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Aon Aanbestedingsdesk\Begeleiding Europese Aanbestedingen\Brandverzekering\Gemeente\Gemeente Veere\2026\NvI\"/>
    </mc:Choice>
  </mc:AlternateContent>
  <xr:revisionPtr revIDLastSave="0" documentId="13_ncr:1_{68B33176-AC2C-4E96-9313-E6CC329B542B}" xr6:coauthVersionLast="47" xr6:coauthVersionMax="47" xr10:uidLastSave="{00000000-0000-0000-0000-000000000000}"/>
  <bookViews>
    <workbookView xWindow="-108" yWindow="-108" windowWidth="23256" windowHeight="13896" firstSheet="2" activeTab="2" xr2:uid="{00000000-000D-0000-FFFF-FFFF00000000}"/>
  </bookViews>
  <sheets>
    <sheet name="General Info" sheetId="1" state="hidden" r:id="rId1"/>
    <sheet name="Polisblad" sheetId="25" state="hidden" r:id="rId2"/>
    <sheet name="Bestand dd 1 januari 2026" sheetId="26" r:id="rId3"/>
  </sheets>
  <definedNames>
    <definedName name="afr">#REF!</definedName>
    <definedName name="afrind">'General Info'!$B$17</definedName>
    <definedName name="cad">#REF!</definedName>
    <definedName name="ign">'General Info'!$B$5</definedName>
    <definedName name="igo">'General Info'!$B$6</definedName>
    <definedName name="iin">'General Info'!$B$7</definedName>
    <definedName name="iio">'General Info'!$B$8</definedName>
    <definedName name="index">#REF!</definedName>
    <definedName name="index2002">#REF!</definedName>
    <definedName name="premieGM">'General Info'!#REF!</definedName>
    <definedName name="premieOW">'General Info'!#REF!</definedName>
    <definedName name="vv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5" l="1"/>
  <c r="A3" i="25"/>
  <c r="Y77" i="26" l="1"/>
  <c r="Y78" i="26"/>
  <c r="Y80" i="26"/>
  <c r="Y81" i="26"/>
  <c r="Y82" i="26"/>
  <c r="Y83" i="26"/>
  <c r="Y84" i="26"/>
  <c r="Y85" i="26"/>
  <c r="Y86" i="26"/>
  <c r="Y87" i="26"/>
  <c r="Y88" i="26"/>
  <c r="Y89" i="26"/>
  <c r="Y90" i="26"/>
  <c r="Y91" i="26"/>
  <c r="Y92" i="26"/>
  <c r="Y93" i="26"/>
  <c r="Y94" i="26"/>
  <c r="Y95" i="26"/>
  <c r="Y96" i="26"/>
  <c r="Y97" i="26"/>
  <c r="Y98" i="26"/>
  <c r="Y99" i="26"/>
  <c r="Y100" i="26"/>
  <c r="Y101" i="26"/>
  <c r="Y102" i="26"/>
  <c r="Y103" i="26"/>
  <c r="Y104" i="26"/>
  <c r="Y105" i="26"/>
  <c r="Y106" i="26"/>
  <c r="Y107" i="26"/>
  <c r="Y108" i="26"/>
  <c r="Y109" i="26"/>
  <c r="Y110" i="26"/>
  <c r="Y111" i="26"/>
  <c r="Y112" i="26"/>
  <c r="Y113" i="26"/>
  <c r="Y114" i="26"/>
  <c r="Y115" i="26"/>
  <c r="Y116" i="26"/>
  <c r="Y117" i="26"/>
  <c r="Y118" i="26"/>
  <c r="Y119" i="26"/>
  <c r="Y120" i="26"/>
  <c r="Y121" i="26"/>
  <c r="Y122" i="26"/>
  <c r="Y123" i="26"/>
  <c r="Y124" i="26"/>
  <c r="Y125" i="26"/>
  <c r="Y128" i="26"/>
  <c r="Y129" i="26"/>
  <c r="Y130" i="26"/>
  <c r="Y131" i="26"/>
  <c r="Y132" i="26"/>
  <c r="Y133" i="26"/>
  <c r="Y134" i="26"/>
  <c r="Y135" i="26"/>
  <c r="Y136" i="26"/>
  <c r="Y137" i="26"/>
  <c r="Y138" i="26"/>
  <c r="Y139" i="26"/>
  <c r="Y140" i="26"/>
  <c r="Y141" i="26"/>
  <c r="Y143" i="26"/>
  <c r="Y8" i="26"/>
  <c r="Y9" i="26"/>
  <c r="Y10" i="26"/>
  <c r="Y11" i="26"/>
  <c r="Y12" i="26"/>
  <c r="Y13" i="26"/>
  <c r="Y14" i="26"/>
  <c r="Y15" i="26"/>
  <c r="Y16" i="26"/>
  <c r="Y17" i="26"/>
  <c r="Y18" i="26"/>
  <c r="Y19" i="26"/>
  <c r="Y20" i="26"/>
  <c r="Y21" i="26"/>
  <c r="Y22" i="26"/>
  <c r="Y23" i="26"/>
  <c r="Y24" i="26"/>
  <c r="Y25" i="26"/>
  <c r="Y26" i="26"/>
  <c r="Y27" i="26"/>
  <c r="Y28" i="26"/>
  <c r="Y29" i="26"/>
  <c r="Y30" i="26"/>
  <c r="Y32" i="26"/>
  <c r="Y33" i="26"/>
  <c r="Y34" i="26"/>
  <c r="Y35" i="26"/>
  <c r="Y36" i="26"/>
  <c r="Y37" i="26"/>
  <c r="Y38" i="26"/>
  <c r="Y39" i="26"/>
  <c r="Y40" i="26"/>
  <c r="Y41" i="26"/>
  <c r="Y42" i="26"/>
  <c r="Y43" i="26"/>
  <c r="Y44" i="26"/>
  <c r="Y46" i="26"/>
  <c r="Y47" i="26"/>
  <c r="Y48" i="26"/>
  <c r="Y49" i="26"/>
  <c r="Y50" i="26"/>
  <c r="Y51" i="26"/>
  <c r="Y52" i="26"/>
  <c r="Y53" i="26"/>
  <c r="Y54" i="26"/>
  <c r="Y55" i="26"/>
  <c r="Y56" i="26"/>
  <c r="Y57" i="26"/>
  <c r="Y58" i="26"/>
  <c r="Y59" i="26"/>
  <c r="Y60" i="26"/>
  <c r="Y61" i="26"/>
  <c r="Y62" i="26"/>
  <c r="Y63" i="26"/>
  <c r="Y64" i="26"/>
  <c r="Y65" i="26"/>
  <c r="Y67" i="26"/>
  <c r="Y68" i="26"/>
  <c r="Y69" i="26"/>
  <c r="Y70" i="26"/>
  <c r="Y71" i="26"/>
  <c r="Y72" i="26"/>
  <c r="Y73" i="26"/>
  <c r="Y74" i="26"/>
  <c r="Y7" i="26"/>
  <c r="O31" i="26" l="1"/>
  <c r="K31" i="26"/>
  <c r="T31" i="26" s="1"/>
  <c r="J31" i="26"/>
  <c r="G31" i="26"/>
  <c r="P31" i="26" s="1"/>
  <c r="H31" i="26"/>
  <c r="Q31" i="26" s="1"/>
  <c r="S76" i="26"/>
  <c r="T76" i="26"/>
  <c r="O76" i="26"/>
  <c r="H76" i="26"/>
  <c r="Q76" i="26" s="1"/>
  <c r="G76" i="26"/>
  <c r="U76" i="26" l="1"/>
  <c r="I31" i="26"/>
  <c r="R31" i="26"/>
  <c r="S31" i="26"/>
  <c r="U31" i="26" s="1"/>
  <c r="L31" i="26"/>
  <c r="I76" i="26"/>
  <c r="P76" i="26"/>
  <c r="R76" i="26" s="1"/>
  <c r="L76" i="26"/>
  <c r="N164" i="26"/>
  <c r="M164" i="26"/>
  <c r="K164" i="26"/>
  <c r="J164" i="26"/>
  <c r="T162" i="26"/>
  <c r="S162" i="26"/>
  <c r="U162" i="26" s="1"/>
  <c r="O162" i="26"/>
  <c r="L162" i="26"/>
  <c r="H162" i="26"/>
  <c r="Q162" i="26" s="1"/>
  <c r="G162" i="26"/>
  <c r="T161" i="26"/>
  <c r="S161" i="26"/>
  <c r="O161" i="26"/>
  <c r="L161" i="26"/>
  <c r="H161" i="26"/>
  <c r="Q161" i="26" s="1"/>
  <c r="G161" i="26"/>
  <c r="T160" i="26"/>
  <c r="S160" i="26"/>
  <c r="O160" i="26"/>
  <c r="L160" i="26"/>
  <c r="H160" i="26"/>
  <c r="Q160" i="26" s="1"/>
  <c r="G160" i="26"/>
  <c r="T159" i="26"/>
  <c r="S159" i="26"/>
  <c r="O159" i="26"/>
  <c r="L159" i="26"/>
  <c r="H159" i="26"/>
  <c r="Q159" i="26" s="1"/>
  <c r="G159" i="26"/>
  <c r="T158" i="26"/>
  <c r="S158" i="26"/>
  <c r="O158" i="26"/>
  <c r="L158" i="26"/>
  <c r="H158" i="26"/>
  <c r="Q158" i="26" s="1"/>
  <c r="G158" i="26"/>
  <c r="T157" i="26"/>
  <c r="S157" i="26"/>
  <c r="O157" i="26"/>
  <c r="L157" i="26"/>
  <c r="H157" i="26"/>
  <c r="Q157" i="26" s="1"/>
  <c r="G157" i="26"/>
  <c r="T156" i="26"/>
  <c r="S156" i="26"/>
  <c r="U156" i="26" s="1"/>
  <c r="O156" i="26"/>
  <c r="L156" i="26"/>
  <c r="H156" i="26"/>
  <c r="Q156" i="26" s="1"/>
  <c r="G156" i="26"/>
  <c r="T155" i="26"/>
  <c r="S155" i="26"/>
  <c r="O155" i="26"/>
  <c r="L155" i="26"/>
  <c r="H155" i="26"/>
  <c r="Q155" i="26" s="1"/>
  <c r="G155" i="26"/>
  <c r="T154" i="26"/>
  <c r="S154" i="26"/>
  <c r="O154" i="26"/>
  <c r="L154" i="26"/>
  <c r="H154" i="26"/>
  <c r="Q154" i="26" s="1"/>
  <c r="G154" i="26"/>
  <c r="T153" i="26"/>
  <c r="S153" i="26"/>
  <c r="O153" i="26"/>
  <c r="L153" i="26"/>
  <c r="H153" i="26"/>
  <c r="Q153" i="26" s="1"/>
  <c r="G153" i="26"/>
  <c r="T152" i="26"/>
  <c r="S152" i="26"/>
  <c r="U152" i="26" s="1"/>
  <c r="O152" i="26"/>
  <c r="L152" i="26"/>
  <c r="H152" i="26"/>
  <c r="Q152" i="26" s="1"/>
  <c r="G152" i="26"/>
  <c r="T151" i="26"/>
  <c r="S151" i="26"/>
  <c r="O151" i="26"/>
  <c r="L151" i="26"/>
  <c r="H151" i="26"/>
  <c r="Q151" i="26" s="1"/>
  <c r="G151" i="26"/>
  <c r="T150" i="26"/>
  <c r="S150" i="26"/>
  <c r="O150" i="26"/>
  <c r="L150" i="26"/>
  <c r="H150" i="26"/>
  <c r="Q150" i="26" s="1"/>
  <c r="G150" i="26"/>
  <c r="T149" i="26"/>
  <c r="S149" i="26"/>
  <c r="O149" i="26"/>
  <c r="L149" i="26"/>
  <c r="H149" i="26"/>
  <c r="Q149" i="26" s="1"/>
  <c r="G149" i="26"/>
  <c r="T148" i="26"/>
  <c r="S148" i="26"/>
  <c r="O148" i="26"/>
  <c r="L148" i="26"/>
  <c r="H148" i="26"/>
  <c r="G148" i="26"/>
  <c r="N146" i="26"/>
  <c r="M146" i="26"/>
  <c r="K146" i="26"/>
  <c r="J146" i="26"/>
  <c r="T144" i="26"/>
  <c r="S144" i="26"/>
  <c r="O144" i="26"/>
  <c r="L144" i="26"/>
  <c r="H144" i="26"/>
  <c r="Q144" i="26" s="1"/>
  <c r="T143" i="26"/>
  <c r="S143" i="26"/>
  <c r="O143" i="26"/>
  <c r="L143" i="26"/>
  <c r="H143" i="26"/>
  <c r="Q143" i="26" s="1"/>
  <c r="G143" i="26"/>
  <c r="T142" i="26"/>
  <c r="S142" i="26"/>
  <c r="O142" i="26"/>
  <c r="L142" i="26"/>
  <c r="H142" i="26"/>
  <c r="Q142" i="26" s="1"/>
  <c r="G142" i="26"/>
  <c r="T141" i="26"/>
  <c r="S141" i="26"/>
  <c r="U141" i="26" s="1"/>
  <c r="O141" i="26"/>
  <c r="L141" i="26"/>
  <c r="H141" i="26"/>
  <c r="Q141" i="26" s="1"/>
  <c r="G141" i="26"/>
  <c r="T140" i="26"/>
  <c r="S140" i="26"/>
  <c r="O140" i="26"/>
  <c r="L140" i="26"/>
  <c r="H140" i="26"/>
  <c r="Q140" i="26" s="1"/>
  <c r="G140" i="26"/>
  <c r="T139" i="26"/>
  <c r="S139" i="26"/>
  <c r="O139" i="26"/>
  <c r="L139" i="26"/>
  <c r="H139" i="26"/>
  <c r="Q139" i="26" s="1"/>
  <c r="G139" i="26"/>
  <c r="T138" i="26"/>
  <c r="S138" i="26"/>
  <c r="O138" i="26"/>
  <c r="L138" i="26"/>
  <c r="H138" i="26"/>
  <c r="Q138" i="26" s="1"/>
  <c r="G138" i="26"/>
  <c r="T137" i="26"/>
  <c r="S137" i="26"/>
  <c r="U137" i="26" s="1"/>
  <c r="O137" i="26"/>
  <c r="L137" i="26"/>
  <c r="H137" i="26"/>
  <c r="Q137" i="26" s="1"/>
  <c r="G137" i="26"/>
  <c r="T136" i="26"/>
  <c r="S136" i="26"/>
  <c r="O136" i="26"/>
  <c r="L136" i="26"/>
  <c r="H136" i="26"/>
  <c r="Q136" i="26" s="1"/>
  <c r="G136" i="26"/>
  <c r="T135" i="26"/>
  <c r="S135" i="26"/>
  <c r="O135" i="26"/>
  <c r="L135" i="26"/>
  <c r="H135" i="26"/>
  <c r="Q135" i="26" s="1"/>
  <c r="G135" i="26"/>
  <c r="T134" i="26"/>
  <c r="S134" i="26"/>
  <c r="O134" i="26"/>
  <c r="L134" i="26"/>
  <c r="H134" i="26"/>
  <c r="Q134" i="26" s="1"/>
  <c r="G134" i="26"/>
  <c r="T133" i="26"/>
  <c r="S133" i="26"/>
  <c r="U133" i="26" s="1"/>
  <c r="O133" i="26"/>
  <c r="L133" i="26"/>
  <c r="H133" i="26"/>
  <c r="Q133" i="26" s="1"/>
  <c r="G133" i="26"/>
  <c r="T132" i="26"/>
  <c r="S132" i="26"/>
  <c r="O132" i="26"/>
  <c r="L132" i="26"/>
  <c r="H132" i="26"/>
  <c r="Q132" i="26" s="1"/>
  <c r="G132" i="26"/>
  <c r="T131" i="26"/>
  <c r="S131" i="26"/>
  <c r="O131" i="26"/>
  <c r="L131" i="26"/>
  <c r="H131" i="26"/>
  <c r="Q131" i="26" s="1"/>
  <c r="G131" i="26"/>
  <c r="T130" i="26"/>
  <c r="S130" i="26"/>
  <c r="O130" i="26"/>
  <c r="L130" i="26"/>
  <c r="H130" i="26"/>
  <c r="Q130" i="26" s="1"/>
  <c r="G130" i="26"/>
  <c r="T129" i="26"/>
  <c r="S129" i="26"/>
  <c r="U129" i="26" s="1"/>
  <c r="O129" i="26"/>
  <c r="L129" i="26"/>
  <c r="H129" i="26"/>
  <c r="Q129" i="26" s="1"/>
  <c r="G129" i="26"/>
  <c r="T128" i="26"/>
  <c r="S128" i="26"/>
  <c r="O128" i="26"/>
  <c r="L128" i="26"/>
  <c r="H128" i="26"/>
  <c r="Q128" i="26" s="1"/>
  <c r="G128" i="26"/>
  <c r="T127" i="26"/>
  <c r="S127" i="26"/>
  <c r="O127" i="26"/>
  <c r="L127" i="26"/>
  <c r="H127" i="26"/>
  <c r="Q127" i="26" s="1"/>
  <c r="G127" i="26"/>
  <c r="T126" i="26"/>
  <c r="S126" i="26"/>
  <c r="O126" i="26"/>
  <c r="L126" i="26"/>
  <c r="H126" i="26"/>
  <c r="Q126" i="26" s="1"/>
  <c r="G126" i="26"/>
  <c r="T125" i="26"/>
  <c r="S125" i="26"/>
  <c r="U125" i="26" s="1"/>
  <c r="O125" i="26"/>
  <c r="L125" i="26"/>
  <c r="H125" i="26"/>
  <c r="Q125" i="26" s="1"/>
  <c r="G125" i="26"/>
  <c r="T124" i="26"/>
  <c r="S124" i="26"/>
  <c r="O124" i="26"/>
  <c r="L124" i="26"/>
  <c r="H124" i="26"/>
  <c r="Q124" i="26" s="1"/>
  <c r="G124" i="26"/>
  <c r="T123" i="26"/>
  <c r="S123" i="26"/>
  <c r="O123" i="26"/>
  <c r="L123" i="26"/>
  <c r="H123" i="26"/>
  <c r="Q123" i="26" s="1"/>
  <c r="G123" i="26"/>
  <c r="T122" i="26"/>
  <c r="S122" i="26"/>
  <c r="O122" i="26"/>
  <c r="L122" i="26"/>
  <c r="H122" i="26"/>
  <c r="Q122" i="26" s="1"/>
  <c r="G122" i="26"/>
  <c r="T121" i="26"/>
  <c r="S121" i="26"/>
  <c r="U121" i="26" s="1"/>
  <c r="O121" i="26"/>
  <c r="L121" i="26"/>
  <c r="H121" i="26"/>
  <c r="Q121" i="26" s="1"/>
  <c r="G121" i="26"/>
  <c r="T120" i="26"/>
  <c r="S120" i="26"/>
  <c r="O120" i="26"/>
  <c r="L120" i="26"/>
  <c r="H120" i="26"/>
  <c r="Q120" i="26" s="1"/>
  <c r="G120" i="26"/>
  <c r="T119" i="26"/>
  <c r="S119" i="26"/>
  <c r="O119" i="26"/>
  <c r="L119" i="26"/>
  <c r="H119" i="26"/>
  <c r="Q119" i="26" s="1"/>
  <c r="G119" i="26"/>
  <c r="T118" i="26"/>
  <c r="S118" i="26"/>
  <c r="O118" i="26"/>
  <c r="L118" i="26"/>
  <c r="H118" i="26"/>
  <c r="Q118" i="26" s="1"/>
  <c r="G118" i="26"/>
  <c r="T117" i="26"/>
  <c r="S117" i="26"/>
  <c r="U117" i="26" s="1"/>
  <c r="O117" i="26"/>
  <c r="L117" i="26"/>
  <c r="H117" i="26"/>
  <c r="Q117" i="26" s="1"/>
  <c r="G117" i="26"/>
  <c r="T116" i="26"/>
  <c r="S116" i="26"/>
  <c r="O116" i="26"/>
  <c r="L116" i="26"/>
  <c r="H116" i="26"/>
  <c r="Q116" i="26" s="1"/>
  <c r="G116" i="26"/>
  <c r="T115" i="26"/>
  <c r="S115" i="26"/>
  <c r="O115" i="26"/>
  <c r="L115" i="26"/>
  <c r="H115" i="26"/>
  <c r="Q115" i="26" s="1"/>
  <c r="G115" i="26"/>
  <c r="T114" i="26"/>
  <c r="S114" i="26"/>
  <c r="O114" i="26"/>
  <c r="L114" i="26"/>
  <c r="H114" i="26"/>
  <c r="Q114" i="26" s="1"/>
  <c r="G114" i="26"/>
  <c r="T113" i="26"/>
  <c r="S113" i="26"/>
  <c r="U113" i="26" s="1"/>
  <c r="O113" i="26"/>
  <c r="L113" i="26"/>
  <c r="H113" i="26"/>
  <c r="Q113" i="26" s="1"/>
  <c r="G113" i="26"/>
  <c r="T112" i="26"/>
  <c r="S112" i="26"/>
  <c r="O112" i="26"/>
  <c r="L112" i="26"/>
  <c r="H112" i="26"/>
  <c r="Q112" i="26" s="1"/>
  <c r="G112" i="26"/>
  <c r="T111" i="26"/>
  <c r="S111" i="26"/>
  <c r="O111" i="26"/>
  <c r="L111" i="26"/>
  <c r="H111" i="26"/>
  <c r="Q111" i="26" s="1"/>
  <c r="G111" i="26"/>
  <c r="T110" i="26"/>
  <c r="S110" i="26"/>
  <c r="O110" i="26"/>
  <c r="L110" i="26"/>
  <c r="H110" i="26"/>
  <c r="Q110" i="26" s="1"/>
  <c r="G110" i="26"/>
  <c r="T109" i="26"/>
  <c r="S109" i="26"/>
  <c r="U109" i="26" s="1"/>
  <c r="O109" i="26"/>
  <c r="L109" i="26"/>
  <c r="H109" i="26"/>
  <c r="Q109" i="26" s="1"/>
  <c r="G109" i="26"/>
  <c r="T108" i="26"/>
  <c r="S108" i="26"/>
  <c r="O108" i="26"/>
  <c r="L108" i="26"/>
  <c r="H108" i="26"/>
  <c r="Q108" i="26" s="1"/>
  <c r="G108" i="26"/>
  <c r="T107" i="26"/>
  <c r="S107" i="26"/>
  <c r="O107" i="26"/>
  <c r="L107" i="26"/>
  <c r="H107" i="26"/>
  <c r="Q107" i="26" s="1"/>
  <c r="G107" i="26"/>
  <c r="T106" i="26"/>
  <c r="S106" i="26"/>
  <c r="O106" i="26"/>
  <c r="L106" i="26"/>
  <c r="H106" i="26"/>
  <c r="Q106" i="26" s="1"/>
  <c r="G106" i="26"/>
  <c r="T105" i="26"/>
  <c r="S105" i="26"/>
  <c r="U105" i="26" s="1"/>
  <c r="O105" i="26"/>
  <c r="L105" i="26"/>
  <c r="H105" i="26"/>
  <c r="Q105" i="26" s="1"/>
  <c r="G105" i="26"/>
  <c r="T104" i="26"/>
  <c r="S104" i="26"/>
  <c r="O104" i="26"/>
  <c r="L104" i="26"/>
  <c r="H104" i="26"/>
  <c r="Q104" i="26" s="1"/>
  <c r="G104" i="26"/>
  <c r="T103" i="26"/>
  <c r="S103" i="26"/>
  <c r="O103" i="26"/>
  <c r="L103" i="26"/>
  <c r="H103" i="26"/>
  <c r="Q103" i="26" s="1"/>
  <c r="G103" i="26"/>
  <c r="T102" i="26"/>
  <c r="S102" i="26"/>
  <c r="O102" i="26"/>
  <c r="L102" i="26"/>
  <c r="H102" i="26"/>
  <c r="Q102" i="26" s="1"/>
  <c r="G102" i="26"/>
  <c r="T101" i="26"/>
  <c r="S101" i="26"/>
  <c r="U101" i="26" s="1"/>
  <c r="O101" i="26"/>
  <c r="L101" i="26"/>
  <c r="H101" i="26"/>
  <c r="Q101" i="26" s="1"/>
  <c r="G101" i="26"/>
  <c r="T100" i="26"/>
  <c r="S100" i="26"/>
  <c r="O100" i="26"/>
  <c r="L100" i="26"/>
  <c r="H100" i="26"/>
  <c r="Q100" i="26" s="1"/>
  <c r="G100" i="26"/>
  <c r="T99" i="26"/>
  <c r="S99" i="26"/>
  <c r="O99" i="26"/>
  <c r="L99" i="26"/>
  <c r="H99" i="26"/>
  <c r="Q99" i="26" s="1"/>
  <c r="G99" i="26"/>
  <c r="T98" i="26"/>
  <c r="S98" i="26"/>
  <c r="O98" i="26"/>
  <c r="L98" i="26"/>
  <c r="H98" i="26"/>
  <c r="Q98" i="26" s="1"/>
  <c r="G98" i="26"/>
  <c r="T97" i="26"/>
  <c r="S97" i="26"/>
  <c r="U97" i="26" s="1"/>
  <c r="O97" i="26"/>
  <c r="L97" i="26"/>
  <c r="H97" i="26"/>
  <c r="Q97" i="26" s="1"/>
  <c r="G97" i="26"/>
  <c r="T96" i="26"/>
  <c r="S96" i="26"/>
  <c r="O96" i="26"/>
  <c r="L96" i="26"/>
  <c r="H96" i="26"/>
  <c r="Q96" i="26" s="1"/>
  <c r="G96" i="26"/>
  <c r="T95" i="26"/>
  <c r="S95" i="26"/>
  <c r="O95" i="26"/>
  <c r="L95" i="26"/>
  <c r="H95" i="26"/>
  <c r="Q95" i="26" s="1"/>
  <c r="G95" i="26"/>
  <c r="T94" i="26"/>
  <c r="S94" i="26"/>
  <c r="O94" i="26"/>
  <c r="L94" i="26"/>
  <c r="H94" i="26"/>
  <c r="Q94" i="26" s="1"/>
  <c r="G94" i="26"/>
  <c r="T93" i="26"/>
  <c r="S93" i="26"/>
  <c r="U93" i="26" s="1"/>
  <c r="O93" i="26"/>
  <c r="L93" i="26"/>
  <c r="H93" i="26"/>
  <c r="Q93" i="26" s="1"/>
  <c r="G93" i="26"/>
  <c r="T92" i="26"/>
  <c r="S92" i="26"/>
  <c r="O92" i="26"/>
  <c r="L92" i="26"/>
  <c r="H92" i="26"/>
  <c r="Q92" i="26" s="1"/>
  <c r="G92" i="26"/>
  <c r="T91" i="26"/>
  <c r="S91" i="26"/>
  <c r="O91" i="26"/>
  <c r="L91" i="26"/>
  <c r="H91" i="26"/>
  <c r="Q91" i="26" s="1"/>
  <c r="G91" i="26"/>
  <c r="T90" i="26"/>
  <c r="S90" i="26"/>
  <c r="O90" i="26"/>
  <c r="L90" i="26"/>
  <c r="H90" i="26"/>
  <c r="Q90" i="26" s="1"/>
  <c r="G90" i="26"/>
  <c r="T89" i="26"/>
  <c r="S89" i="26"/>
  <c r="U89" i="26" s="1"/>
  <c r="O89" i="26"/>
  <c r="L89" i="26"/>
  <c r="H89" i="26"/>
  <c r="Q89" i="26" s="1"/>
  <c r="G89" i="26"/>
  <c r="T88" i="26"/>
  <c r="S88" i="26"/>
  <c r="O88" i="26"/>
  <c r="L88" i="26"/>
  <c r="H88" i="26"/>
  <c r="Q88" i="26" s="1"/>
  <c r="G88" i="26"/>
  <c r="T87" i="26"/>
  <c r="S87" i="26"/>
  <c r="O87" i="26"/>
  <c r="L87" i="26"/>
  <c r="H87" i="26"/>
  <c r="Q87" i="26" s="1"/>
  <c r="G87" i="26"/>
  <c r="T86" i="26"/>
  <c r="S86" i="26"/>
  <c r="O86" i="26"/>
  <c r="L86" i="26"/>
  <c r="H86" i="26"/>
  <c r="Q86" i="26" s="1"/>
  <c r="G86" i="26"/>
  <c r="T85" i="26"/>
  <c r="S85" i="26"/>
  <c r="U85" i="26" s="1"/>
  <c r="O85" i="26"/>
  <c r="L85" i="26"/>
  <c r="H85" i="26"/>
  <c r="Q85" i="26" s="1"/>
  <c r="G85" i="26"/>
  <c r="T84" i="26"/>
  <c r="S84" i="26"/>
  <c r="O84" i="26"/>
  <c r="L84" i="26"/>
  <c r="H84" i="26"/>
  <c r="Q84" i="26" s="1"/>
  <c r="G84" i="26"/>
  <c r="T83" i="26"/>
  <c r="S83" i="26"/>
  <c r="O83" i="26"/>
  <c r="L83" i="26"/>
  <c r="H83" i="26"/>
  <c r="Q83" i="26" s="1"/>
  <c r="G83" i="26"/>
  <c r="T82" i="26"/>
  <c r="S82" i="26"/>
  <c r="O82" i="26"/>
  <c r="L82" i="26"/>
  <c r="H82" i="26"/>
  <c r="Q82" i="26" s="1"/>
  <c r="G82" i="26"/>
  <c r="T81" i="26"/>
  <c r="S81" i="26"/>
  <c r="U81" i="26" s="1"/>
  <c r="O81" i="26"/>
  <c r="L81" i="26"/>
  <c r="H81" i="26"/>
  <c r="Q81" i="26" s="1"/>
  <c r="G81" i="26"/>
  <c r="T80" i="26"/>
  <c r="S80" i="26"/>
  <c r="O80" i="26"/>
  <c r="L80" i="26"/>
  <c r="H80" i="26"/>
  <c r="Q80" i="26" s="1"/>
  <c r="G80" i="26"/>
  <c r="T79" i="26"/>
  <c r="S79" i="26"/>
  <c r="O79" i="26"/>
  <c r="L79" i="26"/>
  <c r="H79" i="26"/>
  <c r="Q79" i="26" s="1"/>
  <c r="G79" i="26"/>
  <c r="T78" i="26"/>
  <c r="S78" i="26"/>
  <c r="O78" i="26"/>
  <c r="L78" i="26"/>
  <c r="H78" i="26"/>
  <c r="Q78" i="26" s="1"/>
  <c r="G78" i="26"/>
  <c r="T77" i="26"/>
  <c r="S77" i="26"/>
  <c r="U77" i="26" s="1"/>
  <c r="O77" i="26"/>
  <c r="L77" i="26"/>
  <c r="H77" i="26"/>
  <c r="Q77" i="26" s="1"/>
  <c r="G77" i="26"/>
  <c r="T75" i="26"/>
  <c r="S75" i="26"/>
  <c r="O75" i="26"/>
  <c r="L75" i="26"/>
  <c r="H75" i="26"/>
  <c r="Q75" i="26" s="1"/>
  <c r="G75" i="26"/>
  <c r="T74" i="26"/>
  <c r="S74" i="26"/>
  <c r="O74" i="26"/>
  <c r="L74" i="26"/>
  <c r="H74" i="26"/>
  <c r="Q74" i="26" s="1"/>
  <c r="G74" i="26"/>
  <c r="T73" i="26"/>
  <c r="S73" i="26"/>
  <c r="O73" i="26"/>
  <c r="L73" i="26"/>
  <c r="H73" i="26"/>
  <c r="Q73" i="26" s="1"/>
  <c r="G73" i="26"/>
  <c r="T72" i="26"/>
  <c r="S72" i="26"/>
  <c r="U72" i="26" s="1"/>
  <c r="O72" i="26"/>
  <c r="L72" i="26"/>
  <c r="H72" i="26"/>
  <c r="Q72" i="26" s="1"/>
  <c r="G72" i="26"/>
  <c r="T71" i="26"/>
  <c r="S71" i="26"/>
  <c r="O71" i="26"/>
  <c r="L71" i="26"/>
  <c r="H71" i="26"/>
  <c r="Q71" i="26" s="1"/>
  <c r="G71" i="26"/>
  <c r="T70" i="26"/>
  <c r="S70" i="26"/>
  <c r="O70" i="26"/>
  <c r="L70" i="26"/>
  <c r="H70" i="26"/>
  <c r="Q70" i="26" s="1"/>
  <c r="G70" i="26"/>
  <c r="T69" i="26"/>
  <c r="S69" i="26"/>
  <c r="O69" i="26"/>
  <c r="L69" i="26"/>
  <c r="H69" i="26"/>
  <c r="Q69" i="26" s="1"/>
  <c r="G69" i="26"/>
  <c r="T68" i="26"/>
  <c r="S68" i="26"/>
  <c r="U68" i="26" s="1"/>
  <c r="O68" i="26"/>
  <c r="L68" i="26"/>
  <c r="H68" i="26"/>
  <c r="Q68" i="26" s="1"/>
  <c r="G68" i="26"/>
  <c r="T67" i="26"/>
  <c r="S67" i="26"/>
  <c r="O67" i="26"/>
  <c r="L67" i="26"/>
  <c r="H67" i="26"/>
  <c r="Q67" i="26" s="1"/>
  <c r="G67" i="26"/>
  <c r="T66" i="26"/>
  <c r="S66" i="26"/>
  <c r="O66" i="26"/>
  <c r="L66" i="26"/>
  <c r="H66" i="26"/>
  <c r="Q66" i="26" s="1"/>
  <c r="G66" i="26"/>
  <c r="T65" i="26"/>
  <c r="S65" i="26"/>
  <c r="O65" i="26"/>
  <c r="L65" i="26"/>
  <c r="H65" i="26"/>
  <c r="Q65" i="26" s="1"/>
  <c r="G65" i="26"/>
  <c r="T64" i="26"/>
  <c r="S64" i="26"/>
  <c r="U64" i="26" s="1"/>
  <c r="O64" i="26"/>
  <c r="L64" i="26"/>
  <c r="H64" i="26"/>
  <c r="Q64" i="26" s="1"/>
  <c r="G64" i="26"/>
  <c r="T63" i="26"/>
  <c r="S63" i="26"/>
  <c r="O63" i="26"/>
  <c r="L63" i="26"/>
  <c r="H63" i="26"/>
  <c r="Q63" i="26" s="1"/>
  <c r="G63" i="26"/>
  <c r="T62" i="26"/>
  <c r="S62" i="26"/>
  <c r="O62" i="26"/>
  <c r="L62" i="26"/>
  <c r="H62" i="26"/>
  <c r="Q62" i="26" s="1"/>
  <c r="G62" i="26"/>
  <c r="T61" i="26"/>
  <c r="S61" i="26"/>
  <c r="O61" i="26"/>
  <c r="L61" i="26"/>
  <c r="H61" i="26"/>
  <c r="Q61" i="26" s="1"/>
  <c r="G61" i="26"/>
  <c r="T60" i="26"/>
  <c r="S60" i="26"/>
  <c r="U60" i="26" s="1"/>
  <c r="O60" i="26"/>
  <c r="L60" i="26"/>
  <c r="H60" i="26"/>
  <c r="Q60" i="26" s="1"/>
  <c r="G60" i="26"/>
  <c r="T59" i="26"/>
  <c r="S59" i="26"/>
  <c r="O59" i="26"/>
  <c r="L59" i="26"/>
  <c r="H59" i="26"/>
  <c r="Q59" i="26" s="1"/>
  <c r="G59" i="26"/>
  <c r="T58" i="26"/>
  <c r="S58" i="26"/>
  <c r="O58" i="26"/>
  <c r="L58" i="26"/>
  <c r="H58" i="26"/>
  <c r="Q58" i="26" s="1"/>
  <c r="G58" i="26"/>
  <c r="T57" i="26"/>
  <c r="S57" i="26"/>
  <c r="O57" i="26"/>
  <c r="L57" i="26"/>
  <c r="H57" i="26"/>
  <c r="Q57" i="26" s="1"/>
  <c r="G57" i="26"/>
  <c r="T56" i="26"/>
  <c r="S56" i="26"/>
  <c r="U56" i="26" s="1"/>
  <c r="O56" i="26"/>
  <c r="L56" i="26"/>
  <c r="H56" i="26"/>
  <c r="Q56" i="26" s="1"/>
  <c r="G56" i="26"/>
  <c r="T55" i="26"/>
  <c r="S55" i="26"/>
  <c r="O55" i="26"/>
  <c r="L55" i="26"/>
  <c r="H55" i="26"/>
  <c r="Q55" i="26" s="1"/>
  <c r="G55" i="26"/>
  <c r="T54" i="26"/>
  <c r="S54" i="26"/>
  <c r="O54" i="26"/>
  <c r="L54" i="26"/>
  <c r="H54" i="26"/>
  <c r="Q54" i="26" s="1"/>
  <c r="G54" i="26"/>
  <c r="T53" i="26"/>
  <c r="S53" i="26"/>
  <c r="O53" i="26"/>
  <c r="L53" i="26"/>
  <c r="H53" i="26"/>
  <c r="Q53" i="26" s="1"/>
  <c r="G53" i="26"/>
  <c r="T52" i="26"/>
  <c r="S52" i="26"/>
  <c r="O52" i="26"/>
  <c r="L52" i="26"/>
  <c r="H52" i="26"/>
  <c r="Q52" i="26" s="1"/>
  <c r="G52" i="26"/>
  <c r="T51" i="26"/>
  <c r="S51" i="26"/>
  <c r="O51" i="26"/>
  <c r="L51" i="26"/>
  <c r="H51" i="26"/>
  <c r="Q51" i="26" s="1"/>
  <c r="G51" i="26"/>
  <c r="T50" i="26"/>
  <c r="S50" i="26"/>
  <c r="O50" i="26"/>
  <c r="L50" i="26"/>
  <c r="H50" i="26"/>
  <c r="Q50" i="26" s="1"/>
  <c r="G50" i="26"/>
  <c r="T49" i="26"/>
  <c r="S49" i="26"/>
  <c r="O49" i="26"/>
  <c r="L49" i="26"/>
  <c r="H49" i="26"/>
  <c r="Q49" i="26" s="1"/>
  <c r="G49" i="26"/>
  <c r="T48" i="26"/>
  <c r="S48" i="26"/>
  <c r="O48" i="26"/>
  <c r="L48" i="26"/>
  <c r="H48" i="26"/>
  <c r="Q48" i="26" s="1"/>
  <c r="G48" i="26"/>
  <c r="T47" i="26"/>
  <c r="S47" i="26"/>
  <c r="O47" i="26"/>
  <c r="L47" i="26"/>
  <c r="H47" i="26"/>
  <c r="Q47" i="26" s="1"/>
  <c r="G47" i="26"/>
  <c r="T46" i="26"/>
  <c r="S46" i="26"/>
  <c r="U46" i="26" s="1"/>
  <c r="O46" i="26"/>
  <c r="L46" i="26"/>
  <c r="H46" i="26"/>
  <c r="Q46" i="26" s="1"/>
  <c r="G46" i="26"/>
  <c r="T45" i="26"/>
  <c r="S45" i="26"/>
  <c r="O45" i="26"/>
  <c r="L45" i="26"/>
  <c r="H45" i="26"/>
  <c r="Q45" i="26" s="1"/>
  <c r="G45" i="26"/>
  <c r="T44" i="26"/>
  <c r="S44" i="26"/>
  <c r="O44" i="26"/>
  <c r="L44" i="26"/>
  <c r="H44" i="26"/>
  <c r="Q44" i="26" s="1"/>
  <c r="G44" i="26"/>
  <c r="T43" i="26"/>
  <c r="S43" i="26"/>
  <c r="O43" i="26"/>
  <c r="L43" i="26"/>
  <c r="H43" i="26"/>
  <c r="Q43" i="26" s="1"/>
  <c r="G43" i="26"/>
  <c r="T42" i="26"/>
  <c r="S42" i="26"/>
  <c r="U42" i="26" s="1"/>
  <c r="O42" i="26"/>
  <c r="L42" i="26"/>
  <c r="H42" i="26"/>
  <c r="Q42" i="26" s="1"/>
  <c r="G42" i="26"/>
  <c r="T41" i="26"/>
  <c r="S41" i="26"/>
  <c r="O41" i="26"/>
  <c r="L41" i="26"/>
  <c r="H41" i="26"/>
  <c r="Q41" i="26" s="1"/>
  <c r="G41" i="26"/>
  <c r="T40" i="26"/>
  <c r="S40" i="26"/>
  <c r="O40" i="26"/>
  <c r="L40" i="26"/>
  <c r="H40" i="26"/>
  <c r="Q40" i="26" s="1"/>
  <c r="G40" i="26"/>
  <c r="T39" i="26"/>
  <c r="S39" i="26"/>
  <c r="O39" i="26"/>
  <c r="L39" i="26"/>
  <c r="H39" i="26"/>
  <c r="Q39" i="26" s="1"/>
  <c r="G39" i="26"/>
  <c r="T38" i="26"/>
  <c r="S38" i="26"/>
  <c r="U38" i="26" s="1"/>
  <c r="O38" i="26"/>
  <c r="L38" i="26"/>
  <c r="H38" i="26"/>
  <c r="Q38" i="26" s="1"/>
  <c r="G38" i="26"/>
  <c r="T37" i="26"/>
  <c r="S37" i="26"/>
  <c r="O37" i="26"/>
  <c r="L37" i="26"/>
  <c r="H37" i="26"/>
  <c r="Q37" i="26" s="1"/>
  <c r="G37" i="26"/>
  <c r="T36" i="26"/>
  <c r="S36" i="26"/>
  <c r="O36" i="26"/>
  <c r="L36" i="26"/>
  <c r="H36" i="26"/>
  <c r="Q36" i="26" s="1"/>
  <c r="G36" i="26"/>
  <c r="T35" i="26"/>
  <c r="S35" i="26"/>
  <c r="O35" i="26"/>
  <c r="L35" i="26"/>
  <c r="H35" i="26"/>
  <c r="Q35" i="26" s="1"/>
  <c r="G35" i="26"/>
  <c r="T34" i="26"/>
  <c r="S34" i="26"/>
  <c r="U34" i="26" s="1"/>
  <c r="O34" i="26"/>
  <c r="L34" i="26"/>
  <c r="H34" i="26"/>
  <c r="Q34" i="26" s="1"/>
  <c r="G34" i="26"/>
  <c r="T33" i="26"/>
  <c r="S33" i="26"/>
  <c r="O33" i="26"/>
  <c r="L33" i="26"/>
  <c r="H33" i="26"/>
  <c r="Q33" i="26" s="1"/>
  <c r="G33" i="26"/>
  <c r="T32" i="26"/>
  <c r="S32" i="26"/>
  <c r="O32" i="26"/>
  <c r="L32" i="26"/>
  <c r="H32" i="26"/>
  <c r="Q32" i="26" s="1"/>
  <c r="G32" i="26"/>
  <c r="T30" i="26"/>
  <c r="S30" i="26"/>
  <c r="O30" i="26"/>
  <c r="L30" i="26"/>
  <c r="H30" i="26"/>
  <c r="Q30" i="26" s="1"/>
  <c r="G30" i="26"/>
  <c r="T29" i="26"/>
  <c r="S29" i="26"/>
  <c r="U29" i="26" s="1"/>
  <c r="O29" i="26"/>
  <c r="L29" i="26"/>
  <c r="H29" i="26"/>
  <c r="Q29" i="26" s="1"/>
  <c r="G29" i="26"/>
  <c r="T28" i="26"/>
  <c r="S28" i="26"/>
  <c r="O28" i="26"/>
  <c r="L28" i="26"/>
  <c r="H28" i="26"/>
  <c r="Q28" i="26" s="1"/>
  <c r="G28" i="26"/>
  <c r="T27" i="26"/>
  <c r="S27" i="26"/>
  <c r="O27" i="26"/>
  <c r="L27" i="26"/>
  <c r="H27" i="26"/>
  <c r="Q27" i="26" s="1"/>
  <c r="G27" i="26"/>
  <c r="T26" i="26"/>
  <c r="S26" i="26"/>
  <c r="O26" i="26"/>
  <c r="L26" i="26"/>
  <c r="H26" i="26"/>
  <c r="Q26" i="26" s="1"/>
  <c r="G26" i="26"/>
  <c r="T25" i="26"/>
  <c r="S25" i="26"/>
  <c r="U25" i="26" s="1"/>
  <c r="O25" i="26"/>
  <c r="L25" i="26"/>
  <c r="H25" i="26"/>
  <c r="Q25" i="26" s="1"/>
  <c r="G25" i="26"/>
  <c r="T24" i="26"/>
  <c r="S24" i="26"/>
  <c r="O24" i="26"/>
  <c r="L24" i="26"/>
  <c r="H24" i="26"/>
  <c r="Q24" i="26" s="1"/>
  <c r="G24" i="26"/>
  <c r="T23" i="26"/>
  <c r="S23" i="26"/>
  <c r="O23" i="26"/>
  <c r="L23" i="26"/>
  <c r="H23" i="26"/>
  <c r="Q23" i="26" s="1"/>
  <c r="G23" i="26"/>
  <c r="T22" i="26"/>
  <c r="S22" i="26"/>
  <c r="O22" i="26"/>
  <c r="L22" i="26"/>
  <c r="H22" i="26"/>
  <c r="Q22" i="26" s="1"/>
  <c r="G22" i="26"/>
  <c r="T21" i="26"/>
  <c r="S21" i="26"/>
  <c r="U21" i="26" s="1"/>
  <c r="O21" i="26"/>
  <c r="L21" i="26"/>
  <c r="H21" i="26"/>
  <c r="Q21" i="26" s="1"/>
  <c r="G21" i="26"/>
  <c r="T20" i="26"/>
  <c r="S20" i="26"/>
  <c r="O20" i="26"/>
  <c r="L20" i="26"/>
  <c r="H20" i="26"/>
  <c r="Q20" i="26" s="1"/>
  <c r="G20" i="26"/>
  <c r="T19" i="26"/>
  <c r="S19" i="26"/>
  <c r="U19" i="26" s="1"/>
  <c r="O19" i="26"/>
  <c r="L19" i="26"/>
  <c r="H19" i="26"/>
  <c r="Q19" i="26" s="1"/>
  <c r="G19" i="26"/>
  <c r="T18" i="26"/>
  <c r="S18" i="26"/>
  <c r="O18" i="26"/>
  <c r="L18" i="26"/>
  <c r="H18" i="26"/>
  <c r="Q18" i="26" s="1"/>
  <c r="G18" i="26"/>
  <c r="T17" i="26"/>
  <c r="S17" i="26"/>
  <c r="U17" i="26" s="1"/>
  <c r="O17" i="26"/>
  <c r="L17" i="26"/>
  <c r="H17" i="26"/>
  <c r="Q17" i="26" s="1"/>
  <c r="G17" i="26"/>
  <c r="T16" i="26"/>
  <c r="S16" i="26"/>
  <c r="O16" i="26"/>
  <c r="L16" i="26"/>
  <c r="H16" i="26"/>
  <c r="Q16" i="26" s="1"/>
  <c r="G16" i="26"/>
  <c r="T15" i="26"/>
  <c r="S15" i="26"/>
  <c r="U15" i="26" s="1"/>
  <c r="O15" i="26"/>
  <c r="L15" i="26"/>
  <c r="H15" i="26"/>
  <c r="Q15" i="26" s="1"/>
  <c r="G15" i="26"/>
  <c r="T14" i="26"/>
  <c r="S14" i="26"/>
  <c r="O14" i="26"/>
  <c r="L14" i="26"/>
  <c r="H14" i="26"/>
  <c r="Q14" i="26" s="1"/>
  <c r="G14" i="26"/>
  <c r="T13" i="26"/>
  <c r="S13" i="26"/>
  <c r="U13" i="26" s="1"/>
  <c r="O13" i="26"/>
  <c r="L13" i="26"/>
  <c r="H13" i="26"/>
  <c r="Q13" i="26" s="1"/>
  <c r="G13" i="26"/>
  <c r="T12" i="26"/>
  <c r="S12" i="26"/>
  <c r="O12" i="26"/>
  <c r="L12" i="26"/>
  <c r="H12" i="26"/>
  <c r="Q12" i="26" s="1"/>
  <c r="G12" i="26"/>
  <c r="T11" i="26"/>
  <c r="S11" i="26"/>
  <c r="O11" i="26"/>
  <c r="L11" i="26"/>
  <c r="H11" i="26"/>
  <c r="Q11" i="26" s="1"/>
  <c r="G11" i="26"/>
  <c r="T10" i="26"/>
  <c r="S10" i="26"/>
  <c r="O10" i="26"/>
  <c r="L10" i="26"/>
  <c r="H10" i="26"/>
  <c r="Q10" i="26" s="1"/>
  <c r="G10" i="26"/>
  <c r="T9" i="26"/>
  <c r="S9" i="26"/>
  <c r="U9" i="26" s="1"/>
  <c r="O9" i="26"/>
  <c r="L9" i="26"/>
  <c r="H9" i="26"/>
  <c r="Q9" i="26" s="1"/>
  <c r="G9" i="26"/>
  <c r="T8" i="26"/>
  <c r="S8" i="26"/>
  <c r="O8" i="26"/>
  <c r="L8" i="26"/>
  <c r="H8" i="26"/>
  <c r="Q8" i="26" s="1"/>
  <c r="G8" i="26"/>
  <c r="P8" i="26" s="1"/>
  <c r="T7" i="26"/>
  <c r="S7" i="26"/>
  <c r="O7" i="26"/>
  <c r="L7" i="26"/>
  <c r="H7" i="26"/>
  <c r="G7" i="26"/>
  <c r="N167" i="26" l="1"/>
  <c r="U150" i="26"/>
  <c r="U154" i="26"/>
  <c r="U158" i="26"/>
  <c r="U11" i="26"/>
  <c r="U23" i="26"/>
  <c r="U27" i="26"/>
  <c r="U32" i="26"/>
  <c r="U36" i="26"/>
  <c r="U40" i="26"/>
  <c r="U44" i="26"/>
  <c r="U48" i="26"/>
  <c r="U52" i="26"/>
  <c r="U160" i="26"/>
  <c r="U50" i="26"/>
  <c r="U54" i="26"/>
  <c r="U58" i="26"/>
  <c r="V58" i="26" s="1"/>
  <c r="U62" i="26"/>
  <c r="U66" i="26"/>
  <c r="U70" i="26"/>
  <c r="U74" i="26"/>
  <c r="U79" i="26"/>
  <c r="U83" i="26"/>
  <c r="U87" i="26"/>
  <c r="U91" i="26"/>
  <c r="U95" i="26"/>
  <c r="U99" i="26"/>
  <c r="U103" i="26"/>
  <c r="U107" i="26"/>
  <c r="U111" i="26"/>
  <c r="U115" i="26"/>
  <c r="U119" i="26"/>
  <c r="U123" i="26"/>
  <c r="U127" i="26"/>
  <c r="U131" i="26"/>
  <c r="U135" i="26"/>
  <c r="U139" i="26"/>
  <c r="U143" i="26"/>
  <c r="V76" i="26"/>
  <c r="V123" i="26"/>
  <c r="M167" i="26"/>
  <c r="T164" i="26"/>
  <c r="O164" i="26"/>
  <c r="L146" i="26"/>
  <c r="U8" i="26"/>
  <c r="U12" i="26"/>
  <c r="U16" i="26"/>
  <c r="U20" i="26"/>
  <c r="U24" i="26"/>
  <c r="U28" i="26"/>
  <c r="U33" i="26"/>
  <c r="V33" i="26" s="1"/>
  <c r="U37" i="26"/>
  <c r="U41" i="26"/>
  <c r="U45" i="26"/>
  <c r="U49" i="26"/>
  <c r="U53" i="26"/>
  <c r="U57" i="26"/>
  <c r="U61" i="26"/>
  <c r="U65" i="26"/>
  <c r="V65" i="26" s="1"/>
  <c r="U69" i="26"/>
  <c r="U73" i="26"/>
  <c r="U78" i="26"/>
  <c r="U82" i="26"/>
  <c r="U86" i="26"/>
  <c r="U90" i="26"/>
  <c r="U94" i="26"/>
  <c r="U98" i="26"/>
  <c r="V98" i="26" s="1"/>
  <c r="U102" i="26"/>
  <c r="U106" i="26"/>
  <c r="U110" i="26"/>
  <c r="U114" i="26"/>
  <c r="U118" i="26"/>
  <c r="U122" i="26"/>
  <c r="U126" i="26"/>
  <c r="U130" i="26"/>
  <c r="V130" i="26" s="1"/>
  <c r="U134" i="26"/>
  <c r="U138" i="26"/>
  <c r="U142" i="26"/>
  <c r="U151" i="26"/>
  <c r="U155" i="26"/>
  <c r="U159" i="26"/>
  <c r="O146" i="26"/>
  <c r="T146" i="26"/>
  <c r="T167" i="26" s="1"/>
  <c r="U10" i="26"/>
  <c r="U14" i="26"/>
  <c r="U18" i="26"/>
  <c r="U22" i="26"/>
  <c r="U26" i="26"/>
  <c r="U30" i="26"/>
  <c r="U35" i="26"/>
  <c r="V35" i="26" s="1"/>
  <c r="U39" i="26"/>
  <c r="V39" i="26" s="1"/>
  <c r="U43" i="26"/>
  <c r="U47" i="26"/>
  <c r="U51" i="26"/>
  <c r="U55" i="26"/>
  <c r="U59" i="26"/>
  <c r="U63" i="26"/>
  <c r="U67" i="26"/>
  <c r="U71" i="26"/>
  <c r="V71" i="26" s="1"/>
  <c r="U75" i="26"/>
  <c r="U80" i="26"/>
  <c r="U84" i="26"/>
  <c r="U88" i="26"/>
  <c r="U92" i="26"/>
  <c r="U96" i="26"/>
  <c r="U100" i="26"/>
  <c r="U104" i="26"/>
  <c r="V104" i="26" s="1"/>
  <c r="U108" i="26"/>
  <c r="U112" i="26"/>
  <c r="U116" i="26"/>
  <c r="U120" i="26"/>
  <c r="U124" i="26"/>
  <c r="U128" i="26"/>
  <c r="U132" i="26"/>
  <c r="U136" i="26"/>
  <c r="V136" i="26" s="1"/>
  <c r="U140" i="26"/>
  <c r="U144" i="26"/>
  <c r="L164" i="26"/>
  <c r="U149" i="26"/>
  <c r="U153" i="26"/>
  <c r="U157" i="26"/>
  <c r="U161" i="26"/>
  <c r="J167" i="26"/>
  <c r="K167" i="26"/>
  <c r="G146" i="26"/>
  <c r="B6" i="25" s="1"/>
  <c r="P7" i="26"/>
  <c r="I7" i="26"/>
  <c r="H146" i="26"/>
  <c r="B7" i="25" s="1"/>
  <c r="Q7" i="26"/>
  <c r="Q146" i="26" s="1"/>
  <c r="S146" i="26"/>
  <c r="U7" i="26"/>
  <c r="R8" i="26"/>
  <c r="I8" i="26"/>
  <c r="P9" i="26"/>
  <c r="R9" i="26" s="1"/>
  <c r="I9" i="26"/>
  <c r="P10" i="26"/>
  <c r="R10" i="26" s="1"/>
  <c r="I10" i="26"/>
  <c r="P11" i="26"/>
  <c r="R11" i="26" s="1"/>
  <c r="I11" i="26"/>
  <c r="P12" i="26"/>
  <c r="R12" i="26" s="1"/>
  <c r="I12" i="26"/>
  <c r="P13" i="26"/>
  <c r="R13" i="26" s="1"/>
  <c r="I13" i="26"/>
  <c r="P14" i="26"/>
  <c r="R14" i="26" s="1"/>
  <c r="I14" i="26"/>
  <c r="P15" i="26"/>
  <c r="R15" i="26" s="1"/>
  <c r="I15" i="26"/>
  <c r="P16" i="26"/>
  <c r="R16" i="26" s="1"/>
  <c r="I16" i="26"/>
  <c r="P17" i="26"/>
  <c r="R17" i="26" s="1"/>
  <c r="I17" i="26"/>
  <c r="P18" i="26"/>
  <c r="R18" i="26" s="1"/>
  <c r="I18" i="26"/>
  <c r="P19" i="26"/>
  <c r="R19" i="26" s="1"/>
  <c r="I19" i="26"/>
  <c r="P20" i="26"/>
  <c r="R20" i="26" s="1"/>
  <c r="I20" i="26"/>
  <c r="P21" i="26"/>
  <c r="R21" i="26" s="1"/>
  <c r="I21" i="26"/>
  <c r="P22" i="26"/>
  <c r="R22" i="26" s="1"/>
  <c r="I22" i="26"/>
  <c r="P23" i="26"/>
  <c r="R23" i="26" s="1"/>
  <c r="I23" i="26"/>
  <c r="P24" i="26"/>
  <c r="R24" i="26" s="1"/>
  <c r="I24" i="26"/>
  <c r="P25" i="26"/>
  <c r="R25" i="26" s="1"/>
  <c r="I25" i="26"/>
  <c r="P26" i="26"/>
  <c r="R26" i="26" s="1"/>
  <c r="I26" i="26"/>
  <c r="P27" i="26"/>
  <c r="R27" i="26" s="1"/>
  <c r="I27" i="26"/>
  <c r="P28" i="26"/>
  <c r="R28" i="26" s="1"/>
  <c r="I28" i="26"/>
  <c r="P29" i="26"/>
  <c r="R29" i="26" s="1"/>
  <c r="I29" i="26"/>
  <c r="P30" i="26"/>
  <c r="R30" i="26" s="1"/>
  <c r="I30" i="26"/>
  <c r="P32" i="26"/>
  <c r="R32" i="26" s="1"/>
  <c r="I32" i="26"/>
  <c r="P33" i="26"/>
  <c r="R33" i="26" s="1"/>
  <c r="I33" i="26"/>
  <c r="P34" i="26"/>
  <c r="R34" i="26" s="1"/>
  <c r="I34" i="26"/>
  <c r="P35" i="26"/>
  <c r="R35" i="26" s="1"/>
  <c r="I35" i="26"/>
  <c r="P36" i="26"/>
  <c r="R36" i="26" s="1"/>
  <c r="I36" i="26"/>
  <c r="P37" i="26"/>
  <c r="R37" i="26" s="1"/>
  <c r="I37" i="26"/>
  <c r="P38" i="26"/>
  <c r="R38" i="26" s="1"/>
  <c r="I38" i="26"/>
  <c r="P39" i="26"/>
  <c r="R39" i="26" s="1"/>
  <c r="I39" i="26"/>
  <c r="P40" i="26"/>
  <c r="R40" i="26" s="1"/>
  <c r="I40" i="26"/>
  <c r="P41" i="26"/>
  <c r="R41" i="26" s="1"/>
  <c r="I41" i="26"/>
  <c r="P42" i="26"/>
  <c r="R42" i="26" s="1"/>
  <c r="I42" i="26"/>
  <c r="P43" i="26"/>
  <c r="R43" i="26" s="1"/>
  <c r="I43" i="26"/>
  <c r="P44" i="26"/>
  <c r="R44" i="26" s="1"/>
  <c r="I44" i="26"/>
  <c r="P45" i="26"/>
  <c r="R45" i="26" s="1"/>
  <c r="I45" i="26"/>
  <c r="P46" i="26"/>
  <c r="R46" i="26" s="1"/>
  <c r="I46" i="26"/>
  <c r="P47" i="26"/>
  <c r="R47" i="26" s="1"/>
  <c r="I47" i="26"/>
  <c r="P48" i="26"/>
  <c r="R48" i="26" s="1"/>
  <c r="I48" i="26"/>
  <c r="P49" i="26"/>
  <c r="R49" i="26" s="1"/>
  <c r="I49" i="26"/>
  <c r="P50" i="26"/>
  <c r="R50" i="26" s="1"/>
  <c r="I50" i="26"/>
  <c r="P51" i="26"/>
  <c r="R51" i="26" s="1"/>
  <c r="I51" i="26"/>
  <c r="P52" i="26"/>
  <c r="R52" i="26" s="1"/>
  <c r="I52" i="26"/>
  <c r="P53" i="26"/>
  <c r="R53" i="26" s="1"/>
  <c r="I53" i="26"/>
  <c r="P54" i="26"/>
  <c r="R54" i="26" s="1"/>
  <c r="I54" i="26"/>
  <c r="P55" i="26"/>
  <c r="R55" i="26" s="1"/>
  <c r="I55" i="26"/>
  <c r="P56" i="26"/>
  <c r="R56" i="26" s="1"/>
  <c r="I56" i="26"/>
  <c r="P57" i="26"/>
  <c r="R57" i="26" s="1"/>
  <c r="I57" i="26"/>
  <c r="P58" i="26"/>
  <c r="R58" i="26" s="1"/>
  <c r="I58" i="26"/>
  <c r="P59" i="26"/>
  <c r="R59" i="26" s="1"/>
  <c r="I59" i="26"/>
  <c r="P60" i="26"/>
  <c r="R60" i="26" s="1"/>
  <c r="I60" i="26"/>
  <c r="P61" i="26"/>
  <c r="R61" i="26" s="1"/>
  <c r="I61" i="26"/>
  <c r="P62" i="26"/>
  <c r="R62" i="26" s="1"/>
  <c r="I62" i="26"/>
  <c r="P63" i="26"/>
  <c r="R63" i="26" s="1"/>
  <c r="I63" i="26"/>
  <c r="P64" i="26"/>
  <c r="R64" i="26" s="1"/>
  <c r="I64" i="26"/>
  <c r="P65" i="26"/>
  <c r="R65" i="26" s="1"/>
  <c r="I65" i="26"/>
  <c r="P66" i="26"/>
  <c r="R66" i="26" s="1"/>
  <c r="I66" i="26"/>
  <c r="P67" i="26"/>
  <c r="R67" i="26" s="1"/>
  <c r="I67" i="26"/>
  <c r="P68" i="26"/>
  <c r="R68" i="26" s="1"/>
  <c r="I68" i="26"/>
  <c r="P69" i="26"/>
  <c r="R69" i="26" s="1"/>
  <c r="I69" i="26"/>
  <c r="P70" i="26"/>
  <c r="R70" i="26" s="1"/>
  <c r="I70" i="26"/>
  <c r="P71" i="26"/>
  <c r="R71" i="26" s="1"/>
  <c r="I71" i="26"/>
  <c r="P72" i="26"/>
  <c r="R72" i="26" s="1"/>
  <c r="I72" i="26"/>
  <c r="P73" i="26"/>
  <c r="R73" i="26" s="1"/>
  <c r="I73" i="26"/>
  <c r="P74" i="26"/>
  <c r="R74" i="26" s="1"/>
  <c r="I74" i="26"/>
  <c r="P75" i="26"/>
  <c r="R75" i="26" s="1"/>
  <c r="I75" i="26"/>
  <c r="P77" i="26"/>
  <c r="R77" i="26" s="1"/>
  <c r="I77" i="26"/>
  <c r="P78" i="26"/>
  <c r="R78" i="26" s="1"/>
  <c r="I78" i="26"/>
  <c r="P79" i="26"/>
  <c r="R79" i="26" s="1"/>
  <c r="I79" i="26"/>
  <c r="P80" i="26"/>
  <c r="R80" i="26" s="1"/>
  <c r="I80" i="26"/>
  <c r="P81" i="26"/>
  <c r="R81" i="26" s="1"/>
  <c r="I81" i="26"/>
  <c r="P82" i="26"/>
  <c r="R82" i="26" s="1"/>
  <c r="I82" i="26"/>
  <c r="P83" i="26"/>
  <c r="R83" i="26" s="1"/>
  <c r="I83" i="26"/>
  <c r="P84" i="26"/>
  <c r="R84" i="26" s="1"/>
  <c r="I84" i="26"/>
  <c r="P85" i="26"/>
  <c r="R85" i="26" s="1"/>
  <c r="I85" i="26"/>
  <c r="P86" i="26"/>
  <c r="R86" i="26" s="1"/>
  <c r="I86" i="26"/>
  <c r="P87" i="26"/>
  <c r="R87" i="26" s="1"/>
  <c r="I87" i="26"/>
  <c r="P88" i="26"/>
  <c r="R88" i="26" s="1"/>
  <c r="I88" i="26"/>
  <c r="P89" i="26"/>
  <c r="R89" i="26" s="1"/>
  <c r="I89" i="26"/>
  <c r="P90" i="26"/>
  <c r="R90" i="26" s="1"/>
  <c r="I90" i="26"/>
  <c r="P91" i="26"/>
  <c r="R91" i="26" s="1"/>
  <c r="I91" i="26"/>
  <c r="P92" i="26"/>
  <c r="R92" i="26" s="1"/>
  <c r="I92" i="26"/>
  <c r="P93" i="26"/>
  <c r="R93" i="26" s="1"/>
  <c r="I93" i="26"/>
  <c r="P94" i="26"/>
  <c r="R94" i="26" s="1"/>
  <c r="I94" i="26"/>
  <c r="P95" i="26"/>
  <c r="R95" i="26" s="1"/>
  <c r="I95" i="26"/>
  <c r="P96" i="26"/>
  <c r="R96" i="26" s="1"/>
  <c r="I96" i="26"/>
  <c r="P97" i="26"/>
  <c r="R97" i="26" s="1"/>
  <c r="I97" i="26"/>
  <c r="P98" i="26"/>
  <c r="R98" i="26" s="1"/>
  <c r="I98" i="26"/>
  <c r="P99" i="26"/>
  <c r="R99" i="26" s="1"/>
  <c r="I99" i="26"/>
  <c r="P100" i="26"/>
  <c r="R100" i="26" s="1"/>
  <c r="I100" i="26"/>
  <c r="P101" i="26"/>
  <c r="R101" i="26" s="1"/>
  <c r="I101" i="26"/>
  <c r="P102" i="26"/>
  <c r="R102" i="26" s="1"/>
  <c r="I102" i="26"/>
  <c r="P103" i="26"/>
  <c r="R103" i="26" s="1"/>
  <c r="I103" i="26"/>
  <c r="P104" i="26"/>
  <c r="R104" i="26" s="1"/>
  <c r="I104" i="26"/>
  <c r="P105" i="26"/>
  <c r="R105" i="26" s="1"/>
  <c r="I105" i="26"/>
  <c r="P106" i="26"/>
  <c r="R106" i="26" s="1"/>
  <c r="I106" i="26"/>
  <c r="P107" i="26"/>
  <c r="R107" i="26" s="1"/>
  <c r="I107" i="26"/>
  <c r="P108" i="26"/>
  <c r="R108" i="26" s="1"/>
  <c r="I108" i="26"/>
  <c r="P109" i="26"/>
  <c r="R109" i="26" s="1"/>
  <c r="I109" i="26"/>
  <c r="P110" i="26"/>
  <c r="R110" i="26" s="1"/>
  <c r="I110" i="26"/>
  <c r="P111" i="26"/>
  <c r="R111" i="26" s="1"/>
  <c r="I111" i="26"/>
  <c r="P112" i="26"/>
  <c r="R112" i="26" s="1"/>
  <c r="I112" i="26"/>
  <c r="P113" i="26"/>
  <c r="R113" i="26" s="1"/>
  <c r="I113" i="26"/>
  <c r="P114" i="26"/>
  <c r="R114" i="26" s="1"/>
  <c r="I114" i="26"/>
  <c r="P115" i="26"/>
  <c r="R115" i="26" s="1"/>
  <c r="I115" i="26"/>
  <c r="P116" i="26"/>
  <c r="R116" i="26" s="1"/>
  <c r="I116" i="26"/>
  <c r="P117" i="26"/>
  <c r="R117" i="26" s="1"/>
  <c r="I117" i="26"/>
  <c r="P118" i="26"/>
  <c r="R118" i="26" s="1"/>
  <c r="I118" i="26"/>
  <c r="P119" i="26"/>
  <c r="R119" i="26" s="1"/>
  <c r="I119" i="26"/>
  <c r="P120" i="26"/>
  <c r="R120" i="26" s="1"/>
  <c r="I120" i="26"/>
  <c r="P121" i="26"/>
  <c r="R121" i="26" s="1"/>
  <c r="I121" i="26"/>
  <c r="P122" i="26"/>
  <c r="R122" i="26" s="1"/>
  <c r="I122" i="26"/>
  <c r="P123" i="26"/>
  <c r="R123" i="26" s="1"/>
  <c r="I123" i="26"/>
  <c r="P124" i="26"/>
  <c r="R124" i="26" s="1"/>
  <c r="I124" i="26"/>
  <c r="P125" i="26"/>
  <c r="R125" i="26" s="1"/>
  <c r="I125" i="26"/>
  <c r="P126" i="26"/>
  <c r="R126" i="26" s="1"/>
  <c r="I126" i="26"/>
  <c r="P127" i="26"/>
  <c r="R127" i="26" s="1"/>
  <c r="I127" i="26"/>
  <c r="P128" i="26"/>
  <c r="R128" i="26" s="1"/>
  <c r="I128" i="26"/>
  <c r="P129" i="26"/>
  <c r="R129" i="26" s="1"/>
  <c r="I129" i="26"/>
  <c r="P130" i="26"/>
  <c r="R130" i="26" s="1"/>
  <c r="I130" i="26"/>
  <c r="P131" i="26"/>
  <c r="R131" i="26" s="1"/>
  <c r="I131" i="26"/>
  <c r="P132" i="26"/>
  <c r="R132" i="26" s="1"/>
  <c r="I132" i="26"/>
  <c r="P133" i="26"/>
  <c r="R133" i="26" s="1"/>
  <c r="I133" i="26"/>
  <c r="P134" i="26"/>
  <c r="R134" i="26" s="1"/>
  <c r="I134" i="26"/>
  <c r="P135" i="26"/>
  <c r="R135" i="26" s="1"/>
  <c r="I135" i="26"/>
  <c r="P136" i="26"/>
  <c r="R136" i="26" s="1"/>
  <c r="I136" i="26"/>
  <c r="P137" i="26"/>
  <c r="R137" i="26" s="1"/>
  <c r="I137" i="26"/>
  <c r="P138" i="26"/>
  <c r="R138" i="26" s="1"/>
  <c r="I138" i="26"/>
  <c r="P139" i="26"/>
  <c r="R139" i="26" s="1"/>
  <c r="I139" i="26"/>
  <c r="P140" i="26"/>
  <c r="R140" i="26" s="1"/>
  <c r="I140" i="26"/>
  <c r="P141" i="26"/>
  <c r="R141" i="26" s="1"/>
  <c r="I141" i="26"/>
  <c r="P142" i="26"/>
  <c r="R142" i="26" s="1"/>
  <c r="I142" i="26"/>
  <c r="P143" i="26"/>
  <c r="R143" i="26" s="1"/>
  <c r="I143" i="26"/>
  <c r="P144" i="26"/>
  <c r="R144" i="26" s="1"/>
  <c r="I144" i="26"/>
  <c r="G164" i="26"/>
  <c r="B10" i="25" s="1"/>
  <c r="P148" i="26"/>
  <c r="I148" i="26"/>
  <c r="H164" i="26"/>
  <c r="B11" i="25" s="1"/>
  <c r="Q148" i="26"/>
  <c r="Q164" i="26" s="1"/>
  <c r="S164" i="26"/>
  <c r="U148" i="26"/>
  <c r="P149" i="26"/>
  <c r="R149" i="26" s="1"/>
  <c r="I149" i="26"/>
  <c r="P150" i="26"/>
  <c r="R150" i="26" s="1"/>
  <c r="I150" i="26"/>
  <c r="P151" i="26"/>
  <c r="R151" i="26" s="1"/>
  <c r="I151" i="26"/>
  <c r="P152" i="26"/>
  <c r="R152" i="26" s="1"/>
  <c r="I152" i="26"/>
  <c r="P153" i="26"/>
  <c r="R153" i="26" s="1"/>
  <c r="I153" i="26"/>
  <c r="P154" i="26"/>
  <c r="R154" i="26" s="1"/>
  <c r="I154" i="26"/>
  <c r="P155" i="26"/>
  <c r="R155" i="26" s="1"/>
  <c r="I155" i="26"/>
  <c r="P156" i="26"/>
  <c r="R156" i="26" s="1"/>
  <c r="I156" i="26"/>
  <c r="P157" i="26"/>
  <c r="R157" i="26" s="1"/>
  <c r="I157" i="26"/>
  <c r="P158" i="26"/>
  <c r="R158" i="26" s="1"/>
  <c r="I158" i="26"/>
  <c r="P159" i="26"/>
  <c r="R159" i="26" s="1"/>
  <c r="I159" i="26"/>
  <c r="P160" i="26"/>
  <c r="R160" i="26" s="1"/>
  <c r="I160" i="26"/>
  <c r="P161" i="26"/>
  <c r="R161" i="26" s="1"/>
  <c r="I161" i="26"/>
  <c r="P162" i="26"/>
  <c r="R162" i="26" s="1"/>
  <c r="I162" i="26"/>
  <c r="V132" i="26" l="1"/>
  <c r="V126" i="26"/>
  <c r="V28" i="26"/>
  <c r="V21" i="26"/>
  <c r="V19" i="26"/>
  <c r="V157" i="26"/>
  <c r="V128" i="26"/>
  <c r="V96" i="26"/>
  <c r="V63" i="26"/>
  <c r="V30" i="26"/>
  <c r="V159" i="26"/>
  <c r="V122" i="26"/>
  <c r="V90" i="26"/>
  <c r="V57" i="26"/>
  <c r="V24" i="26"/>
  <c r="V115" i="26"/>
  <c r="V83" i="26"/>
  <c r="V50" i="26"/>
  <c r="V17" i="26"/>
  <c r="V31" i="26"/>
  <c r="V113" i="26"/>
  <c r="V81" i="26"/>
  <c r="V48" i="26"/>
  <c r="V15" i="26"/>
  <c r="V161" i="26"/>
  <c r="V67" i="26"/>
  <c r="V87" i="26"/>
  <c r="V52" i="26"/>
  <c r="V153" i="26"/>
  <c r="V124" i="26"/>
  <c r="V92" i="26"/>
  <c r="V59" i="26"/>
  <c r="V26" i="26"/>
  <c r="V155" i="26"/>
  <c r="V118" i="26"/>
  <c r="V86" i="26"/>
  <c r="V53" i="26"/>
  <c r="V20" i="26"/>
  <c r="V143" i="26"/>
  <c r="V111" i="26"/>
  <c r="V79" i="26"/>
  <c r="V46" i="26"/>
  <c r="V13" i="26"/>
  <c r="V141" i="26"/>
  <c r="V109" i="26"/>
  <c r="V77" i="26"/>
  <c r="V44" i="26"/>
  <c r="V11" i="26"/>
  <c r="V149" i="26"/>
  <c r="V120" i="26"/>
  <c r="V88" i="26"/>
  <c r="V55" i="26"/>
  <c r="V22" i="26"/>
  <c r="V151" i="26"/>
  <c r="V114" i="26"/>
  <c r="V82" i="26"/>
  <c r="V49" i="26"/>
  <c r="V16" i="26"/>
  <c r="V139" i="26"/>
  <c r="V107" i="26"/>
  <c r="V74" i="26"/>
  <c r="V42" i="26"/>
  <c r="V9" i="26"/>
  <c r="V137" i="26"/>
  <c r="V105" i="26"/>
  <c r="V72" i="26"/>
  <c r="V40" i="26"/>
  <c r="V61" i="26"/>
  <c r="V117" i="26"/>
  <c r="V116" i="26"/>
  <c r="V51" i="26"/>
  <c r="V142" i="26"/>
  <c r="V78" i="26"/>
  <c r="V12" i="26"/>
  <c r="V70" i="26"/>
  <c r="V101" i="26"/>
  <c r="V36" i="26"/>
  <c r="V144" i="26"/>
  <c r="V112" i="26"/>
  <c r="V80" i="26"/>
  <c r="V47" i="26"/>
  <c r="V14" i="26"/>
  <c r="V138" i="26"/>
  <c r="V106" i="26"/>
  <c r="V73" i="26"/>
  <c r="V41" i="26"/>
  <c r="V8" i="26"/>
  <c r="V131" i="26"/>
  <c r="V99" i="26"/>
  <c r="V66" i="26"/>
  <c r="V34" i="26"/>
  <c r="V160" i="26"/>
  <c r="V129" i="26"/>
  <c r="V97" i="26"/>
  <c r="V64" i="26"/>
  <c r="V32" i="26"/>
  <c r="V158" i="26"/>
  <c r="V100" i="26"/>
  <c r="V94" i="26"/>
  <c r="V119" i="26"/>
  <c r="V54" i="26"/>
  <c r="V85" i="26"/>
  <c r="V84" i="26"/>
  <c r="V18" i="26"/>
  <c r="V110" i="26"/>
  <c r="V45" i="26"/>
  <c r="V135" i="26"/>
  <c r="V103" i="26"/>
  <c r="V38" i="26"/>
  <c r="V133" i="26"/>
  <c r="V68" i="26"/>
  <c r="V162" i="26"/>
  <c r="V140" i="26"/>
  <c r="V108" i="26"/>
  <c r="V75" i="26"/>
  <c r="V43" i="26"/>
  <c r="V10" i="26"/>
  <c r="V134" i="26"/>
  <c r="V102" i="26"/>
  <c r="V69" i="26"/>
  <c r="V37" i="26"/>
  <c r="V127" i="26"/>
  <c r="V95" i="26"/>
  <c r="V62" i="26"/>
  <c r="V29" i="26"/>
  <c r="V156" i="26"/>
  <c r="V125" i="26"/>
  <c r="V93" i="26"/>
  <c r="V60" i="26"/>
  <c r="V27" i="26"/>
  <c r="V154" i="26"/>
  <c r="V91" i="26"/>
  <c r="V25" i="26"/>
  <c r="V152" i="26"/>
  <c r="V121" i="26"/>
  <c r="V89" i="26"/>
  <c r="V56" i="26"/>
  <c r="V23" i="26"/>
  <c r="V150" i="26"/>
  <c r="O167" i="26"/>
  <c r="B18" i="25" s="1"/>
  <c r="L167" i="26"/>
  <c r="U164" i="26"/>
  <c r="V148" i="26"/>
  <c r="I164" i="26"/>
  <c r="P164" i="26"/>
  <c r="R148" i="26"/>
  <c r="R164" i="26" s="1"/>
  <c r="U146" i="26"/>
  <c r="V7" i="26"/>
  <c r="S167" i="26"/>
  <c r="Q167" i="26"/>
  <c r="H167" i="26"/>
  <c r="I146" i="26"/>
  <c r="I167" i="26" s="1"/>
  <c r="P146" i="26"/>
  <c r="P167" i="26" s="1"/>
  <c r="R7" i="26"/>
  <c r="R146" i="26" s="1"/>
  <c r="G167" i="26"/>
  <c r="V164" i="26" l="1"/>
  <c r="V146" i="26"/>
  <c r="R167" i="26"/>
  <c r="B21" i="25" s="1"/>
  <c r="U167" i="26"/>
  <c r="B19" i="25" s="1"/>
  <c r="V167" i="26" l="1"/>
  <c r="B13" i="25" l="1"/>
  <c r="B20" i="25" l="1"/>
  <c r="B22" i="25" s="1"/>
  <c r="B25" i="25" s="1"/>
  <c r="AB7" i="26"/>
</calcChain>
</file>

<file path=xl/sharedStrings.xml><?xml version="1.0" encoding="utf-8"?>
<sst xmlns="http://schemas.openxmlformats.org/spreadsheetml/2006/main" count="1648" uniqueCount="492">
  <si>
    <t>Index-cijfers:</t>
  </si>
  <si>
    <t>Omschrijving:</t>
  </si>
  <si>
    <t>Indexcijfer:</t>
  </si>
  <si>
    <t>Index geb Troostwijk nw</t>
  </si>
  <si>
    <t>Index geb Troostwijk oud</t>
  </si>
  <si>
    <t>Index inv troostwijk nw</t>
  </si>
  <si>
    <t>Index inv troostwijk oud</t>
  </si>
  <si>
    <t xml:space="preserve"> </t>
  </si>
  <si>
    <t>Afronding index</t>
  </si>
  <si>
    <t>Gemeentelijk Bezit:</t>
  </si>
  <si>
    <t>1. Gebouwen</t>
  </si>
  <si>
    <t>2. Inventaris</t>
  </si>
  <si>
    <t>5. Gebouwen</t>
  </si>
  <si>
    <t>6. Inventaris</t>
  </si>
  <si>
    <t>Attentie: Lees eerst de instructies onderaan deze lijst.</t>
  </si>
  <si>
    <t>Adres:</t>
  </si>
  <si>
    <t>Postcode</t>
  </si>
  <si>
    <t>Plaats</t>
  </si>
  <si>
    <t>Omschrijving</t>
  </si>
  <si>
    <t>Bouwaard</t>
  </si>
  <si>
    <t>Taxatiedatum:</t>
  </si>
  <si>
    <t>Gebouwen:</t>
  </si>
  <si>
    <t>Inventaris:</t>
  </si>
  <si>
    <t>Totaal</t>
  </si>
  <si>
    <t>Premieverr. 50%</t>
  </si>
  <si>
    <t>Totaal Gemeentelijk Bezit:</t>
  </si>
  <si>
    <t>Eindtotaal:</t>
  </si>
  <si>
    <t>Instructies voor het bijwerken van dit bestand:</t>
  </si>
  <si>
    <t>Algemeen:</t>
  </si>
  <si>
    <t>In deze spreadsheet zijn allleen die kolommen zichtbaar gemaakt die voor u voor het bijwerken van belang zijn.</t>
  </si>
  <si>
    <t>De niet zichtbare kolommen zijn verborgen omdat zich daarin rekenformules bevinden die niet mogen worden overschreven of gewist.</t>
  </si>
  <si>
    <t>De wijzigingen van de verzekerde waarden dienen handmatig uitsluitend en alleen in de kolommen N en O te worden aangebracht.</t>
  </si>
  <si>
    <t>Dat wordt dan uiteindelijk de stand per 31 december van dit jaar</t>
  </si>
  <si>
    <t>Wijziging van de bedragen op bestaande objecten</t>
  </si>
  <si>
    <t>Het reeds vermelde bedrag in de desbestreffende regel van kolom N en O waarnodig met het nieuwe bedrag overschrijven. (Alleen het getal invoeren)</t>
  </si>
  <si>
    <t>Afvoering van bestaande objecten:</t>
  </si>
  <si>
    <t>Het reeds vermelde bedrag in de desbetreffende regel van kolom N en O waar van toepassing SVP met het getal 0 overschrijven.</t>
  </si>
  <si>
    <t>Let op: Ofschoon het object moet worden afgevoerd dient de regel zelf nog te blijven staan.</t>
  </si>
  <si>
    <t>Derhalve zoals vermeld alleen het verzekerde bedrag op 0 stellen. Meer niet! De regel zelf laten staan.</t>
  </si>
  <si>
    <t>Opvoering van nieuwe objecten</t>
  </si>
  <si>
    <t>Onder bijna iedere sectie zijn een aantal regels aangemaakt die met het woord "Reserve"begint.</t>
  </si>
  <si>
    <t>Neem zo'n regel. Vul de textuele omschrijvingen in in de kolommmen A t/m I</t>
  </si>
  <si>
    <t>En vul dan in die regel de verzekerde waarden in in de kolommen N en O waar nodig.</t>
  </si>
  <si>
    <t>Alle niet genoemde verborgen kolommen worden vanzelf op de achtergronden aangepast.</t>
  </si>
  <si>
    <t>Gemeente Veere</t>
  </si>
  <si>
    <t>behorende bij polis nr. B0100093042 ten name van:</t>
  </si>
  <si>
    <t>Agathastraat 4</t>
  </si>
  <si>
    <t>Aagtekerke</t>
  </si>
  <si>
    <t>4363 BD</t>
  </si>
  <si>
    <t>Gymzaal</t>
  </si>
  <si>
    <t>Agathastraat 3</t>
  </si>
  <si>
    <t>4363 BC</t>
  </si>
  <si>
    <t>Prelaatweg 1 A</t>
  </si>
  <si>
    <t>4363 BB</t>
  </si>
  <si>
    <t>Aula / berging begraafplaats</t>
  </si>
  <si>
    <t>Molenwegje 3</t>
  </si>
  <si>
    <t>4363 AJ</t>
  </si>
  <si>
    <t>Molen Aagtekerke</t>
  </si>
  <si>
    <t>Molenwegje 5</t>
  </si>
  <si>
    <t>Bijgebouw bij Molen (voorheen VVV-kantoor)</t>
  </si>
  <si>
    <t>Dorpsplein 6</t>
  </si>
  <si>
    <t>4363 AC</t>
  </si>
  <si>
    <t>Toren Aagtekerke</t>
  </si>
  <si>
    <t>Zoutelandseweg 20</t>
  </si>
  <si>
    <t>Biggekerke</t>
  </si>
  <si>
    <t>4373 AM</t>
  </si>
  <si>
    <t>Kerkplein 1</t>
  </si>
  <si>
    <t>4373 AA</t>
  </si>
  <si>
    <t>Toren Biggekerke</t>
  </si>
  <si>
    <t>Valkenisseweg 41A</t>
  </si>
  <si>
    <t>4373 AR</t>
  </si>
  <si>
    <t>Gemeenteloods/werkplaats</t>
  </si>
  <si>
    <t>Valkenisseweg 58 A</t>
  </si>
  <si>
    <t>4373 AS</t>
  </si>
  <si>
    <t xml:space="preserve">Toiletunit parkeerterrein </t>
  </si>
  <si>
    <t>-</t>
  </si>
  <si>
    <t>Diverse lokaties</t>
  </si>
  <si>
    <t>Materieel gemeentewerken in div.gemeentewerkplaatsen/loodsen</t>
  </si>
  <si>
    <t>Dr. J.G. Mezgerweg 6A t/m 6X</t>
  </si>
  <si>
    <t>Domburg</t>
  </si>
  <si>
    <t>4357EV</t>
  </si>
  <si>
    <t>Huurdersbelang woonunits</t>
  </si>
  <si>
    <t>Traverse 1</t>
  </si>
  <si>
    <t>4357 ET</t>
  </si>
  <si>
    <t>Gemeentehuis Veere</t>
  </si>
  <si>
    <t>Nijverheidsweg 1000</t>
  </si>
  <si>
    <t>4357 BX</t>
  </si>
  <si>
    <t>Gemeentewerkplaats</t>
  </si>
  <si>
    <t>Domburgseweg 24 bis (parkeer-terrein Irma)</t>
  </si>
  <si>
    <t>4357 NH</t>
  </si>
  <si>
    <t>Openbaar toiletgebouw</t>
  </si>
  <si>
    <t>Singel 47</t>
  </si>
  <si>
    <t>4357 BV</t>
  </si>
  <si>
    <t>Hoek Zuidstraat 14/Singel 8</t>
  </si>
  <si>
    <t>4357 BH</t>
  </si>
  <si>
    <t>Fysio en peuterspeelzaal Domburg</t>
  </si>
  <si>
    <t xml:space="preserve">Roosjesweg 1 </t>
  </si>
  <si>
    <t>4357 ED</t>
  </si>
  <si>
    <t>Brandweergarage</t>
  </si>
  <si>
    <t>Babelweg 1</t>
  </si>
  <si>
    <t>4357 BT</t>
  </si>
  <si>
    <t>Schuilvoorziening begraafplaats (voorheen aula/berging)</t>
  </si>
  <si>
    <t>Roosjesweg 4</t>
  </si>
  <si>
    <t>Molen Weltevreden</t>
  </si>
  <si>
    <t>Markt 8 / Stationstraat 1</t>
  </si>
  <si>
    <t>4357 BK</t>
  </si>
  <si>
    <t>Toren</t>
  </si>
  <si>
    <t>Singel 14 A</t>
  </si>
  <si>
    <t>4357 BW</t>
  </si>
  <si>
    <t>Openbaar toiletgebouw op parkeerterrein Tramzicht</t>
  </si>
  <si>
    <t>Kanonweistraat 30</t>
  </si>
  <si>
    <t>4357 CB</t>
  </si>
  <si>
    <t>Verenigingsgebouw Schuttershof</t>
  </si>
  <si>
    <t>5 koffieautomaten in gemeentehuis</t>
  </si>
  <si>
    <t>Nehalenniaweg 1001</t>
  </si>
  <si>
    <t>4357 AW</t>
  </si>
  <si>
    <t>Kiosk midgetgolf</t>
  </si>
  <si>
    <t>Roosjesweg 8 en 8a</t>
  </si>
  <si>
    <t>Woning + recreatieverblijf</t>
  </si>
  <si>
    <t>Roosjesweg 16</t>
  </si>
  <si>
    <t>Loods</t>
  </si>
  <si>
    <t>Singel 45</t>
  </si>
  <si>
    <t>Singel 49</t>
  </si>
  <si>
    <t>Nijverheidsweg 0 12</t>
  </si>
  <si>
    <t>Nijverheidsweg 9</t>
  </si>
  <si>
    <t>Nijverheidsweg 4</t>
  </si>
  <si>
    <t>Roosjesweg 2 A/B</t>
  </si>
  <si>
    <t>4357 BB</t>
  </si>
  <si>
    <t>Toiletunit parkeerterrein de Molen (Westhove)</t>
  </si>
  <si>
    <t>Nijverheidsweg 3</t>
  </si>
  <si>
    <t>Schotsehoek 8</t>
  </si>
  <si>
    <t>Gapinge</t>
  </si>
  <si>
    <t>4352 AH</t>
  </si>
  <si>
    <t>Verenigingsgebouw De Spil</t>
  </si>
  <si>
    <t>Platteweg 1 A</t>
  </si>
  <si>
    <t>4352 SK</t>
  </si>
  <si>
    <t>Dorpsstraat 25</t>
  </si>
  <si>
    <t>4352 AA</t>
  </si>
  <si>
    <t>Schotsehoek</t>
  </si>
  <si>
    <t>Kleedgebouw voetbalcomplex</t>
  </si>
  <si>
    <t xml:space="preserve">Traverse 1 </t>
  </si>
  <si>
    <t>gemeentehuis</t>
  </si>
  <si>
    <t>Computerapparatuur</t>
  </si>
  <si>
    <t>Telefooncentrale</t>
  </si>
  <si>
    <t>Loodholseweg 3</t>
  </si>
  <si>
    <t>Grijpskerke</t>
  </si>
  <si>
    <t>4364 AT</t>
  </si>
  <si>
    <t>Kerkring 26</t>
  </si>
  <si>
    <t>4364 NB</t>
  </si>
  <si>
    <t xml:space="preserve">Loodholseweg 6, </t>
  </si>
  <si>
    <t>Geluidsmeter</t>
  </si>
  <si>
    <t>Bakkersland/Baentje</t>
  </si>
  <si>
    <t>4364 BL</t>
  </si>
  <si>
    <t>Inventaris dorpshuis/gymzaal Nimmerdor, per 1-2-2012</t>
  </si>
  <si>
    <t>Baayenhovenseweg 4 a</t>
  </si>
  <si>
    <t>4364 RH</t>
  </si>
  <si>
    <t>Keiweg 14A-1 t/m 14A-19</t>
  </si>
  <si>
    <t>Koudekerke</t>
  </si>
  <si>
    <t>4371MX</t>
  </si>
  <si>
    <t xml:space="preserve">Huurdersbelang woonunits </t>
  </si>
  <si>
    <t>Biggekerksestraat 6</t>
  </si>
  <si>
    <t>4371 EZ</t>
  </si>
  <si>
    <t xml:space="preserve">Van Speijkstraat 1 </t>
  </si>
  <si>
    <t>4371 BG</t>
  </si>
  <si>
    <t>Verenigingsgebouw De Wip</t>
  </si>
  <si>
    <t>4371 AA</t>
  </si>
  <si>
    <t>Abri / praathuisje</t>
  </si>
  <si>
    <t>Dorpsplein 1 A</t>
  </si>
  <si>
    <t>Muziektent</t>
  </si>
  <si>
    <t>Badhuisstraat 1</t>
  </si>
  <si>
    <t>4371 EL</t>
  </si>
  <si>
    <t>Dorpsplein 1</t>
  </si>
  <si>
    <t>Verlengde Dishoekseweg</t>
  </si>
  <si>
    <t>4371 NK</t>
  </si>
  <si>
    <t>Openbaar toiletgebouw op parkeerplaats Dishoek</t>
  </si>
  <si>
    <t>Anthonissenstraat 25 + Tramstraat 33</t>
  </si>
  <si>
    <t>4371 BZ</t>
  </si>
  <si>
    <t/>
  </si>
  <si>
    <t>Badhuisstraat 8 A</t>
  </si>
  <si>
    <t>Voormalige winkel (opslag spullen meubilair)</t>
  </si>
  <si>
    <t>Galgeweg 10 A</t>
  </si>
  <si>
    <t>4371 PE</t>
  </si>
  <si>
    <t>Toiletunit parkeerterrein Galgeweg</t>
  </si>
  <si>
    <t>Anthonissenstraat 25</t>
  </si>
  <si>
    <t>Onderdeel van Tramstraat 31; SKOW Pien (Peuterspeelzaal)</t>
  </si>
  <si>
    <t>Westduin 14</t>
  </si>
  <si>
    <t>4384 RC</t>
  </si>
  <si>
    <t>Openbaar toilet (Dishoek)</t>
  </si>
  <si>
    <t>Dishoek 3A</t>
  </si>
  <si>
    <t>4371 NS</t>
  </si>
  <si>
    <t>Openbaar Toilet</t>
  </si>
  <si>
    <t>Strandweg 8</t>
  </si>
  <si>
    <t>4371 PJ</t>
  </si>
  <si>
    <t>Duinstraat 4 A</t>
  </si>
  <si>
    <t>Koudekerke.</t>
  </si>
  <si>
    <t>4371 AZ</t>
  </si>
  <si>
    <t>Dorpshuis/sporthal De Couburg</t>
  </si>
  <si>
    <t>Middelburgsestraat 110</t>
  </si>
  <si>
    <t>Kouderkerke</t>
  </si>
  <si>
    <t>4371 EV</t>
  </si>
  <si>
    <t>Molen De Lelie</t>
  </si>
  <si>
    <t xml:space="preserve">Burg. Adelaarstraat 26 </t>
  </si>
  <si>
    <t>Meliskerke</t>
  </si>
  <si>
    <t>4365 AH</t>
  </si>
  <si>
    <t>Verenigingsgebouw Ons Huis</t>
  </si>
  <si>
    <t xml:space="preserve">Burg. Adelaarstraat 24 </t>
  </si>
  <si>
    <t>Meliskerkseweg 1</t>
  </si>
  <si>
    <t>4365 NE</t>
  </si>
  <si>
    <t>Molenweg 3</t>
  </si>
  <si>
    <t>4365 NN</t>
  </si>
  <si>
    <t>Molen</t>
  </si>
  <si>
    <t>Torenstraat 10</t>
  </si>
  <si>
    <t>4365 AE</t>
  </si>
  <si>
    <t>Burg. Adelaarstraat  1</t>
  </si>
  <si>
    <t>4365 AG</t>
  </si>
  <si>
    <t>Peuterspeelzaal</t>
  </si>
  <si>
    <t>Ambachtstraat 2</t>
  </si>
  <si>
    <t>Oostkapelle</t>
  </si>
  <si>
    <t>4356 BW</t>
  </si>
  <si>
    <t>Dorpsstraat 76</t>
  </si>
  <si>
    <t>4356 AK</t>
  </si>
  <si>
    <t xml:space="preserve">Openbaar toiletgebouw op parkeerterrein 't Dompje </t>
  </si>
  <si>
    <t>Schoolstraat 2 B</t>
  </si>
  <si>
    <t>4356 BX</t>
  </si>
  <si>
    <t>Peuterspeelzaal 't Speeltreintje</t>
  </si>
  <si>
    <t>Schoolstraat 4</t>
  </si>
  <si>
    <t>Domburgseweg 68 D</t>
  </si>
  <si>
    <t>4356 NB</t>
  </si>
  <si>
    <t>Noordweg 78/Dorpsstraat 78</t>
  </si>
  <si>
    <t>4356 ED</t>
  </si>
  <si>
    <t>Noordweg 2</t>
  </si>
  <si>
    <t>4356 EC</t>
  </si>
  <si>
    <t>Molen De Arke</t>
  </si>
  <si>
    <t>Waterstraat 4</t>
  </si>
  <si>
    <t>4356 BJ</t>
  </si>
  <si>
    <t>Toren/kerkportaal</t>
  </si>
  <si>
    <t>Torenstraat 35/Schoolstraat 2</t>
  </si>
  <si>
    <t>4356 BG</t>
  </si>
  <si>
    <t>Verenigingsgebouw De Halve Maan</t>
  </si>
  <si>
    <t>'t Wachtertje, gebouw bij kerk Oostkapelle</t>
  </si>
  <si>
    <t>Duinweg 119 A</t>
  </si>
  <si>
    <t>4356 AP</t>
  </si>
  <si>
    <t>Openbaar toiletgebouw op parkeerterrein De Vier Hoogten</t>
  </si>
  <si>
    <t>Duinvlietweg 8</t>
  </si>
  <si>
    <t>4356 ND</t>
  </si>
  <si>
    <t>Openbaar toilet</t>
  </si>
  <si>
    <t>Strandweg 3</t>
  </si>
  <si>
    <t>4356 HD</t>
  </si>
  <si>
    <t>Domburgseweg 59 A</t>
  </si>
  <si>
    <t>4356 NA</t>
  </si>
  <si>
    <t>Zandput 5</t>
  </si>
  <si>
    <t>Serooskerke</t>
  </si>
  <si>
    <t>4353 BA</t>
  </si>
  <si>
    <t>Verenigingsgebouw De Zandput</t>
  </si>
  <si>
    <t>Zandput 3</t>
  </si>
  <si>
    <t>Zandput 1</t>
  </si>
  <si>
    <t>Zwembad De Goudvijver</t>
  </si>
  <si>
    <t>Koepelstraat 31 A</t>
  </si>
  <si>
    <t>4353 AK</t>
  </si>
  <si>
    <t>Peuterspeelzaal De Vrolijke Keet</t>
  </si>
  <si>
    <t>Vrouwenpolderseweg 53 D</t>
  </si>
  <si>
    <t>4353 BC</t>
  </si>
  <si>
    <t>Noordweg 3</t>
  </si>
  <si>
    <t>4356 AR</t>
  </si>
  <si>
    <t>Vrouwenpoldersweg 2 A</t>
  </si>
  <si>
    <t>4353 BD</t>
  </si>
  <si>
    <t>Praathuisje de Lindenboom (Muntpleintje)</t>
  </si>
  <si>
    <t>Vrouwenpolderseweg 53 C</t>
  </si>
  <si>
    <t>Brandweergarage, verzekerd via VRZ</t>
  </si>
  <si>
    <t xml:space="preserve">Oranjeplein 2 </t>
  </si>
  <si>
    <t>Veere</t>
  </si>
  <si>
    <t>4351 AZ</t>
  </si>
  <si>
    <t xml:space="preserve">Toiletgebouw </t>
  </si>
  <si>
    <t xml:space="preserve">Kaai 41 </t>
  </si>
  <si>
    <t>4351 AB</t>
  </si>
  <si>
    <t>Markt 5</t>
  </si>
  <si>
    <t>4351 AG</t>
  </si>
  <si>
    <t>Stadhuis</t>
  </si>
  <si>
    <t>Veerseweg 23</t>
  </si>
  <si>
    <t>4351 RC</t>
  </si>
  <si>
    <t xml:space="preserve">Oudestraat ong. </t>
  </si>
  <si>
    <t>4351 AS</t>
  </si>
  <si>
    <t>Cisterne</t>
  </si>
  <si>
    <t>Oudestraat 28</t>
  </si>
  <si>
    <t>4351 AV</t>
  </si>
  <si>
    <t>VVV kantoor</t>
  </si>
  <si>
    <t>F.Naereboutstraat 1-3 (Zanddijk)</t>
  </si>
  <si>
    <t>4351 NH</t>
  </si>
  <si>
    <t>Gymzaal/wijkgebouw</t>
  </si>
  <si>
    <t>4351 AA</t>
  </si>
  <si>
    <t>Brug over stadshaven</t>
  </si>
  <si>
    <t>Kerkhofring 2 (Zanddijk)</t>
  </si>
  <si>
    <t>4351 NM</t>
  </si>
  <si>
    <t>Schuilvoorziening begraafplaats (aula/berging)</t>
  </si>
  <si>
    <t>Kanaalweg WZ</t>
  </si>
  <si>
    <t>4351 RD</t>
  </si>
  <si>
    <t>Toiletgebouw op parkeerterrein</t>
  </si>
  <si>
    <t>Kanaalweg OZ 3</t>
  </si>
  <si>
    <t>4351 RG</t>
  </si>
  <si>
    <t>Zanddijkseweg 6 D</t>
  </si>
  <si>
    <t>4351 NN</t>
  </si>
  <si>
    <t>4351 RK </t>
  </si>
  <si>
    <t>Oranje Nassaulaan 1</t>
  </si>
  <si>
    <t>Vrouwenpolder</t>
  </si>
  <si>
    <t>4354 BE</t>
  </si>
  <si>
    <t xml:space="preserve">Gymzaal </t>
  </si>
  <si>
    <t>Dorpsdijk 36</t>
  </si>
  <si>
    <t>4354 AD</t>
  </si>
  <si>
    <t>Verenigingsgebouw</t>
  </si>
  <si>
    <t>Monnikkendijk 4</t>
  </si>
  <si>
    <t>4354 NE</t>
  </si>
  <si>
    <t>Toiletgebouw</t>
  </si>
  <si>
    <t>Zoekweg 12</t>
  </si>
  <si>
    <t>4354 SJ</t>
  </si>
  <si>
    <t>Fort den Haakweg 2</t>
  </si>
  <si>
    <t>4354 AE</t>
  </si>
  <si>
    <t>O. Nassaulaan 2 + 2A</t>
  </si>
  <si>
    <t>Vereniging</t>
  </si>
  <si>
    <t>Koningin Emmaweg 26 F</t>
  </si>
  <si>
    <t>4354 KB</t>
  </si>
  <si>
    <t>Toiletunit parkeerterrein Oranjezon</t>
  </si>
  <si>
    <t>Fort den Haakweg 46</t>
  </si>
  <si>
    <t>4354 NL</t>
  </si>
  <si>
    <t>Toiletunit parkeerterrein Breezand</t>
  </si>
  <si>
    <t>Abraham Calandplein 4</t>
  </si>
  <si>
    <t>Westkapelle</t>
  </si>
  <si>
    <t>4361 AH</t>
  </si>
  <si>
    <t>de Bucksweg 2B</t>
  </si>
  <si>
    <t>4361 SM</t>
  </si>
  <si>
    <t>Oude Zandweg 11A</t>
  </si>
  <si>
    <t>4361 SK</t>
  </si>
  <si>
    <t>Markt 79</t>
  </si>
  <si>
    <t>4361 AE</t>
  </si>
  <si>
    <t>Verenigingsgebouw Westkapelle Herrijst</t>
  </si>
  <si>
    <t>Molenwal 70</t>
  </si>
  <si>
    <t>4361 CG</t>
  </si>
  <si>
    <t>Sporthal De Bellink</t>
  </si>
  <si>
    <t xml:space="preserve">Molenwal 68 </t>
  </si>
  <si>
    <t>Dienstencentrum/fysio en tijdelijke woning</t>
  </si>
  <si>
    <t>Jan Campertstraat 2</t>
  </si>
  <si>
    <t>4361 DE</t>
  </si>
  <si>
    <t>Peuterspeelzaal Torenlicht</t>
  </si>
  <si>
    <t>Kerkeweg/Zuidstraat 1A</t>
  </si>
  <si>
    <t>4361 JA</t>
  </si>
  <si>
    <t>Aula's begraafplaats (2 aparte gebouwen)</t>
  </si>
  <si>
    <t>Kloosterstraat 5</t>
  </si>
  <si>
    <t>4361 AL</t>
  </si>
  <si>
    <t>FW-47 woning Westkapelle</t>
  </si>
  <si>
    <t>De Casembroodstraat 16</t>
  </si>
  <si>
    <t>4361 AT</t>
  </si>
  <si>
    <t>Woonhuis</t>
  </si>
  <si>
    <t>Molenwal 25</t>
  </si>
  <si>
    <t>4361 CC</t>
  </si>
  <si>
    <t>Molen De Noorman</t>
  </si>
  <si>
    <t>Markt 67</t>
  </si>
  <si>
    <t>Toren, alleen uurwerk</t>
  </si>
  <si>
    <t>Zuidstraat 1/Markt 67</t>
  </si>
  <si>
    <t>4361 BB</t>
  </si>
  <si>
    <t>Torenopbouw kerk (speciale regeling)</t>
  </si>
  <si>
    <t>Molenweg 46 A</t>
  </si>
  <si>
    <t>Zoutelande</t>
  </si>
  <si>
    <t>4374 NP</t>
  </si>
  <si>
    <t>Nieuwstraat 44</t>
  </si>
  <si>
    <t>Langendam 61</t>
  </si>
  <si>
    <t>4374 AB</t>
  </si>
  <si>
    <t>Langstraat</t>
  </si>
  <si>
    <t>4374 AN</t>
  </si>
  <si>
    <t>Molenweg 29</t>
  </si>
  <si>
    <t>4374 BE</t>
  </si>
  <si>
    <t xml:space="preserve">Willibrordusplein 3 </t>
  </si>
  <si>
    <t>4374 AX</t>
  </si>
  <si>
    <t>Willibrordusplein</t>
  </si>
  <si>
    <t>Willibrordusput</t>
  </si>
  <si>
    <t>Westkapelseweg 30</t>
  </si>
  <si>
    <t>4374 BB</t>
  </si>
  <si>
    <t>Westkapelseweg 24 A, B, C, D</t>
  </si>
  <si>
    <t>Multifunctioneel gebouw</t>
  </si>
  <si>
    <t>CBS De Springplank, leegstand per 1-8-2014</t>
  </si>
  <si>
    <t>Prelaatweg 22</t>
  </si>
  <si>
    <t>4363 NE</t>
  </si>
  <si>
    <t>J.W.Versluysschool</t>
  </si>
  <si>
    <t>Voorhof 1-3</t>
  </si>
  <si>
    <t>Inventaris school MFA Biggekerke</t>
  </si>
  <si>
    <t>Juffrouw van de Putteplein 3</t>
  </si>
  <si>
    <t>OBS De Golfslag</t>
  </si>
  <si>
    <t>Bergpad 1</t>
  </si>
  <si>
    <t>4364 BZ</t>
  </si>
  <si>
    <t>CBS De Bergpadschool</t>
  </si>
  <si>
    <t>Biggekerksestraat 2</t>
  </si>
  <si>
    <t>OBS De Sprong</t>
  </si>
  <si>
    <t>Tramstraat 36</t>
  </si>
  <si>
    <t>4371 BX</t>
  </si>
  <si>
    <t>CBS ’t Klinket</t>
  </si>
  <si>
    <t>Valkenburgstraat 10</t>
  </si>
  <si>
    <t>4365 AC</t>
  </si>
  <si>
    <t>Boaz school</t>
  </si>
  <si>
    <t>Torenstraat 29</t>
  </si>
  <si>
    <t>Samenwerkingsschool De Lispeltuut</t>
  </si>
  <si>
    <t>Wilgenlaan 12</t>
  </si>
  <si>
    <t>4353 AN</t>
  </si>
  <si>
    <t>CBS De Wegwijzer</t>
  </si>
  <si>
    <t xml:space="preserve">Wijngaardstraat 8 </t>
  </si>
  <si>
    <t>4351 AP</t>
  </si>
  <si>
    <t>Samenwerkingsschool De Magdalon</t>
  </si>
  <si>
    <t>Nieuwstraat 37-39</t>
  </si>
  <si>
    <t>4354 AV</t>
  </si>
  <si>
    <t>CBS De Goede Polder , incl. peuterspeelzaal</t>
  </si>
  <si>
    <t xml:space="preserve">Koudorpstraat 18 </t>
  </si>
  <si>
    <t>4361 BT</t>
  </si>
  <si>
    <t>OBS De Lichtboei</t>
  </si>
  <si>
    <t>Europaplein 10</t>
  </si>
  <si>
    <t>4361 CP</t>
  </si>
  <si>
    <t>OBS De Lichtstraal</t>
  </si>
  <si>
    <t>Totaal Onderwijs:</t>
  </si>
  <si>
    <t>Onderwijs:</t>
  </si>
  <si>
    <t>Schuilvoorziening begraafplaats</t>
  </si>
  <si>
    <t xml:space="preserve">Brouwerijstraat 48/48A </t>
  </si>
  <si>
    <t>4356 AN</t>
  </si>
  <si>
    <t>Wilgenhoekweg 33</t>
  </si>
  <si>
    <t>4353 RE</t>
  </si>
  <si>
    <t>Opvanghuis voor AMV'ers</t>
  </si>
  <si>
    <t>Brouwerijweg 3C</t>
  </si>
  <si>
    <t>4363 NK</t>
  </si>
  <si>
    <t>Noodunits J.W.Versluijsschool (49st.)</t>
  </si>
  <si>
    <t xml:space="preserve">4374 BC </t>
  </si>
  <si>
    <t>Stand per 1 januari 2025:</t>
  </si>
  <si>
    <t>Bestand d.d. 1 januari 2026</t>
  </si>
  <si>
    <t>Stand per 1 januari 2025</t>
  </si>
  <si>
    <t>Stand per 1 januari 2026 (na indexering)</t>
  </si>
  <si>
    <t>Stand per 31 december 2025</t>
  </si>
  <si>
    <t>Indexering per 1 januari 2026</t>
  </si>
  <si>
    <t>Mutaties termijn 1 januari 2025/2026:</t>
  </si>
  <si>
    <t>Multi Functionele Accommodatie (MFA) Amicitia incl. openbaar toiletunit</t>
  </si>
  <si>
    <t>Meulpad</t>
  </si>
  <si>
    <t>4371 MZ</t>
  </si>
  <si>
    <t>Kinderdagverblijf, Peutergroep en BSO Pien (KOW), Tramstraat 33 gebruikt opvang statushouders</t>
  </si>
  <si>
    <t>Woning met een tweede woning, incl tuin en grond. Ingezet voor statushouders</t>
  </si>
  <si>
    <t>Mijnenmagazijn, kantinegebouw en 2 bunkers</t>
  </si>
  <si>
    <t>Jan Geertsesweg 2</t>
  </si>
  <si>
    <t>4365 NC</t>
  </si>
  <si>
    <t>Opvang statushouders</t>
  </si>
  <si>
    <t>Diverse strandhuisjes en bergingen</t>
  </si>
  <si>
    <t>Traverse 1A-1 t/m 1A-24</t>
  </si>
  <si>
    <t>Chalets huisvesting Oekraïense ontheemden of statushouders</t>
  </si>
  <si>
    <t>Kantoor -en praktijkruimten voor maatschappelijke doeleinden. Tijdelijk onderdak Peuterspeelzaal 't Speeltreintje</t>
  </si>
  <si>
    <t>Veerseweg 24 A t/m 24 P</t>
  </si>
  <si>
    <t>omschrijving</t>
  </si>
  <si>
    <t>Meest recent bestand 2026:</t>
  </si>
  <si>
    <t xml:space="preserve">Multi Functionele Accommodatie (MFA) Amicitia </t>
  </si>
  <si>
    <t>Kinderdagverblijf, Peutergroep en BSO Pien (KOW), Tramstraat 33 gebruikt opvang Oekrainse vluchtelingen</t>
  </si>
  <si>
    <t>Kantoor -en praktijkruimten voor maatschappelijke doeleinden</t>
  </si>
  <si>
    <t>Woning met een tweede woning, incl tuin en grond</t>
  </si>
  <si>
    <t>Voormalig mijnenmagazijn en bunker</t>
  </si>
  <si>
    <t>Zes strandhuisjes en twee bergingen</t>
  </si>
  <si>
    <t>Afwijking</t>
  </si>
  <si>
    <t>Regel staat niet opgenomen in het muteerbestand!</t>
  </si>
  <si>
    <t>Opmerking</t>
  </si>
  <si>
    <t>Hier is een toiletunit bijgekomen in 2025. Vandaar dat de stand per 31 december op 4.084.000 staat. In het defnitieve bestand is de verhoging niet opgenomen. Waarom niet?</t>
  </si>
  <si>
    <t>Complex is afgebroken. Premie heb ik op nihil gzet</t>
  </si>
  <si>
    <t>In muteerbestand 2026 staat dit pand er nog gewoon op. Waarom is dat?</t>
  </si>
  <si>
    <t>Premie heb ik verlaagd naar 68k in mijn verzonden bestand. Deze aanpassing is niet doorgevoerd</t>
  </si>
  <si>
    <t>In 2025 is er een nieuw gebouw neergezet</t>
  </si>
  <si>
    <t>Tekst is niet aangepast in aangeleverd muteerbestand</t>
  </si>
  <si>
    <t>Er zijn meer strandhuisjes bijgekomen. Dit heb ik aangepast per 31 december. Zowel het adres, de tekst als het bedrag is niet aangepast</t>
  </si>
  <si>
    <t>Stadswallen en Stenen Beer</t>
  </si>
  <si>
    <t>4351 RT</t>
  </si>
  <si>
    <t>mutaties 2025</t>
  </si>
  <si>
    <t>Index per 1 januari 2026</t>
  </si>
  <si>
    <t>Stand per 1 januari 2026</t>
  </si>
  <si>
    <t>Mutatie per 27 januari 2026</t>
  </si>
  <si>
    <t>Risico Informatie:</t>
  </si>
  <si>
    <t>Inbraakmeld- installatie met doormelding ja/nee</t>
  </si>
  <si>
    <t>Brandmeld- installatie met doormelding ja/nee</t>
  </si>
  <si>
    <t>Sprinkler- installatie met doormelding ja/nee</t>
  </si>
  <si>
    <t>Leegstaand      ja/nee</t>
  </si>
  <si>
    <t>Indien leegstaand:                 vorm van toezicht aanwezig (bijv. Anti-kraak)                 ja/nee</t>
  </si>
  <si>
    <t>Zonnepanelen ja/nee</t>
  </si>
  <si>
    <t>Indien ja , is de installatie scope 12 goedgekeurd ? Ja/nee</t>
  </si>
  <si>
    <t xml:space="preserve">Asbest in het gebouw ? Ja nee, onbekend </t>
  </si>
  <si>
    <t>Omheind met hekwerken ?</t>
  </si>
  <si>
    <t>Overzicht Polisblad d.d. 1 janauri 2026</t>
  </si>
  <si>
    <t>ja</t>
  </si>
  <si>
    <t>nee</t>
  </si>
  <si>
    <t>geen asbest</t>
  </si>
  <si>
    <t>uitvoering/actualisatie scope 12 in Q3/Q4 2026</t>
  </si>
  <si>
    <t>wordt gesloopt Q4 2026</t>
  </si>
  <si>
    <t>asbest dak</t>
  </si>
  <si>
    <t>nvt</t>
  </si>
  <si>
    <t>statushouders</t>
  </si>
  <si>
    <t>oekrainers</t>
  </si>
  <si>
    <t xml:space="preserve">In 2027 niet meer in gebruik. Oplevering nieuwbouw Versluyssschool in Q4-2026 </t>
  </si>
  <si>
    <t>deels 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</si>
</sst>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_-;\-* #,##0.00_-;_-* &quot;-&quot;??_-;_-@_-"/>
    <numFmt numFmtId="165" formatCode="d/mmm/yyyy"/>
    <numFmt numFmtId="166" formatCode="_-* #,##0.0000_-;\-* #,##0.0000_-;_-* &quot;-&quot;??_-;_-@_-"/>
    <numFmt numFmtId="167" formatCode="_-* #,##0.00000_-;\-* #,##0.00000_-;_-* &quot;-&quot;??_-;_-@_-"/>
    <numFmt numFmtId="168" formatCode="_-[$NLG]\ * #,##0.00_-;_-[$NLG]\ * #,##0.00\-;_-[$NLG]\ * &quot;-&quot;??_-;_-@_-"/>
    <numFmt numFmtId="169" formatCode="_-[$EUR]\ * #,##0.00_-;_-[$EUR]\ * #,##0.00\-;_-[$EUR]\ * &quot;-&quot;??_-;_-@_-"/>
    <numFmt numFmtId="170" formatCode="_-[$€-413]\ * #,##0.00_-;_-[$€-413]\ * #,##0.00\-;_-[$€-413]\ * &quot;-&quot;??_-;_-@_-"/>
  </numFmts>
  <fonts count="35">
    <font>
      <sz val="10"/>
      <name val="Times New Roman"/>
    </font>
    <font>
      <sz val="10"/>
      <name val="Times New Roman"/>
      <family val="1"/>
    </font>
    <font>
      <sz val="10"/>
      <name val="Univers (W1)"/>
      <family val="2"/>
    </font>
    <font>
      <sz val="8"/>
      <name val="Univers (W1)"/>
      <family val="2"/>
    </font>
    <font>
      <b/>
      <i/>
      <sz val="10"/>
      <name val="Univers (W1)"/>
      <family val="2"/>
    </font>
    <font>
      <b/>
      <i/>
      <sz val="10"/>
      <name val="Univers (W1)"/>
    </font>
    <font>
      <sz val="8"/>
      <color indexed="8"/>
      <name val="Univers (W1)"/>
      <family val="2"/>
    </font>
    <font>
      <b/>
      <i/>
      <sz val="12"/>
      <color indexed="8"/>
      <name val="Univers (W1)"/>
      <family val="2"/>
    </font>
    <font>
      <sz val="10"/>
      <color indexed="8"/>
      <name val="Times New Roman"/>
      <family val="1"/>
    </font>
    <font>
      <b/>
      <i/>
      <sz val="12"/>
      <color indexed="8"/>
      <name val="Univers (W1)"/>
    </font>
    <font>
      <sz val="12"/>
      <color indexed="8"/>
      <name val="Univers (W1)"/>
      <family val="2"/>
    </font>
    <font>
      <b/>
      <i/>
      <sz val="10"/>
      <color indexed="8"/>
      <name val="Univers (W1)"/>
      <family val="2"/>
    </font>
    <font>
      <b/>
      <i/>
      <sz val="8"/>
      <color indexed="8"/>
      <name val="Univers (W1)"/>
    </font>
    <font>
      <sz val="10"/>
      <color indexed="8"/>
      <name val="Univers (W1)"/>
      <family val="2"/>
    </font>
    <font>
      <b/>
      <i/>
      <sz val="18"/>
      <color indexed="8"/>
      <name val="Univers (W1)"/>
      <family val="2"/>
    </font>
    <font>
      <sz val="18"/>
      <color indexed="8"/>
      <name val="Univers (W1)"/>
      <family val="2"/>
    </font>
    <font>
      <b/>
      <i/>
      <sz val="8"/>
      <color indexed="8"/>
      <name val="Univers (W1)"/>
      <family val="2"/>
    </font>
    <font>
      <sz val="8"/>
      <color indexed="8"/>
      <name val="Univers (W1)"/>
    </font>
    <font>
      <sz val="10"/>
      <name val="Arial"/>
      <family val="2"/>
    </font>
    <font>
      <b/>
      <i/>
      <sz val="10"/>
      <name val="Arial"/>
      <family val="2"/>
    </font>
    <font>
      <b/>
      <i/>
      <sz val="12"/>
      <color indexed="8"/>
      <name val="Arial"/>
      <family val="2"/>
    </font>
    <font>
      <b/>
      <i/>
      <sz val="10"/>
      <color indexed="8"/>
      <name val="Arial"/>
      <family val="2"/>
    </font>
    <font>
      <b/>
      <i/>
      <sz val="18"/>
      <color indexed="8"/>
      <name val="Arial"/>
      <family val="2"/>
    </font>
    <font>
      <sz val="10"/>
      <color indexed="10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u val="singleAccounting"/>
      <sz val="10"/>
      <color indexed="8"/>
      <name val="Times New Roman"/>
      <family val="1"/>
    </font>
    <font>
      <b/>
      <sz val="10"/>
      <color indexed="10"/>
      <name val="Times New Roman"/>
      <family val="1"/>
    </font>
    <font>
      <sz val="10"/>
      <color rgb="FFFF0000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b/>
      <i/>
      <sz val="9"/>
      <color indexed="8"/>
      <name val="Arial"/>
      <family val="2"/>
    </font>
    <font>
      <sz val="10"/>
      <color theme="1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164" fontId="3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58">
    <xf numFmtId="0" fontId="0" fillId="0" borderId="0" xfId="0"/>
    <xf numFmtId="165" fontId="6" fillId="0" borderId="1" xfId="1" applyNumberFormat="1" applyFont="1" applyBorder="1" applyAlignment="1">
      <alignment horizontal="left" vertical="top"/>
    </xf>
    <xf numFmtId="164" fontId="9" fillId="0" borderId="0" xfId="1" applyFont="1" applyAlignment="1">
      <alignment horizontal="left" vertical="top"/>
    </xf>
    <xf numFmtId="164" fontId="10" fillId="0" borderId="0" xfId="1" applyFont="1" applyBorder="1" applyAlignment="1">
      <alignment horizontal="left" vertical="top"/>
    </xf>
    <xf numFmtId="164" fontId="10" fillId="0" borderId="0" xfId="1" applyFont="1" applyAlignment="1">
      <alignment horizontal="left" vertical="top"/>
    </xf>
    <xf numFmtId="164" fontId="8" fillId="0" borderId="0" xfId="1" applyFont="1" applyAlignment="1">
      <alignment horizontal="left" vertical="top"/>
    </xf>
    <xf numFmtId="0" fontId="8" fillId="0" borderId="0" xfId="0" applyFont="1" applyAlignment="1">
      <alignment horizontal="left" vertical="top"/>
    </xf>
    <xf numFmtId="168" fontId="12" fillId="0" borderId="0" xfId="1" applyNumberFormat="1" applyFont="1" applyBorder="1" applyAlignment="1">
      <alignment horizontal="left" vertical="top"/>
    </xf>
    <xf numFmtId="164" fontId="13" fillId="0" borderId="0" xfId="1" applyFont="1" applyBorder="1" applyAlignment="1">
      <alignment horizontal="left" vertical="top"/>
    </xf>
    <xf numFmtId="164" fontId="15" fillId="0" borderId="0" xfId="1" applyFont="1" applyAlignment="1">
      <alignment horizontal="left" vertical="top"/>
    </xf>
    <xf numFmtId="164" fontId="15" fillId="0" borderId="0" xfId="1" applyFont="1" applyBorder="1" applyAlignment="1">
      <alignment horizontal="left" vertical="top"/>
    </xf>
    <xf numFmtId="4" fontId="16" fillId="2" borderId="2" xfId="1" applyNumberFormat="1" applyFont="1" applyFill="1" applyBorder="1" applyAlignment="1">
      <alignment horizontal="left" vertical="top" wrapText="1"/>
    </xf>
    <xf numFmtId="165" fontId="16" fillId="2" borderId="2" xfId="1" applyNumberFormat="1" applyFont="1" applyFill="1" applyBorder="1" applyAlignment="1">
      <alignment horizontal="left" vertical="top" wrapText="1"/>
    </xf>
    <xf numFmtId="164" fontId="16" fillId="2" borderId="3" xfId="1" applyFont="1" applyFill="1" applyBorder="1" applyAlignment="1">
      <alignment horizontal="left" vertical="top" wrapText="1"/>
    </xf>
    <xf numFmtId="164" fontId="16" fillId="2" borderId="2" xfId="1" applyFont="1" applyFill="1" applyBorder="1" applyAlignment="1">
      <alignment horizontal="left" vertical="top" wrapText="1"/>
    </xf>
    <xf numFmtId="164" fontId="16" fillId="2" borderId="4" xfId="1" applyFont="1" applyFill="1" applyBorder="1" applyAlignment="1">
      <alignment horizontal="left" vertical="top" wrapText="1"/>
    </xf>
    <xf numFmtId="164" fontId="8" fillId="0" borderId="0" xfId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" fontId="6" fillId="0" borderId="1" xfId="0" applyNumberFormat="1" applyFont="1" applyBorder="1" applyAlignment="1">
      <alignment horizontal="left" vertical="top"/>
    </xf>
    <xf numFmtId="4" fontId="6" fillId="0" borderId="1" xfId="0" applyNumberFormat="1" applyFont="1" applyBorder="1" applyAlignment="1">
      <alignment horizontal="left" vertical="top" wrapText="1"/>
    </xf>
    <xf numFmtId="169" fontId="17" fillId="0" borderId="5" xfId="1" applyNumberFormat="1" applyFont="1" applyBorder="1" applyAlignment="1">
      <alignment horizontal="left" vertical="top"/>
    </xf>
    <xf numFmtId="169" fontId="17" fillId="0" borderId="1" xfId="1" applyNumberFormat="1" applyFont="1" applyBorder="1" applyAlignment="1">
      <alignment horizontal="left" vertical="top"/>
    </xf>
    <xf numFmtId="165" fontId="8" fillId="0" borderId="0" xfId="0" applyNumberFormat="1" applyFont="1" applyAlignment="1">
      <alignment horizontal="left" vertical="top"/>
    </xf>
    <xf numFmtId="4" fontId="12" fillId="0" borderId="6" xfId="0" applyNumberFormat="1" applyFont="1" applyBorder="1" applyAlignment="1">
      <alignment horizontal="left" vertical="top"/>
    </xf>
    <xf numFmtId="4" fontId="6" fillId="0" borderId="6" xfId="0" applyNumberFormat="1" applyFont="1" applyBorder="1" applyAlignment="1">
      <alignment horizontal="left" vertical="top"/>
    </xf>
    <xf numFmtId="4" fontId="6" fillId="0" borderId="6" xfId="0" applyNumberFormat="1" applyFont="1" applyBorder="1" applyAlignment="1">
      <alignment horizontal="left" vertical="top" wrapText="1"/>
    </xf>
    <xf numFmtId="4" fontId="12" fillId="0" borderId="7" xfId="0" applyNumberFormat="1" applyFont="1" applyBorder="1" applyAlignment="1">
      <alignment horizontal="left" vertical="top"/>
    </xf>
    <xf numFmtId="169" fontId="12" fillId="0" borderId="7" xfId="1" applyNumberFormat="1" applyFont="1" applyBorder="1" applyAlignment="1">
      <alignment horizontal="left" vertical="top"/>
    </xf>
    <xf numFmtId="169" fontId="6" fillId="0" borderId="1" xfId="1" applyNumberFormat="1" applyFont="1" applyFill="1" applyBorder="1" applyAlignment="1">
      <alignment horizontal="left" vertical="top"/>
    </xf>
    <xf numFmtId="169" fontId="6" fillId="0" borderId="8" xfId="1" applyNumberFormat="1" applyFont="1" applyFill="1" applyBorder="1" applyAlignment="1">
      <alignment horizontal="left" vertical="top"/>
    </xf>
    <xf numFmtId="4" fontId="3" fillId="0" borderId="0" xfId="0" quotePrefix="1" applyNumberFormat="1" applyFont="1" applyAlignment="1">
      <alignment horizontal="left" vertical="top"/>
    </xf>
    <xf numFmtId="164" fontId="3" fillId="0" borderId="0" xfId="1" applyFont="1" applyAlignment="1">
      <alignment vertical="top"/>
    </xf>
    <xf numFmtId="4" fontId="3" fillId="0" borderId="0" xfId="0" applyNumberFormat="1" applyFont="1" applyAlignment="1">
      <alignment vertical="top"/>
    </xf>
    <xf numFmtId="0" fontId="4" fillId="0" borderId="10" xfId="0" applyFont="1" applyBorder="1" applyAlignment="1">
      <alignment horizontal="centerContinuous" vertical="top"/>
    </xf>
    <xf numFmtId="0" fontId="2" fillId="0" borderId="11" xfId="0" applyFont="1" applyBorder="1" applyAlignment="1">
      <alignment horizontal="centerContinuous" vertical="top"/>
    </xf>
    <xf numFmtId="0" fontId="5" fillId="0" borderId="12" xfId="0" applyFont="1" applyBorder="1" applyAlignment="1">
      <alignment vertical="top"/>
    </xf>
    <xf numFmtId="0" fontId="5" fillId="0" borderId="13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2" fillId="0" borderId="14" xfId="0" applyFont="1" applyBorder="1" applyAlignment="1">
      <alignment horizontal="center" vertical="top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right" vertical="top"/>
    </xf>
    <xf numFmtId="167" fontId="3" fillId="0" borderId="0" xfId="1" applyNumberFormat="1" applyFont="1" applyAlignment="1">
      <alignment vertical="top"/>
    </xf>
    <xf numFmtId="0" fontId="18" fillId="0" borderId="0" xfId="0" applyFont="1" applyAlignment="1">
      <alignment vertical="top"/>
    </xf>
    <xf numFmtId="164" fontId="16" fillId="2" borderId="15" xfId="1" applyFont="1" applyFill="1" applyBorder="1" applyAlignment="1">
      <alignment horizontal="left" vertical="top" wrapText="1"/>
    </xf>
    <xf numFmtId="169" fontId="6" fillId="0" borderId="14" xfId="1" applyNumberFormat="1" applyFont="1" applyFill="1" applyBorder="1" applyAlignment="1">
      <alignment horizontal="left" vertical="top"/>
    </xf>
    <xf numFmtId="166" fontId="13" fillId="0" borderId="0" xfId="1" applyNumberFormat="1" applyFont="1" applyAlignment="1">
      <alignment horizontal="left" vertical="top"/>
    </xf>
    <xf numFmtId="1" fontId="20" fillId="0" borderId="0" xfId="1" applyNumberFormat="1" applyFont="1" applyAlignment="1">
      <alignment horizontal="left" vertical="top"/>
    </xf>
    <xf numFmtId="1" fontId="21" fillId="0" borderId="0" xfId="1" quotePrefix="1" applyNumberFormat="1" applyFont="1" applyAlignment="1">
      <alignment horizontal="left" vertical="top"/>
    </xf>
    <xf numFmtId="1" fontId="22" fillId="0" borderId="0" xfId="1" quotePrefix="1" applyNumberFormat="1" applyFont="1" applyAlignment="1">
      <alignment horizontal="left" vertical="top"/>
    </xf>
    <xf numFmtId="164" fontId="16" fillId="0" borderId="5" xfId="1" applyFont="1" applyFill="1" applyBorder="1" applyAlignment="1">
      <alignment horizontal="left" vertical="top" wrapText="1"/>
    </xf>
    <xf numFmtId="164" fontId="16" fillId="0" borderId="1" xfId="1" applyFont="1" applyFill="1" applyBorder="1" applyAlignment="1">
      <alignment horizontal="left" vertical="top" wrapText="1"/>
    </xf>
    <xf numFmtId="164" fontId="16" fillId="0" borderId="8" xfId="1" applyFont="1" applyFill="1" applyBorder="1" applyAlignment="1">
      <alignment horizontal="left" vertical="top" wrapText="1"/>
    </xf>
    <xf numFmtId="164" fontId="16" fillId="0" borderId="14" xfId="1" applyFont="1" applyFill="1" applyBorder="1" applyAlignment="1">
      <alignment horizontal="left" vertical="top" wrapText="1"/>
    </xf>
    <xf numFmtId="164" fontId="8" fillId="0" borderId="0" xfId="1" applyFont="1" applyFill="1" applyAlignment="1">
      <alignment horizontal="left" vertical="top" wrapText="1"/>
    </xf>
    <xf numFmtId="169" fontId="12" fillId="0" borderId="16" xfId="1" applyNumberFormat="1" applyFont="1" applyBorder="1" applyAlignment="1">
      <alignment horizontal="left" vertical="top"/>
    </xf>
    <xf numFmtId="169" fontId="12" fillId="0" borderId="17" xfId="1" applyNumberFormat="1" applyFont="1" applyBorder="1" applyAlignment="1">
      <alignment horizontal="left" vertical="top"/>
    </xf>
    <xf numFmtId="4" fontId="12" fillId="0" borderId="1" xfId="0" applyNumberFormat="1" applyFont="1" applyBorder="1" applyAlignment="1">
      <alignment horizontal="left" vertical="top"/>
    </xf>
    <xf numFmtId="165" fontId="6" fillId="0" borderId="9" xfId="1" applyNumberFormat="1" applyFont="1" applyBorder="1" applyAlignment="1">
      <alignment horizontal="left" vertical="top"/>
    </xf>
    <xf numFmtId="0" fontId="19" fillId="0" borderId="0" xfId="0" applyFont="1" applyAlignment="1">
      <alignment vertical="top"/>
    </xf>
    <xf numFmtId="170" fontId="18" fillId="0" borderId="0" xfId="0" applyNumberFormat="1" applyFont="1" applyAlignment="1">
      <alignment vertical="top"/>
    </xf>
    <xf numFmtId="170" fontId="19" fillId="0" borderId="18" xfId="0" applyNumberFormat="1" applyFont="1" applyBorder="1" applyAlignment="1">
      <alignment vertical="top"/>
    </xf>
    <xf numFmtId="4" fontId="6" fillId="0" borderId="18" xfId="0" applyNumberFormat="1" applyFont="1" applyBorder="1" applyAlignment="1">
      <alignment horizontal="left" vertical="top" wrapText="1"/>
    </xf>
    <xf numFmtId="164" fontId="23" fillId="0" borderId="0" xfId="1" applyFont="1" applyAlignment="1">
      <alignment horizontal="left" vertical="top"/>
    </xf>
    <xf numFmtId="0" fontId="23" fillId="0" borderId="0" xfId="0" applyFont="1" applyAlignment="1">
      <alignment horizontal="left" vertical="top"/>
    </xf>
    <xf numFmtId="169" fontId="12" fillId="0" borderId="5" xfId="1" applyNumberFormat="1" applyFont="1" applyBorder="1" applyAlignment="1">
      <alignment horizontal="left" vertical="top"/>
    </xf>
    <xf numFmtId="169" fontId="12" fillId="0" borderId="0" xfId="1" applyNumberFormat="1" applyFont="1" applyBorder="1" applyAlignment="1">
      <alignment horizontal="left" vertical="top"/>
    </xf>
    <xf numFmtId="169" fontId="12" fillId="0" borderId="19" xfId="1" applyNumberFormat="1" applyFont="1" applyBorder="1" applyAlignment="1">
      <alignment horizontal="left" vertical="top"/>
    </xf>
    <xf numFmtId="169" fontId="12" fillId="0" borderId="20" xfId="1" applyNumberFormat="1" applyFont="1" applyBorder="1" applyAlignment="1">
      <alignment horizontal="left" vertical="top"/>
    </xf>
    <xf numFmtId="169" fontId="17" fillId="0" borderId="8" xfId="1" applyNumberFormat="1" applyFont="1" applyFill="1" applyBorder="1" applyAlignment="1">
      <alignment horizontal="left" vertical="top"/>
    </xf>
    <xf numFmtId="169" fontId="17" fillId="0" borderId="14" xfId="1" applyNumberFormat="1" applyFont="1" applyFill="1" applyBorder="1" applyAlignment="1">
      <alignment horizontal="left" vertical="top"/>
    </xf>
    <xf numFmtId="169" fontId="17" fillId="0" borderId="0" xfId="1" applyNumberFormat="1" applyFont="1" applyBorder="1" applyAlignment="1">
      <alignment horizontal="left" vertical="top"/>
    </xf>
    <xf numFmtId="169" fontId="17" fillId="0" borderId="0" xfId="1" applyNumberFormat="1" applyFont="1" applyFill="1" applyBorder="1" applyAlignment="1">
      <alignment horizontal="left" vertical="top"/>
    </xf>
    <xf numFmtId="169" fontId="17" fillId="0" borderId="19" xfId="1" applyNumberFormat="1" applyFont="1" applyFill="1" applyBorder="1" applyAlignment="1">
      <alignment horizontal="left" vertical="top"/>
    </xf>
    <xf numFmtId="169" fontId="17" fillId="0" borderId="20" xfId="1" applyNumberFormat="1" applyFont="1" applyFill="1" applyBorder="1" applyAlignment="1">
      <alignment horizontal="left" vertical="top"/>
    </xf>
    <xf numFmtId="4" fontId="17" fillId="0" borderId="1" xfId="0" applyNumberFormat="1" applyFont="1" applyBorder="1" applyAlignment="1" applyProtection="1">
      <alignment horizontal="left" vertical="top"/>
      <protection locked="0"/>
    </xf>
    <xf numFmtId="4" fontId="17" fillId="0" borderId="1" xfId="0" applyNumberFormat="1" applyFont="1" applyBorder="1" applyAlignment="1" applyProtection="1">
      <alignment horizontal="left" vertical="top" wrapText="1"/>
      <protection locked="0"/>
    </xf>
    <xf numFmtId="169" fontId="17" fillId="0" borderId="5" xfId="1" applyNumberFormat="1" applyFont="1" applyBorder="1" applyAlignment="1" applyProtection="1">
      <alignment horizontal="left" vertical="top"/>
      <protection locked="0"/>
    </xf>
    <xf numFmtId="169" fontId="17" fillId="0" borderId="1" xfId="1" applyNumberFormat="1" applyFont="1" applyBorder="1" applyAlignment="1" applyProtection="1">
      <alignment horizontal="left" vertical="top"/>
      <protection locked="0"/>
    </xf>
    <xf numFmtId="169" fontId="17" fillId="0" borderId="8" xfId="1" applyNumberFormat="1" applyFont="1" applyFill="1" applyBorder="1" applyAlignment="1" applyProtection="1">
      <alignment horizontal="left" vertical="top"/>
      <protection locked="0"/>
    </xf>
    <xf numFmtId="169" fontId="17" fillId="0" borderId="0" xfId="1" applyNumberFormat="1" applyFont="1" applyBorder="1" applyAlignment="1" applyProtection="1">
      <alignment horizontal="left" vertical="top"/>
      <protection locked="0"/>
    </xf>
    <xf numFmtId="169" fontId="17" fillId="0" borderId="0" xfId="1" applyNumberFormat="1" applyFont="1" applyFill="1" applyBorder="1" applyAlignment="1" applyProtection="1">
      <alignment horizontal="left" vertical="top"/>
      <protection locked="0"/>
    </xf>
    <xf numFmtId="0" fontId="24" fillId="0" borderId="0" xfId="0" applyFont="1" applyAlignment="1">
      <alignment horizontal="left" vertical="top"/>
    </xf>
    <xf numFmtId="0" fontId="25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164" fontId="27" fillId="0" borderId="0" xfId="1" applyFont="1" applyAlignment="1">
      <alignment horizontal="left" vertical="top"/>
    </xf>
    <xf numFmtId="4" fontId="16" fillId="0" borderId="1" xfId="1" applyNumberFormat="1" applyFont="1" applyFill="1" applyBorder="1" applyAlignment="1" applyProtection="1">
      <alignment horizontal="left" vertical="top" wrapText="1"/>
      <protection locked="0"/>
    </xf>
    <xf numFmtId="165" fontId="16" fillId="0" borderId="1" xfId="1" applyNumberFormat="1" applyFont="1" applyFill="1" applyBorder="1" applyAlignment="1" applyProtection="1">
      <alignment horizontal="left" vertical="top" wrapText="1"/>
      <protection locked="0"/>
    </xf>
    <xf numFmtId="164" fontId="16" fillId="0" borderId="5" xfId="1" applyFont="1" applyFill="1" applyBorder="1" applyAlignment="1" applyProtection="1">
      <alignment horizontal="left" vertical="top" wrapText="1"/>
      <protection locked="0"/>
    </xf>
    <xf numFmtId="164" fontId="16" fillId="0" borderId="1" xfId="1" applyFont="1" applyFill="1" applyBorder="1" applyAlignment="1" applyProtection="1">
      <alignment horizontal="left" vertical="top" wrapText="1"/>
      <protection locked="0"/>
    </xf>
    <xf numFmtId="165" fontId="17" fillId="0" borderId="1" xfId="1" applyNumberFormat="1" applyFont="1" applyBorder="1" applyAlignment="1" applyProtection="1">
      <alignment horizontal="left" vertical="top"/>
      <protection locked="0"/>
    </xf>
    <xf numFmtId="169" fontId="17" fillId="0" borderId="1" xfId="1" applyNumberFormat="1" applyFont="1" applyFill="1" applyBorder="1" applyAlignment="1" applyProtection="1">
      <alignment horizontal="left" vertical="top"/>
      <protection locked="0"/>
    </xf>
    <xf numFmtId="170" fontId="18" fillId="0" borderId="21" xfId="0" applyNumberFormat="1" applyFont="1" applyBorder="1" applyAlignment="1">
      <alignment vertical="top"/>
    </xf>
    <xf numFmtId="1" fontId="7" fillId="2" borderId="0" xfId="1" applyNumberFormat="1" applyFont="1" applyFill="1" applyAlignment="1">
      <alignment horizontal="left" vertical="top"/>
    </xf>
    <xf numFmtId="164" fontId="9" fillId="2" borderId="0" xfId="1" applyFont="1" applyFill="1" applyAlignment="1">
      <alignment horizontal="left" vertical="top"/>
    </xf>
    <xf numFmtId="164" fontId="9" fillId="2" borderId="0" xfId="1" applyFont="1" applyFill="1" applyAlignment="1">
      <alignment horizontal="left" vertical="top" wrapText="1"/>
    </xf>
    <xf numFmtId="1" fontId="6" fillId="2" borderId="0" xfId="1" applyNumberFormat="1" applyFont="1" applyFill="1" applyAlignment="1">
      <alignment horizontal="left" vertical="top" wrapText="1"/>
    </xf>
    <xf numFmtId="165" fontId="10" fillId="2" borderId="0" xfId="1" applyNumberFormat="1" applyFont="1" applyFill="1" applyAlignment="1">
      <alignment horizontal="left" vertical="top"/>
    </xf>
    <xf numFmtId="164" fontId="10" fillId="2" borderId="0" xfId="1" applyFont="1" applyFill="1" applyBorder="1" applyAlignment="1">
      <alignment horizontal="left" vertical="top"/>
    </xf>
    <xf numFmtId="1" fontId="11" fillId="2" borderId="0" xfId="1" quotePrefix="1" applyNumberFormat="1" applyFont="1" applyFill="1" applyAlignment="1">
      <alignment horizontal="left" vertical="top"/>
    </xf>
    <xf numFmtId="1" fontId="6" fillId="2" borderId="0" xfId="1" quotePrefix="1" applyNumberFormat="1" applyFont="1" applyFill="1" applyAlignment="1">
      <alignment horizontal="left" vertical="top"/>
    </xf>
    <xf numFmtId="1" fontId="6" fillId="2" borderId="0" xfId="1" quotePrefix="1" applyNumberFormat="1" applyFont="1" applyFill="1" applyAlignment="1">
      <alignment horizontal="left" vertical="top" wrapText="1"/>
    </xf>
    <xf numFmtId="0" fontId="8" fillId="2" borderId="0" xfId="0" applyFont="1" applyFill="1" applyAlignment="1">
      <alignment horizontal="right" vertical="top" wrapText="1"/>
    </xf>
    <xf numFmtId="165" fontId="8" fillId="2" borderId="0" xfId="0" applyNumberFormat="1" applyFont="1" applyFill="1" applyAlignment="1">
      <alignment horizontal="left" vertical="top"/>
    </xf>
    <xf numFmtId="168" fontId="12" fillId="2" borderId="0" xfId="1" applyNumberFormat="1" applyFont="1" applyFill="1" applyBorder="1" applyAlignment="1">
      <alignment horizontal="left" vertical="top"/>
    </xf>
    <xf numFmtId="164" fontId="13" fillId="2" borderId="0" xfId="1" applyFont="1" applyFill="1" applyBorder="1" applyAlignment="1">
      <alignment horizontal="left" vertical="top"/>
    </xf>
    <xf numFmtId="1" fontId="14" fillId="2" borderId="0" xfId="1" applyNumberFormat="1" applyFont="1" applyFill="1" applyAlignment="1">
      <alignment horizontal="left" vertical="top"/>
    </xf>
    <xf numFmtId="165" fontId="15" fillId="2" borderId="0" xfId="1" applyNumberFormat="1" applyFont="1" applyFill="1" applyAlignment="1">
      <alignment horizontal="left" vertical="top"/>
    </xf>
    <xf numFmtId="164" fontId="15" fillId="2" borderId="0" xfId="1" applyFont="1" applyFill="1" applyAlignment="1">
      <alignment horizontal="left" vertical="top"/>
    </xf>
    <xf numFmtId="164" fontId="15" fillId="2" borderId="0" xfId="1" applyFont="1" applyFill="1" applyBorder="1" applyAlignment="1">
      <alignment horizontal="left" vertical="top"/>
    </xf>
    <xf numFmtId="0" fontId="8" fillId="3" borderId="22" xfId="0" applyFont="1" applyFill="1" applyBorder="1" applyAlignment="1">
      <alignment horizontal="left" vertical="top"/>
    </xf>
    <xf numFmtId="164" fontId="6" fillId="3" borderId="22" xfId="1" applyFont="1" applyFill="1" applyBorder="1" applyAlignment="1">
      <alignment horizontal="left" vertical="top"/>
    </xf>
    <xf numFmtId="164" fontId="6" fillId="3" borderId="22" xfId="1" applyFont="1" applyFill="1" applyBorder="1" applyAlignment="1">
      <alignment horizontal="left" vertical="top" wrapText="1"/>
    </xf>
    <xf numFmtId="1" fontId="6" fillId="3" borderId="22" xfId="1" applyNumberFormat="1" applyFont="1" applyFill="1" applyBorder="1" applyAlignment="1">
      <alignment horizontal="left" vertical="top" wrapText="1"/>
    </xf>
    <xf numFmtId="165" fontId="6" fillId="3" borderId="22" xfId="1" applyNumberFormat="1" applyFont="1" applyFill="1" applyBorder="1" applyAlignment="1">
      <alignment horizontal="left" vertical="top"/>
    </xf>
    <xf numFmtId="165" fontId="17" fillId="0" borderId="1" xfId="1" applyNumberFormat="1" applyFont="1" applyFill="1" applyBorder="1" applyAlignment="1" applyProtection="1">
      <alignment horizontal="left" vertical="top"/>
      <protection locked="0"/>
    </xf>
    <xf numFmtId="169" fontId="17" fillId="0" borderId="5" xfId="1" applyNumberFormat="1" applyFont="1" applyFill="1" applyBorder="1" applyAlignment="1" applyProtection="1">
      <alignment horizontal="left" vertical="top"/>
      <protection locked="0"/>
    </xf>
    <xf numFmtId="169" fontId="17" fillId="0" borderId="5" xfId="1" applyNumberFormat="1" applyFont="1" applyFill="1" applyBorder="1" applyAlignment="1">
      <alignment horizontal="left" vertical="top"/>
    </xf>
    <xf numFmtId="169" fontId="17" fillId="0" borderId="1" xfId="1" applyNumberFormat="1" applyFont="1" applyFill="1" applyBorder="1" applyAlignment="1">
      <alignment horizontal="left" vertical="top"/>
    </xf>
    <xf numFmtId="164" fontId="23" fillId="0" borderId="0" xfId="1" applyFont="1" applyFill="1" applyAlignment="1">
      <alignment horizontal="left" vertical="top"/>
    </xf>
    <xf numFmtId="164" fontId="8" fillId="0" borderId="0" xfId="1" applyFont="1" applyFill="1" applyAlignment="1">
      <alignment horizontal="left" vertical="top"/>
    </xf>
    <xf numFmtId="164" fontId="28" fillId="0" borderId="0" xfId="1" applyFont="1" applyAlignment="1">
      <alignment horizontal="left" vertical="top"/>
    </xf>
    <xf numFmtId="164" fontId="1" fillId="0" borderId="0" xfId="1" applyFont="1" applyAlignment="1">
      <alignment horizontal="left" vertical="top"/>
    </xf>
    <xf numFmtId="164" fontId="1" fillId="0" borderId="0" xfId="1" applyFont="1" applyFill="1" applyAlignment="1">
      <alignment horizontal="left" vertical="top"/>
    </xf>
    <xf numFmtId="0" fontId="23" fillId="8" borderId="0" xfId="0" applyFont="1" applyFill="1" applyAlignment="1">
      <alignment horizontal="left" vertical="top"/>
    </xf>
    <xf numFmtId="164" fontId="29" fillId="0" borderId="0" xfId="1" applyFont="1" applyAlignment="1">
      <alignment horizontal="left" vertical="top"/>
    </xf>
    <xf numFmtId="164" fontId="30" fillId="0" borderId="0" xfId="1" applyFont="1" applyAlignment="1">
      <alignment horizontal="left" vertical="top"/>
    </xf>
    <xf numFmtId="164" fontId="32" fillId="9" borderId="0" xfId="4" applyFont="1" applyFill="1" applyAlignment="1">
      <alignment vertical="top"/>
    </xf>
    <xf numFmtId="164" fontId="8" fillId="9" borderId="0" xfId="4" applyFont="1" applyFill="1" applyAlignment="1">
      <alignment vertical="top"/>
    </xf>
    <xf numFmtId="164" fontId="8" fillId="9" borderId="0" xfId="4" applyFont="1" applyFill="1" applyAlignment="1">
      <alignment horizontal="center" vertical="top"/>
    </xf>
    <xf numFmtId="164" fontId="33" fillId="10" borderId="27" xfId="5" applyFont="1" applyFill="1" applyBorder="1" applyAlignment="1" applyProtection="1">
      <alignment horizontal="center" vertical="top" wrapText="1"/>
      <protection locked="0"/>
    </xf>
    <xf numFmtId="164" fontId="33" fillId="10" borderId="27" xfId="5" applyFont="1" applyFill="1" applyBorder="1" applyAlignment="1" applyProtection="1">
      <alignment horizontal="left" vertical="top" wrapText="1"/>
      <protection locked="0"/>
    </xf>
    <xf numFmtId="164" fontId="33" fillId="10" borderId="26" xfId="5" applyFont="1" applyFill="1" applyBorder="1" applyAlignment="1" applyProtection="1">
      <alignment horizontal="center" vertical="top" wrapText="1"/>
      <protection locked="0"/>
    </xf>
    <xf numFmtId="164" fontId="23" fillId="11" borderId="28" xfId="1" applyFont="1" applyFill="1" applyBorder="1" applyAlignment="1">
      <alignment horizontal="left" vertical="top"/>
    </xf>
    <xf numFmtId="164" fontId="23" fillId="0" borderId="28" xfId="1" applyFont="1" applyBorder="1" applyAlignment="1">
      <alignment horizontal="left" vertical="top"/>
    </xf>
    <xf numFmtId="164" fontId="23" fillId="0" borderId="28" xfId="1" applyFont="1" applyFill="1" applyBorder="1" applyAlignment="1">
      <alignment horizontal="left" vertical="top"/>
    </xf>
    <xf numFmtId="164" fontId="8" fillId="0" borderId="28" xfId="1" applyFont="1" applyBorder="1" applyAlignment="1">
      <alignment horizontal="left" vertical="top"/>
    </xf>
    <xf numFmtId="164" fontId="8" fillId="11" borderId="28" xfId="1" applyFont="1" applyFill="1" applyBorder="1" applyAlignment="1">
      <alignment horizontal="left" vertical="top"/>
    </xf>
    <xf numFmtId="164" fontId="8" fillId="0" borderId="28" xfId="1" applyFont="1" applyFill="1" applyBorder="1" applyAlignment="1">
      <alignment horizontal="left" vertical="top"/>
    </xf>
    <xf numFmtId="164" fontId="34" fillId="0" borderId="0" xfId="1" applyFont="1" applyAlignment="1">
      <alignment horizontal="left" vertical="top"/>
    </xf>
    <xf numFmtId="164" fontId="34" fillId="0" borderId="0" xfId="1" applyFont="1" applyFill="1" applyAlignment="1">
      <alignment horizontal="left" vertical="top"/>
    </xf>
    <xf numFmtId="164" fontId="30" fillId="0" borderId="28" xfId="1" applyFont="1" applyBorder="1" applyAlignment="1">
      <alignment horizontal="left" vertical="top"/>
    </xf>
    <xf numFmtId="164" fontId="30" fillId="0" borderId="28" xfId="1" applyFont="1" applyFill="1" applyBorder="1" applyAlignment="1">
      <alignment horizontal="left" vertical="top"/>
    </xf>
    <xf numFmtId="164" fontId="9" fillId="3" borderId="23" xfId="1" applyFont="1" applyFill="1" applyBorder="1" applyAlignment="1">
      <alignment horizontal="center" vertical="top"/>
    </xf>
    <xf numFmtId="164" fontId="9" fillId="3" borderId="24" xfId="1" applyFont="1" applyFill="1" applyBorder="1" applyAlignment="1">
      <alignment horizontal="center" vertical="top"/>
    </xf>
    <xf numFmtId="164" fontId="9" fillId="5" borderId="23" xfId="1" applyFont="1" applyFill="1" applyBorder="1" applyAlignment="1">
      <alignment horizontal="center" vertical="top"/>
    </xf>
    <xf numFmtId="164" fontId="9" fillId="5" borderId="24" xfId="1" applyFont="1" applyFill="1" applyBorder="1" applyAlignment="1">
      <alignment horizontal="center" vertical="top"/>
    </xf>
    <xf numFmtId="164" fontId="9" fillId="5" borderId="25" xfId="1" applyFont="1" applyFill="1" applyBorder="1" applyAlignment="1">
      <alignment horizontal="center" vertical="top"/>
    </xf>
    <xf numFmtId="164" fontId="9" fillId="6" borderId="23" xfId="1" applyFont="1" applyFill="1" applyBorder="1" applyAlignment="1">
      <alignment horizontal="center" vertical="top"/>
    </xf>
    <xf numFmtId="164" fontId="9" fillId="6" borderId="24" xfId="1" applyFont="1" applyFill="1" applyBorder="1" applyAlignment="1">
      <alignment horizontal="center" vertical="top"/>
    </xf>
    <xf numFmtId="164" fontId="9" fillId="6" borderId="25" xfId="1" applyFont="1" applyFill="1" applyBorder="1" applyAlignment="1">
      <alignment horizontal="center" vertical="top"/>
    </xf>
    <xf numFmtId="164" fontId="9" fillId="7" borderId="23" xfId="1" applyFont="1" applyFill="1" applyBorder="1" applyAlignment="1">
      <alignment horizontal="center" vertical="top"/>
    </xf>
    <xf numFmtId="164" fontId="9" fillId="7" borderId="24" xfId="1" applyFont="1" applyFill="1" applyBorder="1" applyAlignment="1">
      <alignment horizontal="center" vertical="top"/>
    </xf>
    <xf numFmtId="164" fontId="9" fillId="7" borderId="25" xfId="1" applyFont="1" applyFill="1" applyBorder="1" applyAlignment="1">
      <alignment horizontal="center" vertical="top"/>
    </xf>
    <xf numFmtId="164" fontId="9" fillId="4" borderId="23" xfId="1" applyFont="1" applyFill="1" applyBorder="1" applyAlignment="1">
      <alignment horizontal="center" vertical="top"/>
    </xf>
    <xf numFmtId="164" fontId="9" fillId="4" borderId="24" xfId="1" applyFont="1" applyFill="1" applyBorder="1" applyAlignment="1">
      <alignment horizontal="center" vertical="top"/>
    </xf>
    <xf numFmtId="164" fontId="9" fillId="4" borderId="25" xfId="1" applyFont="1" applyFill="1" applyBorder="1" applyAlignment="1">
      <alignment horizontal="center" vertical="top"/>
    </xf>
  </cellXfs>
  <cellStyles count="6">
    <cellStyle name="Comma 2" xfId="5" xr:uid="{98DCC1E9-54E5-484F-B309-36AC430EC720}"/>
    <cellStyle name="Komma" xfId="1" builtinId="3"/>
    <cellStyle name="Komma 2" xfId="4" xr:uid="{5561B2DB-1861-4113-A6E4-5D534755C956}"/>
    <cellStyle name="Normal 2" xfId="2" xr:uid="{F7B35DDC-6B2B-4553-9F36-FDA49D1351A5}"/>
    <cellStyle name="Standaard" xfId="0" builtinId="0"/>
    <cellStyle name="Standaard 2" xfId="3" xr:uid="{B09B2375-CEAE-4BC3-A57B-37CAF2F0842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workbookViewId="0">
      <selection activeCell="A13" sqref="A13:XFD13"/>
    </sheetView>
  </sheetViews>
  <sheetFormatPr defaultColWidth="9.33203125" defaultRowHeight="10.199999999999999"/>
  <cols>
    <col min="1" max="1" width="26.77734375" style="32" customWidth="1"/>
    <col min="2" max="2" width="15.77734375" style="31" customWidth="1"/>
    <col min="3" max="107" width="13.6640625" style="32" customWidth="1"/>
    <col min="108" max="16384" width="9.33203125" style="32"/>
  </cols>
  <sheetData>
    <row r="1" spans="1:5">
      <c r="A1" s="30"/>
    </row>
    <row r="2" spans="1:5">
      <c r="A2" s="30"/>
    </row>
    <row r="3" spans="1:5" ht="13.2">
      <c r="A3" s="33" t="s">
        <v>0</v>
      </c>
      <c r="B3" s="34"/>
    </row>
    <row r="4" spans="1:5" ht="13.2">
      <c r="A4" s="35" t="s">
        <v>1</v>
      </c>
      <c r="B4" s="36" t="s">
        <v>2</v>
      </c>
    </row>
    <row r="5" spans="1:5" ht="13.2">
      <c r="A5" s="37" t="s">
        <v>3</v>
      </c>
      <c r="B5" s="38">
        <v>138.1</v>
      </c>
    </row>
    <row r="6" spans="1:5" ht="13.2">
      <c r="A6" s="37" t="s">
        <v>4</v>
      </c>
      <c r="B6" s="38">
        <v>133.4</v>
      </c>
    </row>
    <row r="7" spans="1:5" ht="13.2">
      <c r="A7" s="37" t="s">
        <v>5</v>
      </c>
      <c r="B7" s="38">
        <v>133.4</v>
      </c>
    </row>
    <row r="8" spans="1:5" ht="13.2">
      <c r="A8" s="39" t="s">
        <v>6</v>
      </c>
      <c r="B8" s="40">
        <v>129.6</v>
      </c>
    </row>
    <row r="9" spans="1:5">
      <c r="A9" s="30"/>
    </row>
    <row r="11" spans="1:5" ht="13.2">
      <c r="A11" s="33"/>
      <c r="B11" s="34"/>
    </row>
    <row r="12" spans="1:5" ht="13.2">
      <c r="A12" s="35"/>
      <c r="B12" s="36"/>
      <c r="D12" s="32" t="s">
        <v>7</v>
      </c>
      <c r="E12" s="32" t="s">
        <v>7</v>
      </c>
    </row>
    <row r="13" spans="1:5" ht="13.2">
      <c r="A13" s="39"/>
      <c r="B13" s="41"/>
    </row>
    <row r="15" spans="1:5">
      <c r="B15" s="42"/>
    </row>
    <row r="17" spans="1:2">
      <c r="A17" s="32" t="s">
        <v>8</v>
      </c>
      <c r="B17" s="31">
        <v>-3</v>
      </c>
    </row>
  </sheetData>
  <phoneticPr fontId="0" type="noConversion"/>
  <printOptions gridLines="1" gridLinesSet="0"/>
  <pageMargins left="0.75" right="0.75" top="1" bottom="1" header="0.5" footer="0.5"/>
  <pageSetup paperSize="9" orientation="portrait" horizontalDpi="4294967292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6"/>
  <sheetViews>
    <sheetView zoomScaleNormal="100" workbookViewId="0">
      <selection activeCell="C35" sqref="C35"/>
    </sheetView>
  </sheetViews>
  <sheetFormatPr defaultColWidth="28" defaultRowHeight="13.2"/>
  <cols>
    <col min="1" max="1" width="33" style="43" customWidth="1"/>
    <col min="2" max="2" width="20.109375" style="60" bestFit="1" customWidth="1"/>
    <col min="3" max="3" width="28" style="60" customWidth="1"/>
    <col min="4" max="16384" width="28" style="43"/>
  </cols>
  <sheetData>
    <row r="1" spans="1:2" ht="15.6">
      <c r="A1" s="47" t="s">
        <v>480</v>
      </c>
    </row>
    <row r="2" spans="1:2">
      <c r="A2" s="48" t="str">
        <f>'Bestand dd 1 januari 2026'!A2</f>
        <v>behorende bij polis nr. B0100093042 ten name van:</v>
      </c>
    </row>
    <row r="3" spans="1:2" ht="22.8">
      <c r="A3" s="49" t="str">
        <f>'Bestand dd 1 januari 2026'!A3</f>
        <v>Gemeente Veere</v>
      </c>
    </row>
    <row r="5" spans="1:2">
      <c r="A5" s="59" t="s">
        <v>9</v>
      </c>
    </row>
    <row r="6" spans="1:2">
      <c r="A6" s="43" t="s">
        <v>10</v>
      </c>
      <c r="B6" s="60">
        <f>'Bestand dd 1 januari 2026'!G146</f>
        <v>172652000</v>
      </c>
    </row>
    <row r="7" spans="1:2">
      <c r="A7" s="43" t="s">
        <v>11</v>
      </c>
      <c r="B7" s="60">
        <f>'Bestand dd 1 januari 2026'!H146</f>
        <v>10196000</v>
      </c>
    </row>
    <row r="9" spans="1:2">
      <c r="A9" s="59" t="s">
        <v>414</v>
      </c>
    </row>
    <row r="10" spans="1:2">
      <c r="A10" s="43" t="s">
        <v>12</v>
      </c>
      <c r="B10" s="60">
        <f>'Bestand dd 1 januari 2026'!G164</f>
        <v>33999000</v>
      </c>
    </row>
    <row r="11" spans="1:2">
      <c r="A11" s="43" t="s">
        <v>13</v>
      </c>
      <c r="B11" s="60">
        <f>'Bestand dd 1 januari 2026'!H164</f>
        <v>5833000</v>
      </c>
    </row>
    <row r="13" spans="1:2" ht="13.8" thickBot="1">
      <c r="B13" s="61">
        <f>SUM(B6:B12)</f>
        <v>222680000</v>
      </c>
    </row>
    <row r="14" spans="1:2" ht="13.8" thickTop="1"/>
    <row r="18" spans="1:2" ht="12.75" customHeight="1">
      <c r="A18" s="43" t="s">
        <v>425</v>
      </c>
      <c r="B18" s="60">
        <f>'Bestand dd 1 januari 2026'!O167</f>
        <v>202879000</v>
      </c>
    </row>
    <row r="19" spans="1:2">
      <c r="A19" s="43" t="s">
        <v>466</v>
      </c>
      <c r="B19" s="60">
        <f>'Bestand dd 1 januari 2026'!U167-13250000</f>
        <v>-481000</v>
      </c>
    </row>
    <row r="20" spans="1:2">
      <c r="A20" s="43" t="s">
        <v>7</v>
      </c>
      <c r="B20" s="93">
        <f>SUM(B18:B19)</f>
        <v>202398000</v>
      </c>
    </row>
    <row r="21" spans="1:2">
      <c r="A21" s="43" t="s">
        <v>467</v>
      </c>
      <c r="B21" s="60">
        <f>'Bestand dd 1 januari 2026'!R167</f>
        <v>7032000</v>
      </c>
    </row>
    <row r="22" spans="1:2" ht="13.8" thickBot="1">
      <c r="A22" s="43" t="s">
        <v>468</v>
      </c>
      <c r="B22" s="61">
        <f>SUM(B20:B21)</f>
        <v>209430000</v>
      </c>
    </row>
    <row r="23" spans="1:2" ht="13.8" thickTop="1"/>
    <row r="24" spans="1:2">
      <c r="A24" s="43" t="s">
        <v>469</v>
      </c>
      <c r="B24" s="60">
        <v>13250000</v>
      </c>
    </row>
    <row r="25" spans="1:2" ht="13.8" thickBot="1">
      <c r="B25" s="61">
        <f>B22+B24</f>
        <v>222680000</v>
      </c>
    </row>
    <row r="26" spans="1:2" ht="13.8" thickTop="1"/>
  </sheetData>
  <phoneticPr fontId="0" type="noConversion"/>
  <printOptions horizontalCentered="1" gridLines="1"/>
  <pageMargins left="0.23622047244094491" right="0.23622047244094491" top="0.94488188976377963" bottom="0.98425196850393704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3367B-8182-4C93-BDBC-6F0D49E2D7AA}">
  <dimension ref="A1:HI198"/>
  <sheetViews>
    <sheetView tabSelected="1" workbookViewId="0">
      <pane ySplit="5" topLeftCell="A6" activePane="bottomLeft" state="frozen"/>
      <selection activeCell="F1" sqref="F1"/>
      <selection pane="bottomLeft" activeCell="D22" sqref="D22"/>
    </sheetView>
  </sheetViews>
  <sheetFormatPr defaultColWidth="9.33203125" defaultRowHeight="13.2"/>
  <cols>
    <col min="1" max="1" width="29.33203125" style="6" customWidth="1"/>
    <col min="2" max="2" width="20.33203125" style="6" customWidth="1"/>
    <col min="3" max="3" width="11.33203125" style="17" customWidth="1"/>
    <col min="4" max="4" width="35.33203125" style="17" customWidth="1"/>
    <col min="5" max="5" width="11.109375" style="17" customWidth="1"/>
    <col min="6" max="6" width="15.109375" style="22" customWidth="1"/>
    <col min="7" max="7" width="20.33203125" style="5" customWidth="1"/>
    <col min="8" max="8" width="19.33203125" style="5" customWidth="1"/>
    <col min="9" max="9" width="20.33203125" style="5" customWidth="1"/>
    <col min="10" max="10" width="19.6640625" style="5" hidden="1" customWidth="1"/>
    <col min="11" max="22" width="21.33203125" style="5" hidden="1" customWidth="1"/>
    <col min="23" max="23" width="9.33203125" style="5" hidden="1" customWidth="1"/>
    <col min="24" max="24" width="60.6640625" style="5" hidden="1" customWidth="1"/>
    <col min="25" max="25" width="187.109375" style="5" hidden="1" customWidth="1"/>
    <col min="26" max="26" width="160.109375" style="5" hidden="1" customWidth="1"/>
    <col min="27" max="27" width="9.33203125" style="5"/>
    <col min="28" max="28" width="13" style="5" customWidth="1"/>
    <col min="29" max="29" width="13.44140625" style="5" customWidth="1"/>
    <col min="30" max="30" width="13.33203125" style="5" customWidth="1"/>
    <col min="31" max="31" width="12.6640625" style="5" customWidth="1"/>
    <col min="32" max="32" width="11.6640625" style="5" customWidth="1"/>
    <col min="33" max="33" width="12.33203125" style="5" customWidth="1"/>
    <col min="34" max="34" width="13.77734375" style="5" customWidth="1"/>
    <col min="35" max="35" width="11.77734375" style="5" customWidth="1"/>
    <col min="36" max="36" width="10.44140625" style="5" customWidth="1"/>
    <col min="37" max="217" width="9.33203125" style="5"/>
    <col min="218" max="16384" width="9.33203125" style="6"/>
  </cols>
  <sheetData>
    <row r="1" spans="1:217" ht="15.6">
      <c r="A1" s="94" t="s">
        <v>426</v>
      </c>
      <c r="B1" s="95"/>
      <c r="C1" s="96"/>
      <c r="D1" s="97"/>
      <c r="E1" s="97"/>
      <c r="F1" s="98"/>
      <c r="G1" s="95"/>
      <c r="H1" s="95"/>
      <c r="I1" s="99"/>
      <c r="J1" s="2"/>
      <c r="K1" s="2"/>
      <c r="L1" s="3"/>
      <c r="M1" s="2"/>
      <c r="N1" s="2"/>
      <c r="O1" s="3"/>
      <c r="P1" s="2"/>
      <c r="Q1" s="2"/>
      <c r="R1" s="3"/>
      <c r="S1" s="2"/>
      <c r="T1" s="2"/>
      <c r="U1" s="3"/>
      <c r="V1" s="4"/>
    </row>
    <row r="2" spans="1:217" ht="13.8" thickBot="1">
      <c r="A2" s="100" t="s">
        <v>45</v>
      </c>
      <c r="B2" s="101"/>
      <c r="C2" s="102"/>
      <c r="D2" s="103"/>
      <c r="E2" s="103"/>
      <c r="F2" s="104"/>
      <c r="G2" s="105"/>
      <c r="H2" s="105"/>
      <c r="I2" s="106"/>
      <c r="J2" s="7"/>
      <c r="K2" s="7"/>
      <c r="L2" s="8"/>
      <c r="M2" s="7"/>
      <c r="N2" s="7"/>
      <c r="O2" s="8"/>
      <c r="P2" s="7"/>
      <c r="Q2" s="7"/>
      <c r="R2" s="8"/>
      <c r="S2" s="7"/>
      <c r="T2" s="7"/>
      <c r="U2" s="8"/>
      <c r="V2" s="46"/>
      <c r="AB2" s="128" t="s">
        <v>470</v>
      </c>
      <c r="AC2" s="129"/>
      <c r="AD2" s="129"/>
      <c r="AE2" s="129"/>
      <c r="AF2" s="129"/>
      <c r="AG2" s="130"/>
      <c r="AH2"/>
      <c r="AI2"/>
      <c r="AJ2"/>
    </row>
    <row r="3" spans="1:217" ht="91.8" thickBot="1">
      <c r="A3" s="107" t="s">
        <v>44</v>
      </c>
      <c r="B3" s="101"/>
      <c r="C3" s="102"/>
      <c r="D3" s="97"/>
      <c r="E3" s="97"/>
      <c r="F3" s="108"/>
      <c r="G3" s="109"/>
      <c r="H3" s="109"/>
      <c r="I3" s="110"/>
      <c r="J3" s="86" t="s">
        <v>14</v>
      </c>
      <c r="K3" s="9"/>
      <c r="L3" s="10"/>
      <c r="M3" s="9"/>
      <c r="N3" s="9"/>
      <c r="O3" s="10"/>
      <c r="P3" s="9"/>
      <c r="Q3" s="9"/>
      <c r="R3" s="10"/>
      <c r="S3" s="9"/>
      <c r="T3" s="9"/>
      <c r="U3" s="10"/>
      <c r="V3" s="9"/>
      <c r="AB3" s="131" t="s">
        <v>471</v>
      </c>
      <c r="AC3" s="131" t="s">
        <v>472</v>
      </c>
      <c r="AD3" s="131" t="s">
        <v>473</v>
      </c>
      <c r="AE3" s="131" t="s">
        <v>474</v>
      </c>
      <c r="AF3" s="132" t="s">
        <v>475</v>
      </c>
      <c r="AG3" s="133" t="s">
        <v>476</v>
      </c>
      <c r="AH3" s="133" t="s">
        <v>477</v>
      </c>
      <c r="AI3" s="133" t="s">
        <v>478</v>
      </c>
      <c r="AJ3" s="133" t="s">
        <v>479</v>
      </c>
    </row>
    <row r="4" spans="1:217" ht="17.399999999999999" thickBot="1">
      <c r="A4" s="111"/>
      <c r="B4" s="112"/>
      <c r="C4" s="113"/>
      <c r="D4" s="114"/>
      <c r="E4" s="114"/>
      <c r="F4" s="115"/>
      <c r="G4" s="144" t="s">
        <v>428</v>
      </c>
      <c r="H4" s="145"/>
      <c r="I4" s="145"/>
      <c r="J4" s="146" t="s">
        <v>429</v>
      </c>
      <c r="K4" s="147"/>
      <c r="L4" s="148"/>
      <c r="M4" s="149" t="s">
        <v>427</v>
      </c>
      <c r="N4" s="150"/>
      <c r="O4" s="151"/>
      <c r="P4" s="152" t="s">
        <v>430</v>
      </c>
      <c r="Q4" s="153"/>
      <c r="R4" s="154"/>
      <c r="S4" s="155" t="s">
        <v>431</v>
      </c>
      <c r="T4" s="156"/>
      <c r="U4" s="156"/>
      <c r="V4" s="157"/>
      <c r="X4" s="122" t="s">
        <v>447</v>
      </c>
    </row>
    <row r="5" spans="1:217" s="17" customFormat="1">
      <c r="A5" s="11" t="s">
        <v>15</v>
      </c>
      <c r="B5" s="11" t="s">
        <v>17</v>
      </c>
      <c r="C5" s="11" t="s">
        <v>16</v>
      </c>
      <c r="D5" s="11" t="s">
        <v>18</v>
      </c>
      <c r="E5" s="11" t="s">
        <v>19</v>
      </c>
      <c r="F5" s="12" t="s">
        <v>20</v>
      </c>
      <c r="G5" s="13" t="s">
        <v>21</v>
      </c>
      <c r="H5" s="14" t="s">
        <v>22</v>
      </c>
      <c r="I5" s="14" t="s">
        <v>23</v>
      </c>
      <c r="J5" s="13" t="s">
        <v>21</v>
      </c>
      <c r="K5" s="14" t="s">
        <v>22</v>
      </c>
      <c r="L5" s="15" t="s">
        <v>23</v>
      </c>
      <c r="M5" s="13" t="s">
        <v>21</v>
      </c>
      <c r="N5" s="14" t="s">
        <v>22</v>
      </c>
      <c r="O5" s="15" t="s">
        <v>23</v>
      </c>
      <c r="P5" s="13" t="s">
        <v>21</v>
      </c>
      <c r="Q5" s="14" t="s">
        <v>22</v>
      </c>
      <c r="R5" s="15" t="s">
        <v>23</v>
      </c>
      <c r="S5" s="13" t="s">
        <v>21</v>
      </c>
      <c r="T5" s="14" t="s">
        <v>22</v>
      </c>
      <c r="U5" s="44" t="s">
        <v>23</v>
      </c>
      <c r="V5" s="15" t="s">
        <v>24</v>
      </c>
      <c r="W5" s="16"/>
      <c r="X5" s="16" t="s">
        <v>446</v>
      </c>
      <c r="Y5" s="16" t="s">
        <v>454</v>
      </c>
      <c r="Z5" s="16" t="s">
        <v>456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</row>
    <row r="6" spans="1:217" s="17" customFormat="1">
      <c r="A6" s="87" t="s">
        <v>9</v>
      </c>
      <c r="B6" s="87"/>
      <c r="C6" s="87"/>
      <c r="D6" s="87"/>
      <c r="E6" s="87"/>
      <c r="F6" s="88"/>
      <c r="G6" s="89"/>
      <c r="H6" s="90"/>
      <c r="I6" s="90"/>
      <c r="J6" s="89"/>
      <c r="K6" s="90"/>
      <c r="L6" s="52"/>
      <c r="M6" s="50"/>
      <c r="N6" s="51"/>
      <c r="O6" s="52"/>
      <c r="P6" s="50"/>
      <c r="Q6" s="51"/>
      <c r="R6" s="52"/>
      <c r="S6" s="50"/>
      <c r="T6" s="51"/>
      <c r="U6" s="53"/>
      <c r="V6" s="52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54"/>
      <c r="BJ6" s="54"/>
      <c r="BK6" s="54"/>
      <c r="BL6" s="54"/>
      <c r="BM6" s="54"/>
      <c r="BN6" s="54"/>
      <c r="BO6" s="54"/>
      <c r="BP6" s="54"/>
      <c r="BQ6" s="54"/>
      <c r="BR6" s="54"/>
      <c r="BS6" s="54"/>
      <c r="BT6" s="54"/>
      <c r="BU6" s="54"/>
      <c r="BV6" s="54"/>
      <c r="BW6" s="54"/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/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/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54"/>
      <c r="DH6" s="54"/>
      <c r="DI6" s="54"/>
      <c r="DJ6" s="54"/>
      <c r="DK6" s="54"/>
      <c r="DL6" s="54"/>
      <c r="DM6" s="54"/>
      <c r="DN6" s="54"/>
      <c r="DO6" s="54"/>
      <c r="DP6" s="54"/>
      <c r="DQ6" s="54"/>
      <c r="DR6" s="54"/>
      <c r="DS6" s="54"/>
      <c r="DT6" s="54"/>
      <c r="DU6" s="54"/>
      <c r="DV6" s="54"/>
      <c r="DW6" s="54"/>
      <c r="DX6" s="54"/>
      <c r="DY6" s="54"/>
      <c r="DZ6" s="54"/>
      <c r="EA6" s="54"/>
      <c r="EB6" s="54"/>
      <c r="EC6" s="54"/>
      <c r="ED6" s="54"/>
      <c r="EE6" s="54"/>
      <c r="EF6" s="54"/>
      <c r="EG6" s="54"/>
      <c r="EH6" s="54"/>
      <c r="EI6" s="54"/>
      <c r="EJ6" s="54"/>
      <c r="EK6" s="54"/>
      <c r="EL6" s="54"/>
      <c r="EM6" s="54"/>
      <c r="EN6" s="54"/>
      <c r="EO6" s="54"/>
      <c r="EP6" s="54"/>
      <c r="EQ6" s="54"/>
      <c r="ER6" s="54"/>
      <c r="ES6" s="54"/>
      <c r="ET6" s="54"/>
      <c r="EU6" s="54"/>
      <c r="EV6" s="54"/>
      <c r="EW6" s="54"/>
      <c r="EX6" s="54"/>
      <c r="EY6" s="54"/>
      <c r="EZ6" s="54"/>
      <c r="FA6" s="54"/>
      <c r="FB6" s="54"/>
      <c r="FC6" s="54"/>
      <c r="FD6" s="54"/>
      <c r="FE6" s="54"/>
      <c r="FF6" s="54"/>
      <c r="FG6" s="54"/>
      <c r="FH6" s="54"/>
      <c r="FI6" s="54"/>
      <c r="FJ6" s="54"/>
      <c r="FK6" s="54"/>
      <c r="FL6" s="54"/>
      <c r="FM6" s="54"/>
      <c r="FN6" s="54"/>
      <c r="FO6" s="54"/>
      <c r="FP6" s="54"/>
      <c r="FQ6" s="54"/>
      <c r="FR6" s="54"/>
      <c r="FS6" s="54"/>
      <c r="FT6" s="54"/>
      <c r="FU6" s="54"/>
      <c r="FV6" s="54"/>
      <c r="FW6" s="54"/>
      <c r="FX6" s="54"/>
      <c r="FY6" s="54"/>
      <c r="FZ6" s="54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54"/>
      <c r="HC6" s="54"/>
      <c r="HD6" s="54"/>
      <c r="HE6" s="54"/>
      <c r="HF6" s="54"/>
      <c r="HG6" s="54"/>
      <c r="HH6" s="54"/>
      <c r="HI6" s="54"/>
    </row>
    <row r="7" spans="1:217" s="64" customFormat="1">
      <c r="A7" s="75" t="s">
        <v>46</v>
      </c>
      <c r="B7" s="75" t="s">
        <v>47</v>
      </c>
      <c r="C7" s="76" t="s">
        <v>48</v>
      </c>
      <c r="D7" s="76" t="s">
        <v>49</v>
      </c>
      <c r="E7" s="76"/>
      <c r="F7" s="91" t="s">
        <v>75</v>
      </c>
      <c r="G7" s="77">
        <f t="shared" ref="G7:G71" si="0">ROUND(J7*ign/igo,afrind)</f>
        <v>0</v>
      </c>
      <c r="H7" s="78">
        <f t="shared" ref="H7:H71" si="1">ROUND(K7*iin/iio,afrind)</f>
        <v>0</v>
      </c>
      <c r="I7" s="92">
        <f t="shared" ref="I7:I21" si="2">SUM(G7:H7)</f>
        <v>0</v>
      </c>
      <c r="J7" s="77">
        <v>0</v>
      </c>
      <c r="K7" s="78">
        <v>0</v>
      </c>
      <c r="L7" s="79">
        <f t="shared" ref="L7:L71" si="3">SUM(J7:K7)</f>
        <v>0</v>
      </c>
      <c r="M7" s="20">
        <v>0</v>
      </c>
      <c r="N7" s="21">
        <v>0</v>
      </c>
      <c r="O7" s="69">
        <f t="shared" ref="O7:O71" si="4">SUM(M7:N7)</f>
        <v>0</v>
      </c>
      <c r="P7" s="20">
        <f t="shared" ref="P7:P38" si="5">G7-J7</f>
        <v>0</v>
      </c>
      <c r="Q7" s="21">
        <f t="shared" ref="Q7:Q38" si="6">H7-K7</f>
        <v>0</v>
      </c>
      <c r="R7" s="69">
        <f t="shared" ref="R7:R71" si="7">SUM(P7:Q7)</f>
        <v>0</v>
      </c>
      <c r="S7" s="20">
        <f t="shared" ref="S7:T22" si="8">J7-M7</f>
        <v>0</v>
      </c>
      <c r="T7" s="21">
        <f t="shared" si="8"/>
        <v>0</v>
      </c>
      <c r="U7" s="70">
        <f t="shared" ref="U7:U71" si="9">SUM(S7:T7)</f>
        <v>0</v>
      </c>
      <c r="V7" s="69" t="e">
        <f>ROUND(U7*premieGM,2)</f>
        <v>#REF!</v>
      </c>
      <c r="W7" s="63"/>
      <c r="X7" s="123" t="s">
        <v>49</v>
      </c>
      <c r="Y7" s="63" t="str">
        <f t="shared" ref="Y7:Y30" si="10">IF(D7=X7,"",D7 &amp; " ≠ " &amp; X7)</f>
        <v/>
      </c>
      <c r="Z7" s="63"/>
      <c r="AA7" s="63"/>
      <c r="AB7" s="134">
        <f ca="1">IF(ISBLANK(AB7),"nee",AB7)</f>
        <v>0</v>
      </c>
      <c r="AC7" s="134"/>
      <c r="AD7" s="134"/>
      <c r="AE7" s="134"/>
      <c r="AF7" s="134"/>
      <c r="AG7" s="134"/>
      <c r="AH7" s="134"/>
      <c r="AI7" s="134"/>
      <c r="AJ7" s="134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</row>
    <row r="8" spans="1:217" s="64" customFormat="1" ht="20.399999999999999">
      <c r="A8" s="75" t="s">
        <v>50</v>
      </c>
      <c r="B8" s="75" t="s">
        <v>47</v>
      </c>
      <c r="C8" s="76" t="s">
        <v>51</v>
      </c>
      <c r="D8" s="76" t="s">
        <v>432</v>
      </c>
      <c r="E8" s="76"/>
      <c r="F8" s="91">
        <v>45658</v>
      </c>
      <c r="G8" s="77">
        <f t="shared" si="0"/>
        <v>4228000</v>
      </c>
      <c r="H8" s="78">
        <f t="shared" si="1"/>
        <v>268000</v>
      </c>
      <c r="I8" s="92">
        <f t="shared" si="2"/>
        <v>4496000</v>
      </c>
      <c r="J8" s="77">
        <v>4084000</v>
      </c>
      <c r="K8" s="78">
        <v>260000</v>
      </c>
      <c r="L8" s="79">
        <f t="shared" si="3"/>
        <v>4344000</v>
      </c>
      <c r="M8" s="20">
        <v>4016000</v>
      </c>
      <c r="N8" s="21">
        <v>260000</v>
      </c>
      <c r="O8" s="69">
        <f t="shared" si="4"/>
        <v>4276000</v>
      </c>
      <c r="P8" s="20">
        <f t="shared" si="5"/>
        <v>144000</v>
      </c>
      <c r="Q8" s="21">
        <f t="shared" si="6"/>
        <v>8000</v>
      </c>
      <c r="R8" s="69">
        <f t="shared" si="7"/>
        <v>152000</v>
      </c>
      <c r="S8" s="20">
        <f t="shared" si="8"/>
        <v>68000</v>
      </c>
      <c r="T8" s="21">
        <f t="shared" si="8"/>
        <v>0</v>
      </c>
      <c r="U8" s="70">
        <f t="shared" si="9"/>
        <v>68000</v>
      </c>
      <c r="V8" s="69" t="e">
        <f t="shared" ref="V8:V144" si="11">ROUND(U8*premieGM,2)</f>
        <v>#REF!</v>
      </c>
      <c r="W8" s="63"/>
      <c r="X8" s="123" t="s">
        <v>448</v>
      </c>
      <c r="Y8" s="63" t="str">
        <f t="shared" si="10"/>
        <v xml:space="preserve">Multi Functionele Accommodatie (MFA) Amicitia incl. openbaar toiletunit ≠ Multi Functionele Accommodatie (MFA) Amicitia </v>
      </c>
      <c r="Z8" s="63" t="s">
        <v>457</v>
      </c>
      <c r="AA8" s="63"/>
      <c r="AB8" s="135" t="s">
        <v>481</v>
      </c>
      <c r="AC8" s="135" t="s">
        <v>481</v>
      </c>
      <c r="AD8" s="135" t="s">
        <v>482</v>
      </c>
      <c r="AE8" s="136" t="s">
        <v>482</v>
      </c>
      <c r="AF8" s="136"/>
      <c r="AG8" s="136" t="s">
        <v>481</v>
      </c>
      <c r="AH8" s="136" t="s">
        <v>482</v>
      </c>
      <c r="AI8" s="135" t="s">
        <v>483</v>
      </c>
      <c r="AJ8" s="135"/>
      <c r="AK8" s="140" t="s">
        <v>484</v>
      </c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</row>
    <row r="9" spans="1:217" s="64" customFormat="1">
      <c r="A9" s="75" t="s">
        <v>52</v>
      </c>
      <c r="B9" s="75" t="s">
        <v>47</v>
      </c>
      <c r="C9" s="76" t="s">
        <v>53</v>
      </c>
      <c r="D9" s="76" t="s">
        <v>54</v>
      </c>
      <c r="E9" s="76"/>
      <c r="F9" s="91">
        <v>45658</v>
      </c>
      <c r="G9" s="77">
        <f t="shared" si="0"/>
        <v>108000</v>
      </c>
      <c r="H9" s="78">
        <f t="shared" si="1"/>
        <v>0</v>
      </c>
      <c r="I9" s="92">
        <f t="shared" si="2"/>
        <v>108000</v>
      </c>
      <c r="J9" s="77">
        <v>104000</v>
      </c>
      <c r="K9" s="78">
        <v>0</v>
      </c>
      <c r="L9" s="79">
        <f t="shared" si="3"/>
        <v>104000</v>
      </c>
      <c r="M9" s="20">
        <v>104000</v>
      </c>
      <c r="N9" s="21">
        <v>0</v>
      </c>
      <c r="O9" s="69">
        <f t="shared" si="4"/>
        <v>104000</v>
      </c>
      <c r="P9" s="20">
        <f t="shared" si="5"/>
        <v>4000</v>
      </c>
      <c r="Q9" s="21">
        <f t="shared" si="6"/>
        <v>0</v>
      </c>
      <c r="R9" s="69">
        <f t="shared" si="7"/>
        <v>4000</v>
      </c>
      <c r="S9" s="20">
        <f t="shared" si="8"/>
        <v>0</v>
      </c>
      <c r="T9" s="21">
        <f t="shared" si="8"/>
        <v>0</v>
      </c>
      <c r="U9" s="70">
        <f t="shared" si="9"/>
        <v>0</v>
      </c>
      <c r="V9" s="69" t="e">
        <f t="shared" si="11"/>
        <v>#REF!</v>
      </c>
      <c r="W9" s="63"/>
      <c r="X9" s="123" t="s">
        <v>54</v>
      </c>
      <c r="Y9" s="63" t="str">
        <f t="shared" si="10"/>
        <v/>
      </c>
      <c r="Z9" s="63"/>
      <c r="AA9" s="63"/>
      <c r="AB9" s="135" t="s">
        <v>482</v>
      </c>
      <c r="AC9" s="135" t="s">
        <v>482</v>
      </c>
      <c r="AD9" s="135" t="s">
        <v>482</v>
      </c>
      <c r="AE9" s="136" t="s">
        <v>482</v>
      </c>
      <c r="AF9" s="136"/>
      <c r="AG9" s="136" t="s">
        <v>482</v>
      </c>
      <c r="AH9" s="136"/>
      <c r="AI9" s="135" t="s">
        <v>483</v>
      </c>
      <c r="AJ9" s="135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</row>
    <row r="10" spans="1:217" s="64" customFormat="1">
      <c r="A10" s="75" t="s">
        <v>55</v>
      </c>
      <c r="B10" s="75" t="s">
        <v>47</v>
      </c>
      <c r="C10" s="76" t="s">
        <v>56</v>
      </c>
      <c r="D10" s="76" t="s">
        <v>57</v>
      </c>
      <c r="E10" s="76"/>
      <c r="F10" s="91">
        <v>45658</v>
      </c>
      <c r="G10" s="77">
        <f t="shared" si="0"/>
        <v>1517000</v>
      </c>
      <c r="H10" s="78">
        <f t="shared" si="1"/>
        <v>0</v>
      </c>
      <c r="I10" s="92">
        <f t="shared" si="2"/>
        <v>1517000</v>
      </c>
      <c r="J10" s="77">
        <v>1465000</v>
      </c>
      <c r="K10" s="78">
        <v>0</v>
      </c>
      <c r="L10" s="79">
        <f t="shared" si="3"/>
        <v>1465000</v>
      </c>
      <c r="M10" s="20">
        <v>1465000</v>
      </c>
      <c r="N10" s="21">
        <v>0</v>
      </c>
      <c r="O10" s="69">
        <f t="shared" si="4"/>
        <v>1465000</v>
      </c>
      <c r="P10" s="20">
        <f t="shared" si="5"/>
        <v>52000</v>
      </c>
      <c r="Q10" s="21">
        <f t="shared" si="6"/>
        <v>0</v>
      </c>
      <c r="R10" s="69">
        <f t="shared" si="7"/>
        <v>52000</v>
      </c>
      <c r="S10" s="20">
        <f t="shared" si="8"/>
        <v>0</v>
      </c>
      <c r="T10" s="21">
        <f t="shared" si="8"/>
        <v>0</v>
      </c>
      <c r="U10" s="70">
        <f t="shared" si="9"/>
        <v>0</v>
      </c>
      <c r="V10" s="69" t="e">
        <f t="shared" si="11"/>
        <v>#REF!</v>
      </c>
      <c r="W10" s="63"/>
      <c r="X10" s="123" t="s">
        <v>57</v>
      </c>
      <c r="Y10" s="63" t="str">
        <f t="shared" si="10"/>
        <v/>
      </c>
      <c r="Z10" s="63"/>
      <c r="AA10" s="63"/>
      <c r="AB10" s="135" t="s">
        <v>482</v>
      </c>
      <c r="AC10" s="135" t="s">
        <v>482</v>
      </c>
      <c r="AD10" s="135" t="s">
        <v>482</v>
      </c>
      <c r="AE10" s="136" t="s">
        <v>482</v>
      </c>
      <c r="AF10" s="136"/>
      <c r="AG10" s="136" t="s">
        <v>482</v>
      </c>
      <c r="AH10" s="136"/>
      <c r="AI10" s="135" t="s">
        <v>483</v>
      </c>
      <c r="AJ10" s="135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</row>
    <row r="11" spans="1:217" s="64" customFormat="1">
      <c r="A11" s="75" t="s">
        <v>58</v>
      </c>
      <c r="B11" s="75" t="s">
        <v>47</v>
      </c>
      <c r="C11" s="76" t="s">
        <v>56</v>
      </c>
      <c r="D11" s="76" t="s">
        <v>59</v>
      </c>
      <c r="E11" s="76"/>
      <c r="F11" s="91">
        <v>45658</v>
      </c>
      <c r="G11" s="77">
        <f t="shared" si="0"/>
        <v>113000</v>
      </c>
      <c r="H11" s="78">
        <f t="shared" si="1"/>
        <v>0</v>
      </c>
      <c r="I11" s="92">
        <f t="shared" si="2"/>
        <v>113000</v>
      </c>
      <c r="J11" s="77">
        <v>109000</v>
      </c>
      <c r="K11" s="78">
        <v>0</v>
      </c>
      <c r="L11" s="79">
        <f t="shared" si="3"/>
        <v>109000</v>
      </c>
      <c r="M11" s="20">
        <v>109000</v>
      </c>
      <c r="N11" s="21">
        <v>0</v>
      </c>
      <c r="O11" s="69">
        <f t="shared" si="4"/>
        <v>109000</v>
      </c>
      <c r="P11" s="20">
        <f t="shared" si="5"/>
        <v>4000</v>
      </c>
      <c r="Q11" s="21">
        <f t="shared" si="6"/>
        <v>0</v>
      </c>
      <c r="R11" s="69">
        <f t="shared" si="7"/>
        <v>4000</v>
      </c>
      <c r="S11" s="20">
        <f t="shared" si="8"/>
        <v>0</v>
      </c>
      <c r="T11" s="21">
        <f t="shared" si="8"/>
        <v>0</v>
      </c>
      <c r="U11" s="70">
        <f t="shared" si="9"/>
        <v>0</v>
      </c>
      <c r="V11" s="69" t="e">
        <f t="shared" si="11"/>
        <v>#REF!</v>
      </c>
      <c r="W11" s="63"/>
      <c r="X11" s="123" t="s">
        <v>59</v>
      </c>
      <c r="Y11" s="63" t="str">
        <f t="shared" si="10"/>
        <v/>
      </c>
      <c r="Z11" s="63"/>
      <c r="AA11" s="63"/>
      <c r="AB11" s="135" t="s">
        <v>482</v>
      </c>
      <c r="AC11" s="135" t="s">
        <v>482</v>
      </c>
      <c r="AD11" s="135" t="s">
        <v>482</v>
      </c>
      <c r="AE11" s="136" t="s">
        <v>482</v>
      </c>
      <c r="AF11" s="136"/>
      <c r="AG11" s="136" t="s">
        <v>482</v>
      </c>
      <c r="AH11" s="136"/>
      <c r="AI11" s="135" t="s">
        <v>483</v>
      </c>
      <c r="AJ11" s="135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3"/>
      <c r="DX11" s="63"/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3"/>
      <c r="FD11" s="63"/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3"/>
      <c r="GI11" s="63"/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</row>
    <row r="12" spans="1:217" s="64" customFormat="1">
      <c r="A12" s="75" t="s">
        <v>60</v>
      </c>
      <c r="B12" s="75" t="s">
        <v>47</v>
      </c>
      <c r="C12" s="76" t="s">
        <v>61</v>
      </c>
      <c r="D12" s="76" t="s">
        <v>62</v>
      </c>
      <c r="E12" s="76"/>
      <c r="F12" s="91">
        <v>45658</v>
      </c>
      <c r="G12" s="77">
        <f t="shared" si="0"/>
        <v>2656000</v>
      </c>
      <c r="H12" s="78">
        <f t="shared" si="1"/>
        <v>0</v>
      </c>
      <c r="I12" s="92">
        <f t="shared" si="2"/>
        <v>2656000</v>
      </c>
      <c r="J12" s="77">
        <v>2566000</v>
      </c>
      <c r="K12" s="78">
        <v>0</v>
      </c>
      <c r="L12" s="79">
        <f t="shared" si="3"/>
        <v>2566000</v>
      </c>
      <c r="M12" s="20">
        <v>2566000</v>
      </c>
      <c r="N12" s="21">
        <v>0</v>
      </c>
      <c r="O12" s="69">
        <f t="shared" si="4"/>
        <v>2566000</v>
      </c>
      <c r="P12" s="20">
        <f t="shared" si="5"/>
        <v>90000</v>
      </c>
      <c r="Q12" s="21">
        <f t="shared" si="6"/>
        <v>0</v>
      </c>
      <c r="R12" s="69">
        <f t="shared" si="7"/>
        <v>90000</v>
      </c>
      <c r="S12" s="20">
        <f t="shared" si="8"/>
        <v>0</v>
      </c>
      <c r="T12" s="21">
        <f t="shared" si="8"/>
        <v>0</v>
      </c>
      <c r="U12" s="70">
        <f t="shared" si="9"/>
        <v>0</v>
      </c>
      <c r="V12" s="69" t="e">
        <f t="shared" si="11"/>
        <v>#REF!</v>
      </c>
      <c r="W12" s="63"/>
      <c r="X12" s="123" t="s">
        <v>62</v>
      </c>
      <c r="Y12" s="63" t="str">
        <f t="shared" si="10"/>
        <v/>
      </c>
      <c r="Z12" s="63"/>
      <c r="AA12" s="63"/>
      <c r="AB12" s="135" t="s">
        <v>482</v>
      </c>
      <c r="AC12" s="135" t="s">
        <v>482</v>
      </c>
      <c r="AD12" s="135" t="s">
        <v>482</v>
      </c>
      <c r="AE12" s="136" t="s">
        <v>482</v>
      </c>
      <c r="AF12" s="136"/>
      <c r="AG12" s="136" t="s">
        <v>482</v>
      </c>
      <c r="AH12" s="136"/>
      <c r="AI12" s="135" t="s">
        <v>483</v>
      </c>
      <c r="AJ12" s="135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63"/>
      <c r="CD12" s="63"/>
      <c r="CE12" s="63"/>
      <c r="CF12" s="63"/>
      <c r="CG12" s="63"/>
      <c r="CH12" s="63"/>
      <c r="CI12" s="63"/>
      <c r="CJ12" s="63"/>
      <c r="CK12" s="63"/>
      <c r="CL12" s="63"/>
      <c r="CM12" s="63"/>
      <c r="CN12" s="63"/>
      <c r="CO12" s="63"/>
      <c r="CP12" s="63"/>
      <c r="CQ12" s="63"/>
      <c r="CR12" s="63"/>
      <c r="CS12" s="63"/>
      <c r="CT12" s="63"/>
      <c r="CU12" s="63"/>
      <c r="CV12" s="63"/>
      <c r="CW12" s="63"/>
      <c r="CX12" s="63"/>
      <c r="CY12" s="63"/>
      <c r="CZ12" s="63"/>
      <c r="DA12" s="63"/>
      <c r="DB12" s="63"/>
      <c r="DC12" s="63"/>
      <c r="DD12" s="63"/>
      <c r="DE12" s="63"/>
      <c r="DF12" s="63"/>
      <c r="DG12" s="63"/>
      <c r="DH12" s="63"/>
      <c r="DI12" s="63"/>
      <c r="DJ12" s="63"/>
      <c r="DK12" s="63"/>
      <c r="DL12" s="63"/>
      <c r="DM12" s="63"/>
      <c r="DN12" s="63"/>
      <c r="DO12" s="63"/>
      <c r="DP12" s="63"/>
      <c r="DQ12" s="63"/>
      <c r="DR12" s="63"/>
      <c r="DS12" s="63"/>
      <c r="DT12" s="63"/>
      <c r="DU12" s="63"/>
      <c r="DV12" s="63"/>
      <c r="DW12" s="63"/>
      <c r="DX12" s="63"/>
      <c r="DY12" s="63"/>
      <c r="DZ12" s="63"/>
      <c r="EA12" s="63"/>
      <c r="EB12" s="63"/>
      <c r="EC12" s="63"/>
      <c r="ED12" s="63"/>
      <c r="EE12" s="63"/>
      <c r="EF12" s="63"/>
      <c r="EG12" s="63"/>
      <c r="EH12" s="63"/>
      <c r="EI12" s="63"/>
      <c r="EJ12" s="63"/>
      <c r="EK12" s="63"/>
      <c r="EL12" s="63"/>
      <c r="EM12" s="63"/>
      <c r="EN12" s="63"/>
      <c r="EO12" s="63"/>
      <c r="EP12" s="63"/>
      <c r="EQ12" s="63"/>
      <c r="ER12" s="63"/>
      <c r="ES12" s="63"/>
      <c r="ET12" s="63"/>
      <c r="EU12" s="63"/>
      <c r="EV12" s="63"/>
      <c r="EW12" s="63"/>
      <c r="EX12" s="63"/>
      <c r="EY12" s="63"/>
      <c r="EZ12" s="63"/>
      <c r="FA12" s="63"/>
      <c r="FB12" s="63"/>
      <c r="FC12" s="63"/>
      <c r="FD12" s="63"/>
      <c r="FE12" s="63"/>
      <c r="FF12" s="63"/>
      <c r="FG12" s="63"/>
      <c r="FH12" s="63"/>
      <c r="FI12" s="63"/>
      <c r="FJ12" s="63"/>
      <c r="FK12" s="63"/>
      <c r="FL12" s="63"/>
      <c r="FM12" s="63"/>
      <c r="FN12" s="63"/>
      <c r="FO12" s="63"/>
      <c r="FP12" s="63"/>
      <c r="FQ12" s="63"/>
      <c r="FR12" s="63"/>
      <c r="FS12" s="63"/>
      <c r="FT12" s="63"/>
      <c r="FU12" s="63"/>
      <c r="FV12" s="63"/>
      <c r="FW12" s="63"/>
      <c r="FX12" s="63"/>
      <c r="FY12" s="63"/>
      <c r="FZ12" s="63"/>
      <c r="GA12" s="63"/>
      <c r="GB12" s="63"/>
      <c r="GC12" s="63"/>
      <c r="GD12" s="63"/>
      <c r="GE12" s="63"/>
      <c r="GF12" s="63"/>
      <c r="GG12" s="63"/>
      <c r="GH12" s="63"/>
      <c r="GI12" s="63"/>
      <c r="GJ12" s="63"/>
      <c r="GK12" s="63"/>
      <c r="GL12" s="63"/>
      <c r="GM12" s="63"/>
      <c r="GN12" s="63"/>
      <c r="GO12" s="63"/>
      <c r="GP12" s="63"/>
      <c r="GQ12" s="63"/>
      <c r="GR12" s="63"/>
      <c r="GS12" s="63"/>
      <c r="GT12" s="63"/>
      <c r="GU12" s="63"/>
      <c r="GV12" s="63"/>
      <c r="GW12" s="63"/>
      <c r="GX12" s="63"/>
      <c r="GY12" s="63"/>
      <c r="GZ12" s="63"/>
      <c r="HA12" s="63"/>
      <c r="HB12" s="63"/>
      <c r="HC12" s="63"/>
      <c r="HD12" s="63"/>
      <c r="HE12" s="63"/>
      <c r="HF12" s="63"/>
      <c r="HG12" s="63"/>
      <c r="HH12" s="63"/>
      <c r="HI12" s="63"/>
    </row>
    <row r="13" spans="1:217" s="64" customFormat="1">
      <c r="A13" s="75" t="s">
        <v>63</v>
      </c>
      <c r="B13" s="75" t="s">
        <v>64</v>
      </c>
      <c r="C13" s="76" t="s">
        <v>65</v>
      </c>
      <c r="D13" s="76" t="s">
        <v>415</v>
      </c>
      <c r="E13" s="76"/>
      <c r="F13" s="91">
        <v>45658</v>
      </c>
      <c r="G13" s="77">
        <f t="shared" si="0"/>
        <v>37000</v>
      </c>
      <c r="H13" s="78">
        <f t="shared" si="1"/>
        <v>0</v>
      </c>
      <c r="I13" s="92">
        <f t="shared" si="2"/>
        <v>37000</v>
      </c>
      <c r="J13" s="77">
        <v>36000</v>
      </c>
      <c r="K13" s="78">
        <v>0</v>
      </c>
      <c r="L13" s="79">
        <f t="shared" si="3"/>
        <v>36000</v>
      </c>
      <c r="M13" s="20">
        <v>36000</v>
      </c>
      <c r="N13" s="21">
        <v>0</v>
      </c>
      <c r="O13" s="69">
        <f t="shared" si="4"/>
        <v>36000</v>
      </c>
      <c r="P13" s="20">
        <f t="shared" si="5"/>
        <v>1000</v>
      </c>
      <c r="Q13" s="21">
        <f t="shared" si="6"/>
        <v>0</v>
      </c>
      <c r="R13" s="69">
        <f t="shared" si="7"/>
        <v>1000</v>
      </c>
      <c r="S13" s="20">
        <f t="shared" si="8"/>
        <v>0</v>
      </c>
      <c r="T13" s="21">
        <f t="shared" si="8"/>
        <v>0</v>
      </c>
      <c r="U13" s="70">
        <f t="shared" si="9"/>
        <v>0</v>
      </c>
      <c r="V13" s="69" t="e">
        <f t="shared" si="11"/>
        <v>#REF!</v>
      </c>
      <c r="W13" s="63"/>
      <c r="X13" s="123" t="s">
        <v>415</v>
      </c>
      <c r="Y13" s="63" t="str">
        <f t="shared" si="10"/>
        <v/>
      </c>
      <c r="Z13" s="63"/>
      <c r="AA13" s="63"/>
      <c r="AB13" s="135" t="s">
        <v>482</v>
      </c>
      <c r="AC13" s="135" t="s">
        <v>482</v>
      </c>
      <c r="AD13" s="135" t="s">
        <v>482</v>
      </c>
      <c r="AE13" s="136" t="s">
        <v>482</v>
      </c>
      <c r="AF13" s="136"/>
      <c r="AG13" s="136" t="s">
        <v>482</v>
      </c>
      <c r="AH13" s="136"/>
      <c r="AI13" s="135" t="s">
        <v>483</v>
      </c>
      <c r="AJ13" s="135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3"/>
      <c r="CC13" s="63"/>
      <c r="CD13" s="63"/>
      <c r="CE13" s="63"/>
      <c r="CF13" s="63"/>
      <c r="CG13" s="63"/>
      <c r="CH13" s="63"/>
      <c r="CI13" s="63"/>
      <c r="CJ13" s="63"/>
      <c r="CK13" s="63"/>
      <c r="CL13" s="63"/>
      <c r="CM13" s="63"/>
      <c r="CN13" s="63"/>
      <c r="CO13" s="63"/>
      <c r="CP13" s="63"/>
      <c r="CQ13" s="63"/>
      <c r="CR13" s="63"/>
      <c r="CS13" s="63"/>
      <c r="CT13" s="63"/>
      <c r="CU13" s="63"/>
      <c r="CV13" s="63"/>
      <c r="CW13" s="63"/>
      <c r="CX13" s="63"/>
      <c r="CY13" s="63"/>
      <c r="CZ13" s="63"/>
      <c r="DA13" s="63"/>
      <c r="DB13" s="63"/>
      <c r="DC13" s="63"/>
      <c r="DD13" s="63"/>
      <c r="DE13" s="63"/>
      <c r="DF13" s="63"/>
      <c r="DG13" s="63"/>
      <c r="DH13" s="63"/>
      <c r="DI13" s="63"/>
      <c r="DJ13" s="63"/>
      <c r="DK13" s="63"/>
      <c r="DL13" s="63"/>
      <c r="DM13" s="63"/>
      <c r="DN13" s="63"/>
      <c r="DO13" s="63"/>
      <c r="DP13" s="63"/>
      <c r="DQ13" s="63"/>
      <c r="DR13" s="63"/>
      <c r="DS13" s="63"/>
      <c r="DT13" s="63"/>
      <c r="DU13" s="63"/>
      <c r="DV13" s="63"/>
      <c r="DW13" s="63"/>
      <c r="DX13" s="63"/>
      <c r="DY13" s="63"/>
      <c r="DZ13" s="63"/>
      <c r="EA13" s="63"/>
      <c r="EB13" s="63"/>
      <c r="EC13" s="63"/>
      <c r="ED13" s="63"/>
      <c r="EE13" s="63"/>
      <c r="EF13" s="63"/>
      <c r="EG13" s="63"/>
      <c r="EH13" s="63"/>
      <c r="EI13" s="63"/>
      <c r="EJ13" s="63"/>
      <c r="EK13" s="63"/>
      <c r="EL13" s="63"/>
      <c r="EM13" s="63"/>
      <c r="EN13" s="63"/>
      <c r="EO13" s="63"/>
      <c r="EP13" s="63"/>
      <c r="EQ13" s="63"/>
      <c r="ER13" s="63"/>
      <c r="ES13" s="63"/>
      <c r="ET13" s="63"/>
      <c r="EU13" s="63"/>
      <c r="EV13" s="63"/>
      <c r="EW13" s="63"/>
      <c r="EX13" s="63"/>
      <c r="EY13" s="63"/>
      <c r="EZ13" s="63"/>
      <c r="FA13" s="63"/>
      <c r="FB13" s="63"/>
      <c r="FC13" s="63"/>
      <c r="FD13" s="63"/>
      <c r="FE13" s="63"/>
      <c r="FF13" s="63"/>
      <c r="FG13" s="63"/>
      <c r="FH13" s="63"/>
      <c r="FI13" s="63"/>
      <c r="FJ13" s="63"/>
      <c r="FK13" s="63"/>
      <c r="FL13" s="63"/>
      <c r="FM13" s="63"/>
      <c r="FN13" s="63"/>
      <c r="FO13" s="63"/>
      <c r="FP13" s="63"/>
      <c r="FQ13" s="63"/>
      <c r="FR13" s="63"/>
      <c r="FS13" s="63"/>
      <c r="FT13" s="63"/>
      <c r="FU13" s="63"/>
      <c r="FV13" s="63"/>
      <c r="FW13" s="63"/>
      <c r="FX13" s="63"/>
      <c r="FY13" s="63"/>
      <c r="FZ13" s="63"/>
      <c r="GA13" s="63"/>
      <c r="GB13" s="63"/>
      <c r="GC13" s="63"/>
      <c r="GD13" s="63"/>
      <c r="GE13" s="63"/>
      <c r="GF13" s="63"/>
      <c r="GG13" s="63"/>
      <c r="GH13" s="63"/>
      <c r="GI13" s="63"/>
      <c r="GJ13" s="63"/>
      <c r="GK13" s="63"/>
      <c r="GL13" s="63"/>
      <c r="GM13" s="63"/>
      <c r="GN13" s="63"/>
      <c r="GO13" s="63"/>
      <c r="GP13" s="63"/>
      <c r="GQ13" s="63"/>
      <c r="GR13" s="63"/>
      <c r="GS13" s="63"/>
      <c r="GT13" s="63"/>
      <c r="GU13" s="63"/>
      <c r="GV13" s="63"/>
      <c r="GW13" s="63"/>
      <c r="GX13" s="63"/>
      <c r="GY13" s="63"/>
      <c r="GZ13" s="63"/>
      <c r="HA13" s="63"/>
      <c r="HB13" s="63"/>
      <c r="HC13" s="63"/>
      <c r="HD13" s="63"/>
      <c r="HE13" s="63"/>
      <c r="HF13" s="63"/>
      <c r="HG13" s="63"/>
      <c r="HH13" s="63"/>
      <c r="HI13" s="63"/>
    </row>
    <row r="14" spans="1:217" s="64" customFormat="1">
      <c r="A14" s="75" t="s">
        <v>66</v>
      </c>
      <c r="B14" s="75" t="s">
        <v>64</v>
      </c>
      <c r="C14" s="76" t="s">
        <v>67</v>
      </c>
      <c r="D14" s="76" t="s">
        <v>68</v>
      </c>
      <c r="E14" s="76"/>
      <c r="F14" s="91">
        <v>45658</v>
      </c>
      <c r="G14" s="77">
        <f t="shared" si="0"/>
        <v>2151000</v>
      </c>
      <c r="H14" s="78">
        <f t="shared" si="1"/>
        <v>0</v>
      </c>
      <c r="I14" s="92">
        <f t="shared" si="2"/>
        <v>2151000</v>
      </c>
      <c r="J14" s="77">
        <v>2078000</v>
      </c>
      <c r="K14" s="78">
        <v>0</v>
      </c>
      <c r="L14" s="79">
        <f t="shared" si="3"/>
        <v>2078000</v>
      </c>
      <c r="M14" s="20">
        <v>2078000</v>
      </c>
      <c r="N14" s="21">
        <v>0</v>
      </c>
      <c r="O14" s="69">
        <f t="shared" si="4"/>
        <v>2078000</v>
      </c>
      <c r="P14" s="20">
        <f t="shared" si="5"/>
        <v>73000</v>
      </c>
      <c r="Q14" s="21">
        <f t="shared" si="6"/>
        <v>0</v>
      </c>
      <c r="R14" s="69">
        <f t="shared" si="7"/>
        <v>73000</v>
      </c>
      <c r="S14" s="20">
        <f t="shared" si="8"/>
        <v>0</v>
      </c>
      <c r="T14" s="21">
        <f t="shared" si="8"/>
        <v>0</v>
      </c>
      <c r="U14" s="70">
        <f t="shared" si="9"/>
        <v>0</v>
      </c>
      <c r="V14" s="69" t="e">
        <f t="shared" si="11"/>
        <v>#REF!</v>
      </c>
      <c r="W14" s="63"/>
      <c r="X14" s="123" t="s">
        <v>68</v>
      </c>
      <c r="Y14" s="63" t="str">
        <f t="shared" si="10"/>
        <v/>
      </c>
      <c r="Z14" s="63"/>
      <c r="AA14" s="63"/>
      <c r="AB14" s="135" t="s">
        <v>482</v>
      </c>
      <c r="AC14" s="135" t="s">
        <v>482</v>
      </c>
      <c r="AD14" s="135" t="s">
        <v>482</v>
      </c>
      <c r="AE14" s="136" t="s">
        <v>482</v>
      </c>
      <c r="AF14" s="136"/>
      <c r="AG14" s="136" t="s">
        <v>482</v>
      </c>
      <c r="AH14" s="136"/>
      <c r="AI14" s="135" t="s">
        <v>483</v>
      </c>
      <c r="AJ14" s="135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  <c r="BK14" s="63"/>
      <c r="BL14" s="63"/>
      <c r="BM14" s="63"/>
      <c r="BN14" s="63"/>
      <c r="BO14" s="63"/>
      <c r="BP14" s="63"/>
      <c r="BQ14" s="63"/>
      <c r="BR14" s="63"/>
      <c r="BS14" s="63"/>
      <c r="BT14" s="63"/>
      <c r="BU14" s="63"/>
      <c r="BV14" s="63"/>
      <c r="BW14" s="63"/>
      <c r="BX14" s="63"/>
      <c r="BY14" s="63"/>
      <c r="BZ14" s="63"/>
      <c r="CA14" s="63"/>
      <c r="CB14" s="63"/>
      <c r="CC14" s="63"/>
      <c r="CD14" s="63"/>
      <c r="CE14" s="63"/>
      <c r="CF14" s="63"/>
      <c r="CG14" s="63"/>
      <c r="CH14" s="63"/>
      <c r="CI14" s="63"/>
      <c r="CJ14" s="63"/>
      <c r="CK14" s="63"/>
      <c r="CL14" s="63"/>
      <c r="CM14" s="63"/>
      <c r="CN14" s="63"/>
      <c r="CO14" s="63"/>
      <c r="CP14" s="63"/>
      <c r="CQ14" s="63"/>
      <c r="CR14" s="63"/>
      <c r="CS14" s="63"/>
      <c r="CT14" s="63"/>
      <c r="CU14" s="63"/>
      <c r="CV14" s="63"/>
      <c r="CW14" s="63"/>
      <c r="CX14" s="63"/>
      <c r="CY14" s="63"/>
      <c r="CZ14" s="63"/>
      <c r="DA14" s="63"/>
      <c r="DB14" s="63"/>
      <c r="DC14" s="63"/>
      <c r="DD14" s="63"/>
      <c r="DE14" s="63"/>
      <c r="DF14" s="63"/>
      <c r="DG14" s="63"/>
      <c r="DH14" s="63"/>
      <c r="DI14" s="63"/>
      <c r="DJ14" s="63"/>
      <c r="DK14" s="63"/>
      <c r="DL14" s="63"/>
      <c r="DM14" s="63"/>
      <c r="DN14" s="63"/>
      <c r="DO14" s="63"/>
      <c r="DP14" s="63"/>
      <c r="DQ14" s="63"/>
      <c r="DR14" s="63"/>
      <c r="DS14" s="63"/>
      <c r="DT14" s="63"/>
      <c r="DU14" s="63"/>
      <c r="DV14" s="63"/>
      <c r="DW14" s="63"/>
      <c r="DX14" s="63"/>
      <c r="DY14" s="63"/>
      <c r="DZ14" s="63"/>
      <c r="EA14" s="63"/>
      <c r="EB14" s="63"/>
      <c r="EC14" s="63"/>
      <c r="ED14" s="63"/>
      <c r="EE14" s="63"/>
      <c r="EF14" s="63"/>
      <c r="EG14" s="63"/>
      <c r="EH14" s="63"/>
      <c r="EI14" s="63"/>
      <c r="EJ14" s="63"/>
      <c r="EK14" s="63"/>
      <c r="EL14" s="63"/>
      <c r="EM14" s="63"/>
      <c r="EN14" s="63"/>
      <c r="EO14" s="63"/>
      <c r="EP14" s="63"/>
      <c r="EQ14" s="63"/>
      <c r="ER14" s="63"/>
      <c r="ES14" s="63"/>
      <c r="ET14" s="63"/>
      <c r="EU14" s="63"/>
      <c r="EV14" s="63"/>
      <c r="EW14" s="63"/>
      <c r="EX14" s="63"/>
      <c r="EY14" s="63"/>
      <c r="EZ14" s="63"/>
      <c r="FA14" s="63"/>
      <c r="FB14" s="63"/>
      <c r="FC14" s="63"/>
      <c r="FD14" s="63"/>
      <c r="FE14" s="63"/>
      <c r="FF14" s="63"/>
      <c r="FG14" s="63"/>
      <c r="FH14" s="63"/>
      <c r="FI14" s="63"/>
      <c r="FJ14" s="63"/>
      <c r="FK14" s="63"/>
      <c r="FL14" s="63"/>
      <c r="FM14" s="63"/>
      <c r="FN14" s="63"/>
      <c r="FO14" s="63"/>
      <c r="FP14" s="63"/>
      <c r="FQ14" s="63"/>
      <c r="FR14" s="63"/>
      <c r="FS14" s="63"/>
      <c r="FT14" s="63"/>
      <c r="FU14" s="63"/>
      <c r="FV14" s="63"/>
      <c r="FW14" s="63"/>
      <c r="FX14" s="63"/>
      <c r="FY14" s="63"/>
      <c r="FZ14" s="63"/>
      <c r="GA14" s="63"/>
      <c r="GB14" s="63"/>
      <c r="GC14" s="63"/>
      <c r="GD14" s="63"/>
      <c r="GE14" s="63"/>
      <c r="GF14" s="63"/>
      <c r="GG14" s="63"/>
      <c r="GH14" s="63"/>
      <c r="GI14" s="63"/>
      <c r="GJ14" s="63"/>
      <c r="GK14" s="63"/>
      <c r="GL14" s="63"/>
      <c r="GM14" s="63"/>
      <c r="GN14" s="63"/>
      <c r="GO14" s="63"/>
      <c r="GP14" s="63"/>
      <c r="GQ14" s="63"/>
      <c r="GR14" s="63"/>
      <c r="GS14" s="63"/>
      <c r="GT14" s="63"/>
      <c r="GU14" s="63"/>
      <c r="GV14" s="63"/>
      <c r="GW14" s="63"/>
      <c r="GX14" s="63"/>
      <c r="GY14" s="63"/>
      <c r="GZ14" s="63"/>
      <c r="HA14" s="63"/>
      <c r="HB14" s="63"/>
      <c r="HC14" s="63"/>
      <c r="HD14" s="63"/>
      <c r="HE14" s="63"/>
      <c r="HF14" s="63"/>
      <c r="HG14" s="63"/>
      <c r="HH14" s="63"/>
      <c r="HI14" s="63"/>
    </row>
    <row r="15" spans="1:217" s="64" customFormat="1">
      <c r="A15" s="75" t="s">
        <v>69</v>
      </c>
      <c r="B15" s="75" t="s">
        <v>64</v>
      </c>
      <c r="C15" s="76" t="s">
        <v>70</v>
      </c>
      <c r="D15" s="76" t="s">
        <v>71</v>
      </c>
      <c r="E15" s="76"/>
      <c r="F15" s="91">
        <v>45658</v>
      </c>
      <c r="G15" s="77">
        <f t="shared" si="0"/>
        <v>597000</v>
      </c>
      <c r="H15" s="78">
        <f t="shared" si="1"/>
        <v>0</v>
      </c>
      <c r="I15" s="92">
        <f t="shared" si="2"/>
        <v>597000</v>
      </c>
      <c r="J15" s="77">
        <v>577000</v>
      </c>
      <c r="K15" s="78">
        <v>0</v>
      </c>
      <c r="L15" s="79">
        <f t="shared" si="3"/>
        <v>577000</v>
      </c>
      <c r="M15" s="20">
        <v>577000</v>
      </c>
      <c r="N15" s="21">
        <v>0</v>
      </c>
      <c r="O15" s="69">
        <f t="shared" si="4"/>
        <v>577000</v>
      </c>
      <c r="P15" s="20">
        <f t="shared" si="5"/>
        <v>20000</v>
      </c>
      <c r="Q15" s="21">
        <f t="shared" si="6"/>
        <v>0</v>
      </c>
      <c r="R15" s="69">
        <f t="shared" si="7"/>
        <v>20000</v>
      </c>
      <c r="S15" s="20">
        <f t="shared" si="8"/>
        <v>0</v>
      </c>
      <c r="T15" s="21">
        <f t="shared" si="8"/>
        <v>0</v>
      </c>
      <c r="U15" s="70">
        <f t="shared" si="9"/>
        <v>0</v>
      </c>
      <c r="V15" s="69" t="e">
        <f t="shared" si="11"/>
        <v>#REF!</v>
      </c>
      <c r="W15" s="63"/>
      <c r="X15" s="123" t="s">
        <v>71</v>
      </c>
      <c r="Y15" s="63" t="str">
        <f t="shared" si="10"/>
        <v/>
      </c>
      <c r="Z15" s="63"/>
      <c r="AA15" s="63"/>
      <c r="AB15" s="135" t="s">
        <v>482</v>
      </c>
      <c r="AC15" s="135" t="s">
        <v>482</v>
      </c>
      <c r="AD15" s="135" t="s">
        <v>482</v>
      </c>
      <c r="AE15" s="136" t="s">
        <v>482</v>
      </c>
      <c r="AF15" s="136"/>
      <c r="AG15" s="136" t="s">
        <v>482</v>
      </c>
      <c r="AH15" s="136"/>
      <c r="AI15" s="135" t="s">
        <v>483</v>
      </c>
      <c r="AJ15" s="135" t="s">
        <v>481</v>
      </c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3"/>
      <c r="BV15" s="63"/>
      <c r="BW15" s="63"/>
      <c r="BX15" s="63"/>
      <c r="BY15" s="63"/>
      <c r="BZ15" s="63"/>
      <c r="CA15" s="63"/>
      <c r="CB15" s="63"/>
      <c r="CC15" s="63"/>
      <c r="CD15" s="63"/>
      <c r="CE15" s="63"/>
      <c r="CF15" s="63"/>
      <c r="CG15" s="63"/>
      <c r="CH15" s="63"/>
      <c r="CI15" s="63"/>
      <c r="CJ15" s="63"/>
      <c r="CK15" s="63"/>
      <c r="CL15" s="63"/>
      <c r="CM15" s="63"/>
      <c r="CN15" s="63"/>
      <c r="CO15" s="63"/>
      <c r="CP15" s="63"/>
      <c r="CQ15" s="63"/>
      <c r="CR15" s="63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3"/>
      <c r="DJ15" s="63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3"/>
      <c r="DX15" s="63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3"/>
      <c r="EP15" s="63"/>
      <c r="EQ15" s="63"/>
      <c r="ER15" s="63"/>
      <c r="ES15" s="63"/>
      <c r="ET15" s="63"/>
      <c r="EU15" s="63"/>
      <c r="EV15" s="63"/>
      <c r="EW15" s="63"/>
      <c r="EX15" s="63"/>
      <c r="EY15" s="63"/>
      <c r="EZ15" s="63"/>
      <c r="FA15" s="63"/>
      <c r="FB15" s="63"/>
      <c r="FC15" s="63"/>
      <c r="FD15" s="63"/>
      <c r="FE15" s="63"/>
      <c r="FF15" s="63"/>
      <c r="FG15" s="63"/>
      <c r="FH15" s="63"/>
      <c r="FI15" s="63"/>
      <c r="FJ15" s="63"/>
      <c r="FK15" s="63"/>
      <c r="FL15" s="63"/>
      <c r="FM15" s="63"/>
      <c r="FN15" s="63"/>
      <c r="FO15" s="63"/>
      <c r="FP15" s="63"/>
      <c r="FQ15" s="63"/>
      <c r="FR15" s="63"/>
      <c r="FS15" s="63"/>
      <c r="FT15" s="63"/>
      <c r="FU15" s="63"/>
      <c r="FV15" s="63"/>
      <c r="FW15" s="63"/>
      <c r="FX15" s="63"/>
      <c r="FY15" s="63"/>
      <c r="FZ15" s="63"/>
      <c r="GA15" s="63"/>
      <c r="GB15" s="63"/>
      <c r="GC15" s="63"/>
      <c r="GD15" s="63"/>
      <c r="GE15" s="63"/>
      <c r="GF15" s="63"/>
      <c r="GG15" s="63"/>
      <c r="GH15" s="63"/>
      <c r="GI15" s="63"/>
      <c r="GJ15" s="63"/>
      <c r="GK15" s="63"/>
      <c r="GL15" s="63"/>
      <c r="GM15" s="63"/>
      <c r="GN15" s="63"/>
      <c r="GO15" s="63"/>
      <c r="GP15" s="63"/>
      <c r="GQ15" s="63"/>
      <c r="GR15" s="63"/>
      <c r="GS15" s="63"/>
      <c r="GT15" s="63"/>
      <c r="GU15" s="63"/>
      <c r="GV15" s="63"/>
      <c r="GW15" s="63"/>
      <c r="GX15" s="63"/>
      <c r="GY15" s="63"/>
      <c r="GZ15" s="63"/>
      <c r="HA15" s="63"/>
      <c r="HB15" s="63"/>
      <c r="HC15" s="63"/>
      <c r="HD15" s="63"/>
      <c r="HE15" s="63"/>
      <c r="HF15" s="63"/>
      <c r="HG15" s="63"/>
      <c r="HH15" s="63"/>
      <c r="HI15" s="63"/>
    </row>
    <row r="16" spans="1:217" s="64" customFormat="1">
      <c r="A16" s="75" t="s">
        <v>72</v>
      </c>
      <c r="B16" s="75" t="s">
        <v>64</v>
      </c>
      <c r="C16" s="76" t="s">
        <v>73</v>
      </c>
      <c r="D16" s="76" t="s">
        <v>74</v>
      </c>
      <c r="E16" s="76"/>
      <c r="F16" s="91">
        <v>45658</v>
      </c>
      <c r="G16" s="77">
        <f t="shared" si="0"/>
        <v>70000</v>
      </c>
      <c r="H16" s="78">
        <f t="shared" si="1"/>
        <v>0</v>
      </c>
      <c r="I16" s="92">
        <f t="shared" si="2"/>
        <v>70000</v>
      </c>
      <c r="J16" s="77">
        <v>68000</v>
      </c>
      <c r="K16" s="78">
        <v>0</v>
      </c>
      <c r="L16" s="79">
        <f t="shared" si="3"/>
        <v>68000</v>
      </c>
      <c r="M16" s="20">
        <v>68000</v>
      </c>
      <c r="N16" s="21">
        <v>0</v>
      </c>
      <c r="O16" s="69">
        <f t="shared" si="4"/>
        <v>68000</v>
      </c>
      <c r="P16" s="20">
        <f t="shared" si="5"/>
        <v>2000</v>
      </c>
      <c r="Q16" s="21">
        <f t="shared" si="6"/>
        <v>0</v>
      </c>
      <c r="R16" s="69">
        <f t="shared" si="7"/>
        <v>2000</v>
      </c>
      <c r="S16" s="20">
        <f t="shared" si="8"/>
        <v>0</v>
      </c>
      <c r="T16" s="21">
        <f t="shared" si="8"/>
        <v>0</v>
      </c>
      <c r="U16" s="70">
        <f t="shared" si="9"/>
        <v>0</v>
      </c>
      <c r="V16" s="69" t="e">
        <f t="shared" si="11"/>
        <v>#REF!</v>
      </c>
      <c r="W16" s="63"/>
      <c r="X16" s="123" t="s">
        <v>74</v>
      </c>
      <c r="Y16" s="63" t="str">
        <f t="shared" si="10"/>
        <v/>
      </c>
      <c r="Z16" s="63"/>
      <c r="AA16" s="63"/>
      <c r="AB16" s="135" t="s">
        <v>482</v>
      </c>
      <c r="AC16" s="135" t="s">
        <v>482</v>
      </c>
      <c r="AD16" s="135" t="s">
        <v>482</v>
      </c>
      <c r="AE16" s="136" t="s">
        <v>482</v>
      </c>
      <c r="AF16" s="136"/>
      <c r="AG16" s="136" t="s">
        <v>481</v>
      </c>
      <c r="AH16" s="136" t="s">
        <v>482</v>
      </c>
      <c r="AI16" s="135" t="s">
        <v>483</v>
      </c>
      <c r="AJ16" s="135"/>
      <c r="AK16" s="140" t="s">
        <v>484</v>
      </c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  <c r="BK16" s="63"/>
      <c r="BL16" s="63"/>
      <c r="BM16" s="63"/>
      <c r="BN16" s="63"/>
      <c r="BO16" s="63"/>
      <c r="BP16" s="63"/>
      <c r="BQ16" s="63"/>
      <c r="BR16" s="63"/>
      <c r="BS16" s="63"/>
      <c r="BT16" s="63"/>
      <c r="BU16" s="63"/>
      <c r="BV16" s="63"/>
      <c r="BW16" s="63"/>
      <c r="BX16" s="63"/>
      <c r="BY16" s="63"/>
      <c r="BZ16" s="63"/>
      <c r="CA16" s="63"/>
      <c r="CB16" s="63"/>
      <c r="CC16" s="63"/>
      <c r="CD16" s="63"/>
      <c r="CE16" s="63"/>
      <c r="CF16" s="63"/>
      <c r="CG16" s="63"/>
      <c r="CH16" s="63"/>
      <c r="CI16" s="63"/>
      <c r="CJ16" s="63"/>
      <c r="CK16" s="63"/>
      <c r="CL16" s="63"/>
      <c r="CM16" s="63"/>
      <c r="CN16" s="63"/>
      <c r="CO16" s="63"/>
      <c r="CP16" s="63"/>
      <c r="CQ16" s="63"/>
      <c r="CR16" s="63"/>
      <c r="CS16" s="63"/>
      <c r="CT16" s="63"/>
      <c r="CU16" s="63"/>
      <c r="CV16" s="63"/>
      <c r="CW16" s="63"/>
      <c r="CX16" s="63"/>
      <c r="CY16" s="63"/>
      <c r="CZ16" s="63"/>
      <c r="DA16" s="63"/>
      <c r="DB16" s="63"/>
      <c r="DC16" s="63"/>
      <c r="DD16" s="63"/>
      <c r="DE16" s="63"/>
      <c r="DF16" s="63"/>
      <c r="DG16" s="63"/>
      <c r="DH16" s="63"/>
      <c r="DI16" s="63"/>
      <c r="DJ16" s="63"/>
      <c r="DK16" s="63"/>
      <c r="DL16" s="63"/>
      <c r="DM16" s="63"/>
      <c r="DN16" s="63"/>
      <c r="DO16" s="63"/>
      <c r="DP16" s="63"/>
      <c r="DQ16" s="63"/>
      <c r="DR16" s="63"/>
      <c r="DS16" s="63"/>
      <c r="DT16" s="63"/>
      <c r="DU16" s="63"/>
      <c r="DV16" s="63"/>
      <c r="DW16" s="63"/>
      <c r="DX16" s="63"/>
      <c r="DY16" s="63"/>
      <c r="DZ16" s="63"/>
      <c r="EA16" s="63"/>
      <c r="EB16" s="63"/>
      <c r="EC16" s="63"/>
      <c r="ED16" s="63"/>
      <c r="EE16" s="63"/>
      <c r="EF16" s="63"/>
      <c r="EG16" s="63"/>
      <c r="EH16" s="63"/>
      <c r="EI16" s="63"/>
      <c r="EJ16" s="63"/>
      <c r="EK16" s="63"/>
      <c r="EL16" s="63"/>
      <c r="EM16" s="63"/>
      <c r="EN16" s="63"/>
      <c r="EO16" s="63"/>
      <c r="EP16" s="63"/>
      <c r="EQ16" s="63"/>
      <c r="ER16" s="63"/>
      <c r="ES16" s="63"/>
      <c r="ET16" s="63"/>
      <c r="EU16" s="63"/>
      <c r="EV16" s="63"/>
      <c r="EW16" s="63"/>
      <c r="EX16" s="63"/>
      <c r="EY16" s="63"/>
      <c r="EZ16" s="63"/>
      <c r="FA16" s="63"/>
      <c r="FB16" s="63"/>
      <c r="FC16" s="63"/>
      <c r="FD16" s="63"/>
      <c r="FE16" s="63"/>
      <c r="FF16" s="63"/>
      <c r="FG16" s="63"/>
      <c r="FH16" s="63"/>
      <c r="FI16" s="63"/>
      <c r="FJ16" s="63"/>
      <c r="FK16" s="63"/>
      <c r="FL16" s="63"/>
      <c r="FM16" s="63"/>
      <c r="FN16" s="63"/>
      <c r="FO16" s="63"/>
      <c r="FP16" s="63"/>
      <c r="FQ16" s="63"/>
      <c r="FR16" s="63"/>
      <c r="FS16" s="63"/>
      <c r="FT16" s="63"/>
      <c r="FU16" s="63"/>
      <c r="FV16" s="63"/>
      <c r="FW16" s="63"/>
      <c r="FX16" s="63"/>
      <c r="FY16" s="63"/>
      <c r="FZ16" s="63"/>
      <c r="GA16" s="63"/>
      <c r="GB16" s="63"/>
      <c r="GC16" s="63"/>
      <c r="GD16" s="63"/>
      <c r="GE16" s="63"/>
      <c r="GF16" s="63"/>
      <c r="GG16" s="63"/>
      <c r="GH16" s="63"/>
      <c r="GI16" s="63"/>
      <c r="GJ16" s="63"/>
      <c r="GK16" s="63"/>
      <c r="GL16" s="63"/>
      <c r="GM16" s="63"/>
      <c r="GN16" s="63"/>
      <c r="GO16" s="63"/>
      <c r="GP16" s="63"/>
      <c r="GQ16" s="63"/>
      <c r="GR16" s="63"/>
      <c r="GS16" s="63"/>
      <c r="GT16" s="63"/>
      <c r="GU16" s="63"/>
      <c r="GV16" s="63"/>
      <c r="GW16" s="63"/>
      <c r="GX16" s="63"/>
      <c r="GY16" s="63"/>
      <c r="GZ16" s="63"/>
      <c r="HA16" s="63"/>
      <c r="HB16" s="63"/>
      <c r="HC16" s="63"/>
      <c r="HD16" s="63"/>
      <c r="HE16" s="63"/>
      <c r="HF16" s="63"/>
      <c r="HG16" s="63"/>
      <c r="HH16" s="63"/>
      <c r="HI16" s="63"/>
    </row>
    <row r="17" spans="1:217" s="64" customFormat="1" ht="20.399999999999999">
      <c r="A17" s="75" t="s">
        <v>76</v>
      </c>
      <c r="B17" s="75" t="s">
        <v>76</v>
      </c>
      <c r="C17" s="76" t="s">
        <v>75</v>
      </c>
      <c r="D17" s="76" t="s">
        <v>77</v>
      </c>
      <c r="E17" s="76"/>
      <c r="F17" s="91" t="s">
        <v>75</v>
      </c>
      <c r="G17" s="77">
        <f t="shared" si="0"/>
        <v>0</v>
      </c>
      <c r="H17" s="78">
        <f t="shared" si="1"/>
        <v>322000</v>
      </c>
      <c r="I17" s="92">
        <f t="shared" si="2"/>
        <v>322000</v>
      </c>
      <c r="J17" s="77">
        <v>0</v>
      </c>
      <c r="K17" s="78">
        <v>313000</v>
      </c>
      <c r="L17" s="79">
        <f t="shared" si="3"/>
        <v>313000</v>
      </c>
      <c r="M17" s="20">
        <v>0</v>
      </c>
      <c r="N17" s="21">
        <v>313000</v>
      </c>
      <c r="O17" s="69">
        <f t="shared" si="4"/>
        <v>313000</v>
      </c>
      <c r="P17" s="20">
        <f t="shared" si="5"/>
        <v>0</v>
      </c>
      <c r="Q17" s="21">
        <f t="shared" si="6"/>
        <v>9000</v>
      </c>
      <c r="R17" s="69">
        <f t="shared" si="7"/>
        <v>9000</v>
      </c>
      <c r="S17" s="20">
        <f t="shared" si="8"/>
        <v>0</v>
      </c>
      <c r="T17" s="21">
        <f t="shared" si="8"/>
        <v>0</v>
      </c>
      <c r="U17" s="70">
        <f t="shared" si="9"/>
        <v>0</v>
      </c>
      <c r="V17" s="69" t="e">
        <f t="shared" si="11"/>
        <v>#REF!</v>
      </c>
      <c r="W17" s="63"/>
      <c r="X17" s="123" t="s">
        <v>77</v>
      </c>
      <c r="Y17" s="63" t="str">
        <f t="shared" si="10"/>
        <v/>
      </c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63"/>
      <c r="AR17" s="63"/>
      <c r="AS17" s="63"/>
      <c r="AT17" s="63"/>
      <c r="AU17" s="63"/>
      <c r="AV17" s="63"/>
      <c r="AW17" s="63"/>
      <c r="AX17" s="63"/>
      <c r="AY17" s="63"/>
      <c r="AZ17" s="63"/>
      <c r="BA17" s="63"/>
      <c r="BB17" s="63"/>
      <c r="BC17" s="63"/>
      <c r="BD17" s="63"/>
      <c r="BE17" s="63"/>
      <c r="BF17" s="63"/>
      <c r="BG17" s="63"/>
      <c r="BH17" s="63"/>
      <c r="BI17" s="63"/>
      <c r="BJ17" s="63"/>
      <c r="BK17" s="63"/>
      <c r="BL17" s="63"/>
      <c r="BM17" s="63"/>
      <c r="BN17" s="63"/>
      <c r="BO17" s="63"/>
      <c r="BP17" s="63"/>
      <c r="BQ17" s="63"/>
      <c r="BR17" s="63"/>
      <c r="BS17" s="63"/>
      <c r="BT17" s="63"/>
      <c r="BU17" s="63"/>
      <c r="BV17" s="63"/>
      <c r="BW17" s="63"/>
      <c r="BX17" s="63"/>
      <c r="BY17" s="63"/>
      <c r="BZ17" s="63"/>
      <c r="CA17" s="63"/>
      <c r="CB17" s="63"/>
      <c r="CC17" s="63"/>
      <c r="CD17" s="63"/>
      <c r="CE17" s="63"/>
      <c r="CF17" s="63"/>
      <c r="CG17" s="63"/>
      <c r="CH17" s="63"/>
      <c r="CI17" s="63"/>
      <c r="CJ17" s="63"/>
      <c r="CK17" s="63"/>
      <c r="CL17" s="63"/>
      <c r="CM17" s="63"/>
      <c r="CN17" s="63"/>
      <c r="CO17" s="63"/>
      <c r="CP17" s="63"/>
      <c r="CQ17" s="63"/>
      <c r="CR17" s="63"/>
      <c r="CS17" s="63"/>
      <c r="CT17" s="63"/>
      <c r="CU17" s="63"/>
      <c r="CV17" s="63"/>
      <c r="CW17" s="63"/>
      <c r="CX17" s="63"/>
      <c r="CY17" s="63"/>
      <c r="CZ17" s="63"/>
      <c r="DA17" s="63"/>
      <c r="DB17" s="63"/>
      <c r="DC17" s="63"/>
      <c r="DD17" s="63"/>
      <c r="DE17" s="63"/>
      <c r="DF17" s="63"/>
      <c r="DG17" s="63"/>
      <c r="DH17" s="63"/>
      <c r="DI17" s="63"/>
      <c r="DJ17" s="63"/>
      <c r="DK17" s="63"/>
      <c r="DL17" s="63"/>
      <c r="DM17" s="63"/>
      <c r="DN17" s="63"/>
      <c r="DO17" s="63"/>
      <c r="DP17" s="63"/>
      <c r="DQ17" s="63"/>
      <c r="DR17" s="63"/>
      <c r="DS17" s="63"/>
      <c r="DT17" s="63"/>
      <c r="DU17" s="63"/>
      <c r="DV17" s="63"/>
      <c r="DW17" s="63"/>
      <c r="DX17" s="63"/>
      <c r="DY17" s="63"/>
      <c r="DZ17" s="63"/>
      <c r="EA17" s="63"/>
      <c r="EB17" s="63"/>
      <c r="EC17" s="63"/>
      <c r="ED17" s="63"/>
      <c r="EE17" s="63"/>
      <c r="EF17" s="63"/>
      <c r="EG17" s="63"/>
      <c r="EH17" s="63"/>
      <c r="EI17" s="63"/>
      <c r="EJ17" s="63"/>
      <c r="EK17" s="63"/>
      <c r="EL17" s="63"/>
      <c r="EM17" s="63"/>
      <c r="EN17" s="63"/>
      <c r="EO17" s="63"/>
      <c r="EP17" s="63"/>
      <c r="EQ17" s="63"/>
      <c r="ER17" s="63"/>
      <c r="ES17" s="63"/>
      <c r="ET17" s="63"/>
      <c r="EU17" s="63"/>
      <c r="EV17" s="63"/>
      <c r="EW17" s="63"/>
      <c r="EX17" s="63"/>
      <c r="EY17" s="63"/>
      <c r="EZ17" s="63"/>
      <c r="FA17" s="63"/>
      <c r="FB17" s="63"/>
      <c r="FC17" s="63"/>
      <c r="FD17" s="63"/>
      <c r="FE17" s="63"/>
      <c r="FF17" s="63"/>
      <c r="FG17" s="63"/>
      <c r="FH17" s="63"/>
      <c r="FI17" s="63"/>
      <c r="FJ17" s="63"/>
      <c r="FK17" s="63"/>
      <c r="FL17" s="63"/>
      <c r="FM17" s="63"/>
      <c r="FN17" s="63"/>
      <c r="FO17" s="63"/>
      <c r="FP17" s="63"/>
      <c r="FQ17" s="63"/>
      <c r="FR17" s="63"/>
      <c r="FS17" s="63"/>
      <c r="FT17" s="63"/>
      <c r="FU17" s="63"/>
      <c r="FV17" s="63"/>
      <c r="FW17" s="63"/>
      <c r="FX17" s="63"/>
      <c r="FY17" s="63"/>
      <c r="FZ17" s="63"/>
      <c r="GA17" s="63"/>
      <c r="GB17" s="63"/>
      <c r="GC17" s="63"/>
      <c r="GD17" s="63"/>
      <c r="GE17" s="63"/>
      <c r="GF17" s="63"/>
      <c r="GG17" s="63"/>
      <c r="GH17" s="63"/>
      <c r="GI17" s="63"/>
      <c r="GJ17" s="63"/>
      <c r="GK17" s="63"/>
      <c r="GL17" s="63"/>
      <c r="GM17" s="63"/>
      <c r="GN17" s="63"/>
      <c r="GO17" s="63"/>
      <c r="GP17" s="63"/>
      <c r="GQ17" s="63"/>
      <c r="GR17" s="63"/>
      <c r="GS17" s="63"/>
      <c r="GT17" s="63"/>
      <c r="GU17" s="63"/>
      <c r="GV17" s="63"/>
      <c r="GW17" s="63"/>
      <c r="GX17" s="63"/>
      <c r="GY17" s="63"/>
      <c r="GZ17" s="63"/>
      <c r="HA17" s="63"/>
      <c r="HB17" s="63"/>
      <c r="HC17" s="63"/>
      <c r="HD17" s="63"/>
      <c r="HE17" s="63"/>
      <c r="HF17" s="63"/>
      <c r="HG17" s="63"/>
      <c r="HH17" s="63"/>
      <c r="HI17" s="63"/>
    </row>
    <row r="18" spans="1:217" s="64" customFormat="1">
      <c r="A18" s="75" t="s">
        <v>78</v>
      </c>
      <c r="B18" s="75" t="s">
        <v>79</v>
      </c>
      <c r="C18" s="76" t="s">
        <v>80</v>
      </c>
      <c r="D18" s="76" t="s">
        <v>81</v>
      </c>
      <c r="E18" s="76"/>
      <c r="F18" s="91" t="s">
        <v>75</v>
      </c>
      <c r="G18" s="77">
        <f t="shared" si="0"/>
        <v>5000</v>
      </c>
      <c r="H18" s="78">
        <f t="shared" si="1"/>
        <v>0</v>
      </c>
      <c r="I18" s="92">
        <f t="shared" si="2"/>
        <v>5000</v>
      </c>
      <c r="J18" s="77">
        <v>5000</v>
      </c>
      <c r="K18" s="78">
        <v>0</v>
      </c>
      <c r="L18" s="79">
        <f t="shared" si="3"/>
        <v>5000</v>
      </c>
      <c r="M18" s="20">
        <v>5000</v>
      </c>
      <c r="N18" s="21">
        <v>0</v>
      </c>
      <c r="O18" s="69">
        <f t="shared" si="4"/>
        <v>5000</v>
      </c>
      <c r="P18" s="20">
        <f t="shared" si="5"/>
        <v>0</v>
      </c>
      <c r="Q18" s="21">
        <f t="shared" si="6"/>
        <v>0</v>
      </c>
      <c r="R18" s="69">
        <f t="shared" si="7"/>
        <v>0</v>
      </c>
      <c r="S18" s="20">
        <f t="shared" si="8"/>
        <v>0</v>
      </c>
      <c r="T18" s="21">
        <f t="shared" si="8"/>
        <v>0</v>
      </c>
      <c r="U18" s="70">
        <f t="shared" si="9"/>
        <v>0</v>
      </c>
      <c r="V18" s="69" t="e">
        <f t="shared" si="11"/>
        <v>#REF!</v>
      </c>
      <c r="W18" s="63"/>
      <c r="X18" s="123" t="s">
        <v>81</v>
      </c>
      <c r="Y18" s="63" t="str">
        <f t="shared" si="10"/>
        <v/>
      </c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3"/>
      <c r="BV18" s="63"/>
      <c r="BW18" s="63"/>
      <c r="BX18" s="63"/>
      <c r="BY18" s="63"/>
      <c r="BZ18" s="63"/>
      <c r="CA18" s="63"/>
      <c r="CB18" s="63"/>
      <c r="CC18" s="63"/>
      <c r="CD18" s="63"/>
      <c r="CE18" s="63"/>
      <c r="CF18" s="63"/>
      <c r="CG18" s="63"/>
      <c r="CH18" s="63"/>
      <c r="CI18" s="63"/>
      <c r="CJ18" s="63"/>
      <c r="CK18" s="63"/>
      <c r="CL18" s="63"/>
      <c r="CM18" s="63"/>
      <c r="CN18" s="63"/>
      <c r="CO18" s="63"/>
      <c r="CP18" s="63"/>
      <c r="CQ18" s="63"/>
      <c r="CR18" s="63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3"/>
      <c r="DJ18" s="63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3"/>
      <c r="DX18" s="63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3"/>
      <c r="EP18" s="63"/>
      <c r="EQ18" s="63"/>
      <c r="ER18" s="63"/>
      <c r="ES18" s="63"/>
      <c r="ET18" s="63"/>
      <c r="EU18" s="63"/>
      <c r="EV18" s="63"/>
      <c r="EW18" s="63"/>
      <c r="EX18" s="63"/>
      <c r="EY18" s="63"/>
      <c r="EZ18" s="63"/>
      <c r="FA18" s="63"/>
      <c r="FB18" s="63"/>
      <c r="FC18" s="63"/>
      <c r="FD18" s="63"/>
      <c r="FE18" s="63"/>
      <c r="FF18" s="63"/>
      <c r="FG18" s="63"/>
      <c r="FH18" s="63"/>
      <c r="FI18" s="63"/>
      <c r="FJ18" s="63"/>
      <c r="FK18" s="63"/>
      <c r="FL18" s="63"/>
      <c r="FM18" s="63"/>
      <c r="FN18" s="63"/>
      <c r="FO18" s="63"/>
      <c r="FP18" s="63"/>
      <c r="FQ18" s="63"/>
      <c r="FR18" s="63"/>
      <c r="FS18" s="63"/>
      <c r="FT18" s="63"/>
      <c r="FU18" s="63"/>
      <c r="FV18" s="63"/>
      <c r="FW18" s="63"/>
      <c r="FX18" s="63"/>
      <c r="FY18" s="63"/>
      <c r="FZ18" s="63"/>
      <c r="GA18" s="63"/>
      <c r="GB18" s="63"/>
      <c r="GC18" s="63"/>
      <c r="GD18" s="63"/>
      <c r="GE18" s="63"/>
      <c r="GF18" s="63"/>
      <c r="GG18" s="63"/>
      <c r="GH18" s="63"/>
      <c r="GI18" s="63"/>
      <c r="GJ18" s="63"/>
      <c r="GK18" s="63"/>
      <c r="GL18" s="63"/>
      <c r="GM18" s="63"/>
      <c r="GN18" s="63"/>
      <c r="GO18" s="63"/>
      <c r="GP18" s="63"/>
      <c r="GQ18" s="63"/>
      <c r="GR18" s="63"/>
      <c r="GS18" s="63"/>
      <c r="GT18" s="63"/>
      <c r="GU18" s="63"/>
      <c r="GV18" s="63"/>
      <c r="GW18" s="63"/>
      <c r="GX18" s="63"/>
      <c r="GY18" s="63"/>
      <c r="GZ18" s="63"/>
      <c r="HA18" s="63"/>
      <c r="HB18" s="63"/>
      <c r="HC18" s="63"/>
      <c r="HD18" s="63"/>
      <c r="HE18" s="63"/>
      <c r="HF18" s="63"/>
      <c r="HG18" s="63"/>
      <c r="HH18" s="63"/>
      <c r="HI18" s="63"/>
    </row>
    <row r="19" spans="1:217" s="64" customFormat="1">
      <c r="A19" s="75" t="s">
        <v>82</v>
      </c>
      <c r="B19" s="75" t="s">
        <v>79</v>
      </c>
      <c r="C19" s="76" t="s">
        <v>83</v>
      </c>
      <c r="D19" s="76" t="s">
        <v>84</v>
      </c>
      <c r="E19" s="76"/>
      <c r="F19" s="91">
        <v>45658</v>
      </c>
      <c r="G19" s="77">
        <f t="shared" si="0"/>
        <v>19575000</v>
      </c>
      <c r="H19" s="78">
        <f t="shared" si="1"/>
        <v>1716000</v>
      </c>
      <c r="I19" s="92">
        <f t="shared" si="2"/>
        <v>21291000</v>
      </c>
      <c r="J19" s="77">
        <v>18909000</v>
      </c>
      <c r="K19" s="78">
        <v>1667000</v>
      </c>
      <c r="L19" s="79">
        <f t="shared" si="3"/>
        <v>20576000</v>
      </c>
      <c r="M19" s="20">
        <v>18909000</v>
      </c>
      <c r="N19" s="21">
        <v>1667000</v>
      </c>
      <c r="O19" s="69">
        <f t="shared" si="4"/>
        <v>20576000</v>
      </c>
      <c r="P19" s="20">
        <f t="shared" si="5"/>
        <v>666000</v>
      </c>
      <c r="Q19" s="21">
        <f t="shared" si="6"/>
        <v>49000</v>
      </c>
      <c r="R19" s="69">
        <f t="shared" si="7"/>
        <v>715000</v>
      </c>
      <c r="S19" s="20">
        <f t="shared" si="8"/>
        <v>0</v>
      </c>
      <c r="T19" s="21">
        <f t="shared" si="8"/>
        <v>0</v>
      </c>
      <c r="U19" s="70">
        <f t="shared" si="9"/>
        <v>0</v>
      </c>
      <c r="V19" s="69" t="e">
        <f t="shared" si="11"/>
        <v>#REF!</v>
      </c>
      <c r="W19" s="63"/>
      <c r="X19" s="123" t="s">
        <v>84</v>
      </c>
      <c r="Y19" s="63" t="str">
        <f t="shared" si="10"/>
        <v/>
      </c>
      <c r="Z19" s="63"/>
      <c r="AA19" s="63"/>
      <c r="AB19" s="135" t="s">
        <v>482</v>
      </c>
      <c r="AC19" s="135" t="s">
        <v>482</v>
      </c>
      <c r="AD19" s="135" t="s">
        <v>482</v>
      </c>
      <c r="AE19" s="135" t="s">
        <v>482</v>
      </c>
      <c r="AF19" s="135"/>
      <c r="AG19" s="135" t="s">
        <v>481</v>
      </c>
      <c r="AH19" s="136" t="s">
        <v>482</v>
      </c>
      <c r="AI19" s="135" t="s">
        <v>483</v>
      </c>
      <c r="AJ19" s="135"/>
      <c r="AK19" s="140" t="s">
        <v>484</v>
      </c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3"/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63"/>
      <c r="CG19" s="63"/>
      <c r="CH19" s="63"/>
      <c r="CI19" s="63"/>
      <c r="CJ19" s="63"/>
      <c r="CK19" s="63"/>
      <c r="CL19" s="63"/>
      <c r="CM19" s="63"/>
      <c r="CN19" s="63"/>
      <c r="CO19" s="63"/>
      <c r="CP19" s="63"/>
      <c r="CQ19" s="63"/>
      <c r="CR19" s="63"/>
      <c r="CS19" s="63"/>
      <c r="CT19" s="63"/>
      <c r="CU19" s="63"/>
      <c r="CV19" s="63"/>
      <c r="CW19" s="63"/>
      <c r="CX19" s="63"/>
      <c r="CY19" s="63"/>
      <c r="CZ19" s="63"/>
      <c r="DA19" s="63"/>
      <c r="DB19" s="63"/>
      <c r="DC19" s="63"/>
      <c r="DD19" s="63"/>
      <c r="DE19" s="63"/>
      <c r="DF19" s="63"/>
      <c r="DG19" s="63"/>
      <c r="DH19" s="63"/>
      <c r="DI19" s="63"/>
      <c r="DJ19" s="63"/>
      <c r="DK19" s="63"/>
      <c r="DL19" s="63"/>
      <c r="DM19" s="63"/>
      <c r="DN19" s="63"/>
      <c r="DO19" s="63"/>
      <c r="DP19" s="63"/>
      <c r="DQ19" s="63"/>
      <c r="DR19" s="63"/>
      <c r="DS19" s="63"/>
      <c r="DT19" s="63"/>
      <c r="DU19" s="63"/>
      <c r="DV19" s="63"/>
      <c r="DW19" s="63"/>
      <c r="DX19" s="63"/>
      <c r="DY19" s="63"/>
      <c r="DZ19" s="63"/>
      <c r="EA19" s="63"/>
      <c r="EB19" s="63"/>
      <c r="EC19" s="63"/>
      <c r="ED19" s="63"/>
      <c r="EE19" s="63"/>
      <c r="EF19" s="63"/>
      <c r="EG19" s="63"/>
      <c r="EH19" s="63"/>
      <c r="EI19" s="63"/>
      <c r="EJ19" s="63"/>
      <c r="EK19" s="63"/>
      <c r="EL19" s="63"/>
      <c r="EM19" s="63"/>
      <c r="EN19" s="63"/>
      <c r="EO19" s="63"/>
      <c r="EP19" s="63"/>
      <c r="EQ19" s="63"/>
      <c r="ER19" s="63"/>
      <c r="ES19" s="63"/>
      <c r="ET19" s="63"/>
      <c r="EU19" s="63"/>
      <c r="EV19" s="63"/>
      <c r="EW19" s="63"/>
      <c r="EX19" s="63"/>
      <c r="EY19" s="63"/>
      <c r="EZ19" s="63"/>
      <c r="FA19" s="63"/>
      <c r="FB19" s="63"/>
      <c r="FC19" s="63"/>
      <c r="FD19" s="63"/>
      <c r="FE19" s="63"/>
      <c r="FF19" s="63"/>
      <c r="FG19" s="63"/>
      <c r="FH19" s="63"/>
      <c r="FI19" s="63"/>
      <c r="FJ19" s="63"/>
      <c r="FK19" s="63"/>
      <c r="FL19" s="63"/>
      <c r="FM19" s="63"/>
      <c r="FN19" s="63"/>
      <c r="FO19" s="63"/>
      <c r="FP19" s="63"/>
      <c r="FQ19" s="63"/>
      <c r="FR19" s="63"/>
      <c r="FS19" s="63"/>
      <c r="FT19" s="63"/>
      <c r="FU19" s="63"/>
      <c r="FV19" s="63"/>
      <c r="FW19" s="63"/>
      <c r="FX19" s="63"/>
      <c r="FY19" s="63"/>
      <c r="FZ19" s="63"/>
      <c r="GA19" s="63"/>
      <c r="GB19" s="63"/>
      <c r="GC19" s="63"/>
      <c r="GD19" s="63"/>
      <c r="GE19" s="63"/>
      <c r="GF19" s="63"/>
      <c r="GG19" s="63"/>
      <c r="GH19" s="63"/>
      <c r="GI19" s="63"/>
      <c r="GJ19" s="63"/>
      <c r="GK19" s="63"/>
      <c r="GL19" s="63"/>
      <c r="GM19" s="63"/>
      <c r="GN19" s="63"/>
      <c r="GO19" s="63"/>
      <c r="GP19" s="63"/>
      <c r="GQ19" s="63"/>
      <c r="GR19" s="63"/>
      <c r="GS19" s="63"/>
      <c r="GT19" s="63"/>
      <c r="GU19" s="63"/>
      <c r="GV19" s="63"/>
      <c r="GW19" s="63"/>
      <c r="GX19" s="63"/>
      <c r="GY19" s="63"/>
      <c r="GZ19" s="63"/>
      <c r="HA19" s="63"/>
      <c r="HB19" s="63"/>
      <c r="HC19" s="63"/>
      <c r="HD19" s="63"/>
      <c r="HE19" s="63"/>
      <c r="HF19" s="63"/>
      <c r="HG19" s="63"/>
      <c r="HH19" s="63"/>
      <c r="HI19" s="63"/>
    </row>
    <row r="20" spans="1:217" s="64" customFormat="1">
      <c r="A20" s="75" t="s">
        <v>85</v>
      </c>
      <c r="B20" s="75" t="s">
        <v>79</v>
      </c>
      <c r="C20" s="76" t="s">
        <v>86</v>
      </c>
      <c r="D20" s="76" t="s">
        <v>87</v>
      </c>
      <c r="E20" s="76"/>
      <c r="F20" s="91">
        <v>45658</v>
      </c>
      <c r="G20" s="77">
        <f t="shared" si="0"/>
        <v>0</v>
      </c>
      <c r="H20" s="78">
        <f t="shared" si="1"/>
        <v>0</v>
      </c>
      <c r="I20" s="92">
        <f t="shared" si="2"/>
        <v>0</v>
      </c>
      <c r="J20" s="77">
        <v>0</v>
      </c>
      <c r="K20" s="78">
        <v>0</v>
      </c>
      <c r="L20" s="79">
        <f t="shared" si="3"/>
        <v>0</v>
      </c>
      <c r="M20" s="20">
        <v>0</v>
      </c>
      <c r="N20" s="21">
        <v>0</v>
      </c>
      <c r="O20" s="69">
        <f t="shared" si="4"/>
        <v>0</v>
      </c>
      <c r="P20" s="20">
        <f t="shared" si="5"/>
        <v>0</v>
      </c>
      <c r="Q20" s="21">
        <f t="shared" si="6"/>
        <v>0</v>
      </c>
      <c r="R20" s="69">
        <f t="shared" si="7"/>
        <v>0</v>
      </c>
      <c r="S20" s="20">
        <f t="shared" si="8"/>
        <v>0</v>
      </c>
      <c r="T20" s="21">
        <f t="shared" si="8"/>
        <v>0</v>
      </c>
      <c r="U20" s="70">
        <f t="shared" si="9"/>
        <v>0</v>
      </c>
      <c r="V20" s="69" t="e">
        <f t="shared" si="11"/>
        <v>#REF!</v>
      </c>
      <c r="W20" s="63"/>
      <c r="X20" s="123" t="s">
        <v>87</v>
      </c>
      <c r="Y20" s="63" t="str">
        <f t="shared" si="10"/>
        <v/>
      </c>
      <c r="Z20" s="63"/>
      <c r="AA20" s="63"/>
      <c r="AB20" s="134"/>
      <c r="AC20" s="134"/>
      <c r="AD20" s="134"/>
      <c r="AE20" s="134"/>
      <c r="AF20" s="134"/>
      <c r="AG20" s="134"/>
      <c r="AH20" s="134"/>
      <c r="AI20" s="134"/>
      <c r="AJ20" s="134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  <c r="CW20" s="63"/>
      <c r="CX20" s="63"/>
      <c r="CY20" s="63"/>
      <c r="CZ20" s="63"/>
      <c r="DA20" s="63"/>
      <c r="DB20" s="63"/>
      <c r="DC20" s="63"/>
      <c r="DD20" s="63"/>
      <c r="DE20" s="63"/>
      <c r="DF20" s="63"/>
      <c r="DG20" s="63"/>
      <c r="DH20" s="63"/>
      <c r="DI20" s="63"/>
      <c r="DJ20" s="63"/>
      <c r="DK20" s="63"/>
      <c r="DL20" s="63"/>
      <c r="DM20" s="63"/>
      <c r="DN20" s="63"/>
      <c r="DO20" s="63"/>
      <c r="DP20" s="63"/>
      <c r="DQ20" s="63"/>
      <c r="DR20" s="63"/>
      <c r="DS20" s="63"/>
      <c r="DT20" s="63"/>
      <c r="DU20" s="63"/>
      <c r="DV20" s="63"/>
      <c r="DW20" s="63"/>
      <c r="DX20" s="63"/>
      <c r="DY20" s="63"/>
      <c r="DZ20" s="63"/>
      <c r="EA20" s="63"/>
      <c r="EB20" s="63"/>
      <c r="EC20" s="63"/>
      <c r="ED20" s="63"/>
      <c r="EE20" s="63"/>
      <c r="EF20" s="63"/>
      <c r="EG20" s="63"/>
      <c r="EH20" s="63"/>
      <c r="EI20" s="63"/>
      <c r="EJ20" s="63"/>
      <c r="EK20" s="63"/>
      <c r="EL20" s="63"/>
      <c r="EM20" s="63"/>
      <c r="EN20" s="63"/>
      <c r="EO20" s="63"/>
      <c r="EP20" s="63"/>
      <c r="EQ20" s="63"/>
      <c r="ER20" s="63"/>
      <c r="ES20" s="63"/>
      <c r="ET20" s="63"/>
      <c r="EU20" s="63"/>
      <c r="EV20" s="63"/>
      <c r="EW20" s="63"/>
      <c r="EX20" s="63"/>
      <c r="EY20" s="63"/>
      <c r="EZ20" s="63"/>
      <c r="FA20" s="63"/>
      <c r="FB20" s="63"/>
      <c r="FC20" s="63"/>
      <c r="FD20" s="63"/>
      <c r="FE20" s="63"/>
      <c r="FF20" s="63"/>
      <c r="FG20" s="63"/>
      <c r="FH20" s="63"/>
      <c r="FI20" s="63"/>
      <c r="FJ20" s="63"/>
      <c r="FK20" s="63"/>
      <c r="FL20" s="63"/>
      <c r="FM20" s="63"/>
      <c r="FN20" s="63"/>
      <c r="FO20" s="63"/>
      <c r="FP20" s="63"/>
      <c r="FQ20" s="63"/>
      <c r="FR20" s="63"/>
      <c r="FS20" s="63"/>
      <c r="FT20" s="63"/>
      <c r="FU20" s="63"/>
      <c r="FV20" s="63"/>
      <c r="FW20" s="63"/>
      <c r="FX20" s="63"/>
      <c r="FY20" s="63"/>
      <c r="FZ20" s="63"/>
      <c r="GA20" s="63"/>
      <c r="GB20" s="63"/>
      <c r="GC20" s="63"/>
      <c r="GD20" s="63"/>
      <c r="GE20" s="63"/>
      <c r="GF20" s="63"/>
      <c r="GG20" s="63"/>
      <c r="GH20" s="63"/>
      <c r="GI20" s="63"/>
      <c r="GJ20" s="63"/>
      <c r="GK20" s="63"/>
      <c r="GL20" s="63"/>
      <c r="GM20" s="63"/>
      <c r="GN20" s="63"/>
      <c r="GO20" s="63"/>
      <c r="GP20" s="63"/>
      <c r="GQ20" s="63"/>
      <c r="GR20" s="63"/>
      <c r="GS20" s="63"/>
      <c r="GT20" s="63"/>
      <c r="GU20" s="63"/>
      <c r="GV20" s="63"/>
      <c r="GW20" s="63"/>
      <c r="GX20" s="63"/>
      <c r="GY20" s="63"/>
      <c r="GZ20" s="63"/>
      <c r="HA20" s="63"/>
      <c r="HB20" s="63"/>
      <c r="HC20" s="63"/>
      <c r="HD20" s="63"/>
      <c r="HE20" s="63"/>
      <c r="HF20" s="63"/>
      <c r="HG20" s="63"/>
      <c r="HH20" s="63"/>
      <c r="HI20" s="63"/>
    </row>
    <row r="21" spans="1:217" s="64" customFormat="1">
      <c r="A21" s="75" t="s">
        <v>88</v>
      </c>
      <c r="B21" s="75" t="s">
        <v>79</v>
      </c>
      <c r="C21" s="76" t="s">
        <v>89</v>
      </c>
      <c r="D21" s="76" t="s">
        <v>90</v>
      </c>
      <c r="E21" s="76"/>
      <c r="F21" s="91">
        <v>45658</v>
      </c>
      <c r="G21" s="77">
        <f t="shared" si="0"/>
        <v>285000</v>
      </c>
      <c r="H21" s="78">
        <f t="shared" si="1"/>
        <v>0</v>
      </c>
      <c r="I21" s="92">
        <f t="shared" si="2"/>
        <v>285000</v>
      </c>
      <c r="J21" s="77">
        <v>275000</v>
      </c>
      <c r="K21" s="78">
        <v>0</v>
      </c>
      <c r="L21" s="79">
        <f t="shared" si="3"/>
        <v>275000</v>
      </c>
      <c r="M21" s="20">
        <v>275000</v>
      </c>
      <c r="N21" s="21">
        <v>0</v>
      </c>
      <c r="O21" s="69">
        <f t="shared" si="4"/>
        <v>275000</v>
      </c>
      <c r="P21" s="20">
        <f t="shared" si="5"/>
        <v>10000</v>
      </c>
      <c r="Q21" s="21">
        <f t="shared" si="6"/>
        <v>0</v>
      </c>
      <c r="R21" s="69">
        <f t="shared" si="7"/>
        <v>10000</v>
      </c>
      <c r="S21" s="20">
        <f t="shared" si="8"/>
        <v>0</v>
      </c>
      <c r="T21" s="21">
        <f t="shared" si="8"/>
        <v>0</v>
      </c>
      <c r="U21" s="70">
        <f t="shared" si="9"/>
        <v>0</v>
      </c>
      <c r="V21" s="69" t="e">
        <f t="shared" si="11"/>
        <v>#REF!</v>
      </c>
      <c r="W21" s="63"/>
      <c r="X21" s="123" t="s">
        <v>90</v>
      </c>
      <c r="Y21" s="63" t="str">
        <f t="shared" si="10"/>
        <v/>
      </c>
      <c r="Z21" s="63"/>
      <c r="AA21" s="63"/>
      <c r="AB21" s="135" t="s">
        <v>482</v>
      </c>
      <c r="AC21" s="135" t="s">
        <v>482</v>
      </c>
      <c r="AD21" s="135" t="s">
        <v>482</v>
      </c>
      <c r="AE21" s="135" t="s">
        <v>482</v>
      </c>
      <c r="AF21" s="135"/>
      <c r="AG21" s="135" t="s">
        <v>481</v>
      </c>
      <c r="AH21" s="136" t="s">
        <v>482</v>
      </c>
      <c r="AI21" s="135">
        <v>0</v>
      </c>
      <c r="AJ21" s="135"/>
      <c r="AK21" s="140" t="s">
        <v>484</v>
      </c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  <c r="CW21" s="63"/>
      <c r="CX21" s="63"/>
      <c r="CY21" s="63"/>
      <c r="CZ21" s="63"/>
      <c r="DA21" s="63"/>
      <c r="DB21" s="63"/>
      <c r="DC21" s="63"/>
      <c r="DD21" s="63"/>
      <c r="DE21" s="63"/>
      <c r="DF21" s="63"/>
      <c r="DG21" s="63"/>
      <c r="DH21" s="63"/>
      <c r="DI21" s="63"/>
      <c r="DJ21" s="63"/>
      <c r="DK21" s="63"/>
      <c r="DL21" s="63"/>
      <c r="DM21" s="63"/>
      <c r="DN21" s="63"/>
      <c r="DO21" s="63"/>
      <c r="DP21" s="63"/>
      <c r="DQ21" s="63"/>
      <c r="DR21" s="63"/>
      <c r="DS21" s="63"/>
      <c r="DT21" s="63"/>
      <c r="DU21" s="63"/>
      <c r="DV21" s="63"/>
      <c r="DW21" s="63"/>
      <c r="DX21" s="63"/>
      <c r="DY21" s="63"/>
      <c r="DZ21" s="63"/>
      <c r="EA21" s="63"/>
      <c r="EB21" s="63"/>
      <c r="EC21" s="63"/>
      <c r="ED21" s="63"/>
      <c r="EE21" s="63"/>
      <c r="EF21" s="63"/>
      <c r="EG21" s="63"/>
      <c r="EH21" s="63"/>
      <c r="EI21" s="63"/>
      <c r="EJ21" s="63"/>
      <c r="EK21" s="63"/>
      <c r="EL21" s="63"/>
      <c r="EM21" s="63"/>
      <c r="EN21" s="63"/>
      <c r="EO21" s="63"/>
      <c r="EP21" s="63"/>
      <c r="EQ21" s="63"/>
      <c r="ER21" s="63"/>
      <c r="ES21" s="63"/>
      <c r="ET21" s="63"/>
      <c r="EU21" s="63"/>
      <c r="EV21" s="63"/>
      <c r="EW21" s="63"/>
      <c r="EX21" s="63"/>
      <c r="EY21" s="63"/>
      <c r="EZ21" s="63"/>
      <c r="FA21" s="63"/>
      <c r="FB21" s="63"/>
      <c r="FC21" s="63"/>
      <c r="FD21" s="63"/>
      <c r="FE21" s="63"/>
      <c r="FF21" s="63"/>
      <c r="FG21" s="63"/>
      <c r="FH21" s="63"/>
      <c r="FI21" s="63"/>
      <c r="FJ21" s="63"/>
      <c r="FK21" s="63"/>
      <c r="FL21" s="63"/>
      <c r="FM21" s="63"/>
      <c r="FN21" s="63"/>
      <c r="FO21" s="63"/>
      <c r="FP21" s="63"/>
      <c r="FQ21" s="63"/>
      <c r="FR21" s="63"/>
      <c r="FS21" s="63"/>
      <c r="FT21" s="63"/>
      <c r="FU21" s="63"/>
      <c r="FV21" s="63"/>
      <c r="FW21" s="63"/>
      <c r="FX21" s="63"/>
      <c r="FY21" s="63"/>
      <c r="FZ21" s="63"/>
      <c r="GA21" s="63"/>
      <c r="GB21" s="63"/>
      <c r="GC21" s="63"/>
      <c r="GD21" s="63"/>
      <c r="GE21" s="63"/>
      <c r="GF21" s="63"/>
      <c r="GG21" s="63"/>
      <c r="GH21" s="63"/>
      <c r="GI21" s="63"/>
      <c r="GJ21" s="63"/>
      <c r="GK21" s="63"/>
      <c r="GL21" s="63"/>
      <c r="GM21" s="63"/>
      <c r="GN21" s="63"/>
      <c r="GO21" s="63"/>
      <c r="GP21" s="63"/>
      <c r="GQ21" s="63"/>
      <c r="GR21" s="63"/>
      <c r="GS21" s="63"/>
      <c r="GT21" s="63"/>
      <c r="GU21" s="63"/>
      <c r="GV21" s="63"/>
      <c r="GW21" s="63"/>
      <c r="GX21" s="63"/>
      <c r="GY21" s="63"/>
      <c r="GZ21" s="63"/>
      <c r="HA21" s="63"/>
      <c r="HB21" s="63"/>
      <c r="HC21" s="63"/>
      <c r="HD21" s="63"/>
      <c r="HE21" s="63"/>
      <c r="HF21" s="63"/>
      <c r="HG21" s="63"/>
      <c r="HH21" s="63"/>
      <c r="HI21" s="63"/>
    </row>
    <row r="22" spans="1:217" s="64" customFormat="1">
      <c r="A22" s="75" t="s">
        <v>91</v>
      </c>
      <c r="B22" s="75" t="s">
        <v>79</v>
      </c>
      <c r="C22" s="76" t="s">
        <v>92</v>
      </c>
      <c r="D22" s="76" t="s">
        <v>87</v>
      </c>
      <c r="E22" s="76"/>
      <c r="F22" s="91">
        <v>45658</v>
      </c>
      <c r="G22" s="77">
        <f t="shared" si="0"/>
        <v>0</v>
      </c>
      <c r="H22" s="78">
        <f t="shared" si="1"/>
        <v>0</v>
      </c>
      <c r="I22" s="92">
        <f t="shared" ref="I22:I137" si="12">SUM(G22:H22)</f>
        <v>0</v>
      </c>
      <c r="J22" s="77">
        <v>0</v>
      </c>
      <c r="K22" s="78">
        <v>0</v>
      </c>
      <c r="L22" s="79">
        <f t="shared" si="3"/>
        <v>0</v>
      </c>
      <c r="M22" s="20">
        <v>0</v>
      </c>
      <c r="N22" s="21">
        <v>0</v>
      </c>
      <c r="O22" s="69">
        <f t="shared" si="4"/>
        <v>0</v>
      </c>
      <c r="P22" s="20">
        <f t="shared" si="5"/>
        <v>0</v>
      </c>
      <c r="Q22" s="21">
        <f t="shared" si="6"/>
        <v>0</v>
      </c>
      <c r="R22" s="69">
        <f t="shared" si="7"/>
        <v>0</v>
      </c>
      <c r="S22" s="20">
        <f t="shared" si="8"/>
        <v>0</v>
      </c>
      <c r="T22" s="21">
        <f t="shared" si="8"/>
        <v>0</v>
      </c>
      <c r="U22" s="70">
        <f t="shared" si="9"/>
        <v>0</v>
      </c>
      <c r="V22" s="69" t="e">
        <f t="shared" si="11"/>
        <v>#REF!</v>
      </c>
      <c r="W22" s="63"/>
      <c r="X22" s="123" t="s">
        <v>87</v>
      </c>
      <c r="Y22" s="63" t="str">
        <f t="shared" si="10"/>
        <v/>
      </c>
      <c r="Z22" s="63"/>
      <c r="AA22" s="63"/>
      <c r="AB22" s="134"/>
      <c r="AC22" s="134"/>
      <c r="AD22" s="134"/>
      <c r="AE22" s="134"/>
      <c r="AF22" s="134"/>
      <c r="AG22" s="134"/>
      <c r="AH22" s="134"/>
      <c r="AI22" s="134"/>
      <c r="AJ22" s="134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63"/>
      <c r="BO22" s="63"/>
      <c r="BP22" s="63"/>
      <c r="BQ22" s="63"/>
      <c r="BR22" s="63"/>
      <c r="BS22" s="63"/>
      <c r="BT22" s="63"/>
      <c r="BU22" s="63"/>
      <c r="BV22" s="63"/>
      <c r="BW22" s="63"/>
      <c r="BX22" s="63"/>
      <c r="BY22" s="63"/>
      <c r="BZ22" s="63"/>
      <c r="CA22" s="63"/>
      <c r="CB22" s="63"/>
      <c r="CC22" s="63"/>
      <c r="CD22" s="63"/>
      <c r="CE22" s="63"/>
      <c r="CF22" s="63"/>
      <c r="CG22" s="63"/>
      <c r="CH22" s="63"/>
      <c r="CI22" s="63"/>
      <c r="CJ22" s="63"/>
      <c r="CK22" s="63"/>
      <c r="CL22" s="63"/>
      <c r="CM22" s="63"/>
      <c r="CN22" s="63"/>
      <c r="CO22" s="63"/>
      <c r="CP22" s="63"/>
      <c r="CQ22" s="63"/>
      <c r="CR22" s="63"/>
      <c r="CS22" s="63"/>
      <c r="CT22" s="63"/>
      <c r="CU22" s="63"/>
      <c r="CV22" s="63"/>
      <c r="CW22" s="63"/>
      <c r="CX22" s="63"/>
      <c r="CY22" s="63"/>
      <c r="CZ22" s="63"/>
      <c r="DA22" s="63"/>
      <c r="DB22" s="63"/>
      <c r="DC22" s="63"/>
      <c r="DD22" s="63"/>
      <c r="DE22" s="63"/>
      <c r="DF22" s="63"/>
      <c r="DG22" s="63"/>
      <c r="DH22" s="63"/>
      <c r="DI22" s="63"/>
      <c r="DJ22" s="63"/>
      <c r="DK22" s="63"/>
      <c r="DL22" s="63"/>
      <c r="DM22" s="63"/>
      <c r="DN22" s="63"/>
      <c r="DO22" s="63"/>
      <c r="DP22" s="63"/>
      <c r="DQ22" s="63"/>
      <c r="DR22" s="63"/>
      <c r="DS22" s="63"/>
      <c r="DT22" s="63"/>
      <c r="DU22" s="63"/>
      <c r="DV22" s="63"/>
      <c r="DW22" s="63"/>
      <c r="DX22" s="63"/>
      <c r="DY22" s="63"/>
      <c r="DZ22" s="63"/>
      <c r="EA22" s="63"/>
      <c r="EB22" s="63"/>
      <c r="EC22" s="63"/>
      <c r="ED22" s="63"/>
      <c r="EE22" s="63"/>
      <c r="EF22" s="63"/>
      <c r="EG22" s="63"/>
      <c r="EH22" s="63"/>
      <c r="EI22" s="63"/>
      <c r="EJ22" s="63"/>
      <c r="EK22" s="63"/>
      <c r="EL22" s="63"/>
      <c r="EM22" s="63"/>
      <c r="EN22" s="63"/>
      <c r="EO22" s="63"/>
      <c r="EP22" s="63"/>
      <c r="EQ22" s="63"/>
      <c r="ER22" s="63"/>
      <c r="ES22" s="63"/>
      <c r="ET22" s="63"/>
      <c r="EU22" s="63"/>
      <c r="EV22" s="63"/>
      <c r="EW22" s="63"/>
      <c r="EX22" s="63"/>
      <c r="EY22" s="63"/>
      <c r="EZ22" s="63"/>
      <c r="FA22" s="63"/>
      <c r="FB22" s="63"/>
      <c r="FC22" s="63"/>
      <c r="FD22" s="63"/>
      <c r="FE22" s="63"/>
      <c r="FF22" s="63"/>
      <c r="FG22" s="63"/>
      <c r="FH22" s="63"/>
      <c r="FI22" s="63"/>
      <c r="FJ22" s="63"/>
      <c r="FK22" s="63"/>
      <c r="FL22" s="63"/>
      <c r="FM22" s="63"/>
      <c r="FN22" s="63"/>
      <c r="FO22" s="63"/>
      <c r="FP22" s="63"/>
      <c r="FQ22" s="63"/>
      <c r="FR22" s="63"/>
      <c r="FS22" s="63"/>
      <c r="FT22" s="63"/>
      <c r="FU22" s="63"/>
      <c r="FV22" s="63"/>
      <c r="FW22" s="63"/>
      <c r="FX22" s="63"/>
      <c r="FY22" s="63"/>
      <c r="FZ22" s="63"/>
      <c r="GA22" s="63"/>
      <c r="GB22" s="63"/>
      <c r="GC22" s="63"/>
      <c r="GD22" s="63"/>
      <c r="GE22" s="63"/>
      <c r="GF22" s="63"/>
      <c r="GG22" s="63"/>
      <c r="GH22" s="63"/>
      <c r="GI22" s="63"/>
      <c r="GJ22" s="63"/>
      <c r="GK22" s="63"/>
      <c r="GL22" s="63"/>
      <c r="GM22" s="63"/>
      <c r="GN22" s="63"/>
      <c r="GO22" s="63"/>
      <c r="GP22" s="63"/>
      <c r="GQ22" s="63"/>
      <c r="GR22" s="63"/>
      <c r="GS22" s="63"/>
      <c r="GT22" s="63"/>
      <c r="GU22" s="63"/>
      <c r="GV22" s="63"/>
      <c r="GW22" s="63"/>
      <c r="GX22" s="63"/>
      <c r="GY22" s="63"/>
      <c r="GZ22" s="63"/>
      <c r="HA22" s="63"/>
      <c r="HB22" s="63"/>
      <c r="HC22" s="63"/>
      <c r="HD22" s="63"/>
      <c r="HE22" s="63"/>
      <c r="HF22" s="63"/>
      <c r="HG22" s="63"/>
      <c r="HH22" s="63"/>
      <c r="HI22" s="63"/>
    </row>
    <row r="23" spans="1:217" s="64" customFormat="1">
      <c r="A23" s="75" t="s">
        <v>93</v>
      </c>
      <c r="B23" s="75" t="s">
        <v>79</v>
      </c>
      <c r="C23" s="76" t="s">
        <v>94</v>
      </c>
      <c r="D23" s="76" t="s">
        <v>95</v>
      </c>
      <c r="E23" s="76"/>
      <c r="F23" s="91">
        <v>45658</v>
      </c>
      <c r="G23" s="77">
        <f t="shared" si="0"/>
        <v>0</v>
      </c>
      <c r="H23" s="78">
        <f t="shared" si="1"/>
        <v>0</v>
      </c>
      <c r="I23" s="92">
        <f t="shared" si="12"/>
        <v>0</v>
      </c>
      <c r="J23" s="77">
        <v>0</v>
      </c>
      <c r="K23" s="78">
        <v>0</v>
      </c>
      <c r="L23" s="79">
        <f t="shared" si="3"/>
        <v>0</v>
      </c>
      <c r="M23" s="20">
        <v>0</v>
      </c>
      <c r="N23" s="21">
        <v>0</v>
      </c>
      <c r="O23" s="69">
        <f t="shared" si="4"/>
        <v>0</v>
      </c>
      <c r="P23" s="20">
        <f t="shared" si="5"/>
        <v>0</v>
      </c>
      <c r="Q23" s="21">
        <f t="shared" si="6"/>
        <v>0</v>
      </c>
      <c r="R23" s="69">
        <f t="shared" si="7"/>
        <v>0</v>
      </c>
      <c r="S23" s="20">
        <f t="shared" ref="S23:T138" si="13">J23-M23</f>
        <v>0</v>
      </c>
      <c r="T23" s="21">
        <f t="shared" si="13"/>
        <v>0</v>
      </c>
      <c r="U23" s="70">
        <f t="shared" si="9"/>
        <v>0</v>
      </c>
      <c r="V23" s="69" t="e">
        <f t="shared" si="11"/>
        <v>#REF!</v>
      </c>
      <c r="W23" s="63"/>
      <c r="X23" s="123" t="s">
        <v>95</v>
      </c>
      <c r="Y23" s="63" t="str">
        <f t="shared" si="10"/>
        <v/>
      </c>
      <c r="Z23" s="63"/>
      <c r="AA23" s="63"/>
      <c r="AB23" s="134"/>
      <c r="AC23" s="134"/>
      <c r="AD23" s="134"/>
      <c r="AE23" s="134"/>
      <c r="AF23" s="134"/>
      <c r="AG23" s="134"/>
      <c r="AH23" s="134"/>
      <c r="AI23" s="134"/>
      <c r="AJ23" s="134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63"/>
      <c r="BO23" s="63"/>
      <c r="BP23" s="63"/>
      <c r="BQ23" s="63"/>
      <c r="BR23" s="63"/>
      <c r="BS23" s="63"/>
      <c r="BT23" s="63"/>
      <c r="BU23" s="63"/>
      <c r="BV23" s="63"/>
      <c r="BW23" s="63"/>
      <c r="BX23" s="63"/>
      <c r="BY23" s="63"/>
      <c r="BZ23" s="63"/>
      <c r="CA23" s="63"/>
      <c r="CB23" s="63"/>
      <c r="CC23" s="63"/>
      <c r="CD23" s="63"/>
      <c r="CE23" s="63"/>
      <c r="CF23" s="63"/>
      <c r="CG23" s="63"/>
      <c r="CH23" s="63"/>
      <c r="CI23" s="63"/>
      <c r="CJ23" s="63"/>
      <c r="CK23" s="63"/>
      <c r="CL23" s="63"/>
      <c r="CM23" s="63"/>
      <c r="CN23" s="63"/>
      <c r="CO23" s="63"/>
      <c r="CP23" s="63"/>
      <c r="CQ23" s="63"/>
      <c r="CR23" s="63"/>
      <c r="CS23" s="63"/>
      <c r="CT23" s="63"/>
      <c r="CU23" s="63"/>
      <c r="CV23" s="63"/>
      <c r="CW23" s="63"/>
      <c r="CX23" s="63"/>
      <c r="CY23" s="63"/>
      <c r="CZ23" s="63"/>
      <c r="DA23" s="63"/>
      <c r="DB23" s="63"/>
      <c r="DC23" s="63"/>
      <c r="DD23" s="63"/>
      <c r="DE23" s="63"/>
      <c r="DF23" s="63"/>
      <c r="DG23" s="63"/>
      <c r="DH23" s="63"/>
      <c r="DI23" s="63"/>
      <c r="DJ23" s="63"/>
      <c r="DK23" s="63"/>
      <c r="DL23" s="63"/>
      <c r="DM23" s="63"/>
      <c r="DN23" s="63"/>
      <c r="DO23" s="63"/>
      <c r="DP23" s="63"/>
      <c r="DQ23" s="63"/>
      <c r="DR23" s="63"/>
      <c r="DS23" s="63"/>
      <c r="DT23" s="63"/>
      <c r="DU23" s="63"/>
      <c r="DV23" s="63"/>
      <c r="DW23" s="63"/>
      <c r="DX23" s="63"/>
      <c r="DY23" s="63"/>
      <c r="DZ23" s="63"/>
      <c r="EA23" s="63"/>
      <c r="EB23" s="63"/>
      <c r="EC23" s="63"/>
      <c r="ED23" s="63"/>
      <c r="EE23" s="63"/>
      <c r="EF23" s="63"/>
      <c r="EG23" s="63"/>
      <c r="EH23" s="63"/>
      <c r="EI23" s="63"/>
      <c r="EJ23" s="63"/>
      <c r="EK23" s="63"/>
      <c r="EL23" s="63"/>
      <c r="EM23" s="63"/>
      <c r="EN23" s="63"/>
      <c r="EO23" s="63"/>
      <c r="EP23" s="63"/>
      <c r="EQ23" s="63"/>
      <c r="ER23" s="63"/>
      <c r="ES23" s="63"/>
      <c r="ET23" s="63"/>
      <c r="EU23" s="63"/>
      <c r="EV23" s="63"/>
      <c r="EW23" s="63"/>
      <c r="EX23" s="63"/>
      <c r="EY23" s="63"/>
      <c r="EZ23" s="63"/>
      <c r="FA23" s="63"/>
      <c r="FB23" s="63"/>
      <c r="FC23" s="63"/>
      <c r="FD23" s="63"/>
      <c r="FE23" s="63"/>
      <c r="FF23" s="63"/>
      <c r="FG23" s="63"/>
      <c r="FH23" s="63"/>
      <c r="FI23" s="63"/>
      <c r="FJ23" s="63"/>
      <c r="FK23" s="63"/>
      <c r="FL23" s="63"/>
      <c r="FM23" s="63"/>
      <c r="FN23" s="63"/>
      <c r="FO23" s="63"/>
      <c r="FP23" s="63"/>
      <c r="FQ23" s="63"/>
      <c r="FR23" s="63"/>
      <c r="FS23" s="63"/>
      <c r="FT23" s="63"/>
      <c r="FU23" s="63"/>
      <c r="FV23" s="63"/>
      <c r="FW23" s="63"/>
      <c r="FX23" s="63"/>
      <c r="FY23" s="63"/>
      <c r="FZ23" s="63"/>
      <c r="GA23" s="63"/>
      <c r="GB23" s="63"/>
      <c r="GC23" s="63"/>
      <c r="GD23" s="63"/>
      <c r="GE23" s="63"/>
      <c r="GF23" s="63"/>
      <c r="GG23" s="63"/>
      <c r="GH23" s="63"/>
      <c r="GI23" s="63"/>
      <c r="GJ23" s="63"/>
      <c r="GK23" s="63"/>
      <c r="GL23" s="63"/>
      <c r="GM23" s="63"/>
      <c r="GN23" s="63"/>
      <c r="GO23" s="63"/>
      <c r="GP23" s="63"/>
      <c r="GQ23" s="63"/>
      <c r="GR23" s="63"/>
      <c r="GS23" s="63"/>
      <c r="GT23" s="63"/>
      <c r="GU23" s="63"/>
      <c r="GV23" s="63"/>
      <c r="GW23" s="63"/>
      <c r="GX23" s="63"/>
      <c r="GY23" s="63"/>
      <c r="GZ23" s="63"/>
      <c r="HA23" s="63"/>
      <c r="HB23" s="63"/>
      <c r="HC23" s="63"/>
      <c r="HD23" s="63"/>
      <c r="HE23" s="63"/>
      <c r="HF23" s="63"/>
      <c r="HG23" s="63"/>
      <c r="HH23" s="63"/>
      <c r="HI23" s="63"/>
    </row>
    <row r="24" spans="1:217" s="64" customFormat="1">
      <c r="A24" s="75" t="s">
        <v>96</v>
      </c>
      <c r="B24" s="75" t="s">
        <v>79</v>
      </c>
      <c r="C24" s="76" t="s">
        <v>97</v>
      </c>
      <c r="D24" s="76" t="s">
        <v>98</v>
      </c>
      <c r="E24" s="76"/>
      <c r="F24" s="91">
        <v>45658</v>
      </c>
      <c r="G24" s="77">
        <f t="shared" si="0"/>
        <v>559000</v>
      </c>
      <c r="H24" s="78">
        <f t="shared" si="1"/>
        <v>10000</v>
      </c>
      <c r="I24" s="92">
        <f t="shared" si="12"/>
        <v>569000</v>
      </c>
      <c r="J24" s="77">
        <v>540000</v>
      </c>
      <c r="K24" s="78">
        <v>10000</v>
      </c>
      <c r="L24" s="79">
        <f t="shared" si="3"/>
        <v>550000</v>
      </c>
      <c r="M24" s="20">
        <v>540000</v>
      </c>
      <c r="N24" s="21">
        <v>10000</v>
      </c>
      <c r="O24" s="69">
        <f t="shared" si="4"/>
        <v>550000</v>
      </c>
      <c r="P24" s="20">
        <f t="shared" si="5"/>
        <v>19000</v>
      </c>
      <c r="Q24" s="21">
        <f t="shared" si="6"/>
        <v>0</v>
      </c>
      <c r="R24" s="69">
        <f t="shared" si="7"/>
        <v>19000</v>
      </c>
      <c r="S24" s="20">
        <f t="shared" si="13"/>
        <v>0</v>
      </c>
      <c r="T24" s="21">
        <f t="shared" si="13"/>
        <v>0</v>
      </c>
      <c r="U24" s="70">
        <f t="shared" si="9"/>
        <v>0</v>
      </c>
      <c r="V24" s="69" t="e">
        <f t="shared" si="11"/>
        <v>#REF!</v>
      </c>
      <c r="W24" s="63"/>
      <c r="X24" s="123" t="s">
        <v>98</v>
      </c>
      <c r="Y24" s="63" t="str">
        <f t="shared" si="10"/>
        <v/>
      </c>
      <c r="Z24" s="63"/>
      <c r="AA24" s="63"/>
      <c r="AB24" s="135" t="s">
        <v>482</v>
      </c>
      <c r="AC24" s="135" t="s">
        <v>482</v>
      </c>
      <c r="AD24" s="135" t="s">
        <v>482</v>
      </c>
      <c r="AE24" s="135" t="s">
        <v>482</v>
      </c>
      <c r="AF24" s="135"/>
      <c r="AG24" s="135" t="s">
        <v>482</v>
      </c>
      <c r="AH24" s="135"/>
      <c r="AI24" s="135" t="s">
        <v>483</v>
      </c>
      <c r="AJ24" s="135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63"/>
      <c r="BO24" s="63"/>
      <c r="BP24" s="63"/>
      <c r="BQ24" s="63"/>
      <c r="BR24" s="63"/>
      <c r="BS24" s="63"/>
      <c r="BT24" s="63"/>
      <c r="BU24" s="63"/>
      <c r="BV24" s="63"/>
      <c r="BW24" s="63"/>
      <c r="BX24" s="63"/>
      <c r="BY24" s="63"/>
      <c r="BZ24" s="63"/>
      <c r="CA24" s="63"/>
      <c r="CB24" s="63"/>
      <c r="CC24" s="63"/>
      <c r="CD24" s="63"/>
      <c r="CE24" s="63"/>
      <c r="CF24" s="63"/>
      <c r="CG24" s="63"/>
      <c r="CH24" s="63"/>
      <c r="CI24" s="63"/>
      <c r="CJ24" s="63"/>
      <c r="CK24" s="63"/>
      <c r="CL24" s="63"/>
      <c r="CM24" s="63"/>
      <c r="CN24" s="63"/>
      <c r="CO24" s="63"/>
      <c r="CP24" s="63"/>
      <c r="CQ24" s="63"/>
      <c r="CR24" s="63"/>
      <c r="CS24" s="63"/>
      <c r="CT24" s="63"/>
      <c r="CU24" s="63"/>
      <c r="CV24" s="63"/>
      <c r="CW24" s="63"/>
      <c r="CX24" s="63"/>
      <c r="CY24" s="63"/>
      <c r="CZ24" s="63"/>
      <c r="DA24" s="63"/>
      <c r="DB24" s="63"/>
      <c r="DC24" s="63"/>
      <c r="DD24" s="63"/>
      <c r="DE24" s="63"/>
      <c r="DF24" s="63"/>
      <c r="DG24" s="63"/>
      <c r="DH24" s="63"/>
      <c r="DI24" s="63"/>
      <c r="DJ24" s="63"/>
      <c r="DK24" s="63"/>
      <c r="DL24" s="63"/>
      <c r="DM24" s="63"/>
      <c r="DN24" s="63"/>
      <c r="DO24" s="63"/>
      <c r="DP24" s="63"/>
      <c r="DQ24" s="63"/>
      <c r="DR24" s="63"/>
      <c r="DS24" s="63"/>
      <c r="DT24" s="63"/>
      <c r="DU24" s="63"/>
      <c r="DV24" s="63"/>
      <c r="DW24" s="63"/>
      <c r="DX24" s="63"/>
      <c r="DY24" s="63"/>
      <c r="DZ24" s="63"/>
      <c r="EA24" s="63"/>
      <c r="EB24" s="63"/>
      <c r="EC24" s="63"/>
      <c r="ED24" s="63"/>
      <c r="EE24" s="63"/>
      <c r="EF24" s="63"/>
      <c r="EG24" s="63"/>
      <c r="EH24" s="63"/>
      <c r="EI24" s="63"/>
      <c r="EJ24" s="63"/>
      <c r="EK24" s="63"/>
      <c r="EL24" s="63"/>
      <c r="EM24" s="63"/>
      <c r="EN24" s="63"/>
      <c r="EO24" s="63"/>
      <c r="EP24" s="63"/>
      <c r="EQ24" s="63"/>
      <c r="ER24" s="63"/>
      <c r="ES24" s="63"/>
      <c r="ET24" s="63"/>
      <c r="EU24" s="63"/>
      <c r="EV24" s="63"/>
      <c r="EW24" s="63"/>
      <c r="EX24" s="63"/>
      <c r="EY24" s="63"/>
      <c r="EZ24" s="63"/>
      <c r="FA24" s="63"/>
      <c r="FB24" s="63"/>
      <c r="FC24" s="63"/>
      <c r="FD24" s="63"/>
      <c r="FE24" s="63"/>
      <c r="FF24" s="63"/>
      <c r="FG24" s="63"/>
      <c r="FH24" s="63"/>
      <c r="FI24" s="63"/>
      <c r="FJ24" s="63"/>
      <c r="FK24" s="63"/>
      <c r="FL24" s="63"/>
      <c r="FM24" s="63"/>
      <c r="FN24" s="63"/>
      <c r="FO24" s="63"/>
      <c r="FP24" s="63"/>
      <c r="FQ24" s="63"/>
      <c r="FR24" s="63"/>
      <c r="FS24" s="63"/>
      <c r="FT24" s="63"/>
      <c r="FU24" s="63"/>
      <c r="FV24" s="63"/>
      <c r="FW24" s="63"/>
      <c r="FX24" s="63"/>
      <c r="FY24" s="63"/>
      <c r="FZ24" s="63"/>
      <c r="GA24" s="63"/>
      <c r="GB24" s="63"/>
      <c r="GC24" s="63"/>
      <c r="GD24" s="63"/>
      <c r="GE24" s="63"/>
      <c r="GF24" s="63"/>
      <c r="GG24" s="63"/>
      <c r="GH24" s="63"/>
      <c r="GI24" s="63"/>
      <c r="GJ24" s="63"/>
      <c r="GK24" s="63"/>
      <c r="GL24" s="63"/>
      <c r="GM24" s="63"/>
      <c r="GN24" s="63"/>
      <c r="GO24" s="63"/>
      <c r="GP24" s="63"/>
      <c r="GQ24" s="63"/>
      <c r="GR24" s="63"/>
      <c r="GS24" s="63"/>
      <c r="GT24" s="63"/>
      <c r="GU24" s="63"/>
      <c r="GV24" s="63"/>
      <c r="GW24" s="63"/>
      <c r="GX24" s="63"/>
      <c r="GY24" s="63"/>
      <c r="GZ24" s="63"/>
      <c r="HA24" s="63"/>
      <c r="HB24" s="63"/>
      <c r="HC24" s="63"/>
      <c r="HD24" s="63"/>
      <c r="HE24" s="63"/>
      <c r="HF24" s="63"/>
      <c r="HG24" s="63"/>
      <c r="HH24" s="63"/>
      <c r="HI24" s="63"/>
    </row>
    <row r="25" spans="1:217" s="64" customFormat="1" ht="20.399999999999999">
      <c r="A25" s="75" t="s">
        <v>99</v>
      </c>
      <c r="B25" s="75" t="s">
        <v>79</v>
      </c>
      <c r="C25" s="76" t="s">
        <v>100</v>
      </c>
      <c r="D25" s="76" t="s">
        <v>101</v>
      </c>
      <c r="E25" s="76"/>
      <c r="F25" s="91">
        <v>45658</v>
      </c>
      <c r="G25" s="77">
        <f t="shared" si="0"/>
        <v>37000</v>
      </c>
      <c r="H25" s="78">
        <f t="shared" si="1"/>
        <v>0</v>
      </c>
      <c r="I25" s="92">
        <f t="shared" si="12"/>
        <v>37000</v>
      </c>
      <c r="J25" s="77">
        <v>36000</v>
      </c>
      <c r="K25" s="78">
        <v>0</v>
      </c>
      <c r="L25" s="79">
        <f t="shared" si="3"/>
        <v>36000</v>
      </c>
      <c r="M25" s="20">
        <v>36000</v>
      </c>
      <c r="N25" s="21">
        <v>0</v>
      </c>
      <c r="O25" s="69">
        <f t="shared" si="4"/>
        <v>36000</v>
      </c>
      <c r="P25" s="20">
        <f t="shared" si="5"/>
        <v>1000</v>
      </c>
      <c r="Q25" s="21">
        <f t="shared" si="6"/>
        <v>0</v>
      </c>
      <c r="R25" s="69">
        <f t="shared" si="7"/>
        <v>1000</v>
      </c>
      <c r="S25" s="20">
        <f t="shared" si="13"/>
        <v>0</v>
      </c>
      <c r="T25" s="21">
        <f t="shared" si="13"/>
        <v>0</v>
      </c>
      <c r="U25" s="70">
        <f t="shared" si="9"/>
        <v>0</v>
      </c>
      <c r="V25" s="69" t="e">
        <f t="shared" si="11"/>
        <v>#REF!</v>
      </c>
      <c r="W25" s="63"/>
      <c r="X25" s="123" t="s">
        <v>101</v>
      </c>
      <c r="Y25" s="63" t="str">
        <f t="shared" si="10"/>
        <v/>
      </c>
      <c r="Z25" s="63"/>
      <c r="AA25" s="63"/>
      <c r="AB25" s="135" t="s">
        <v>482</v>
      </c>
      <c r="AC25" s="135" t="s">
        <v>482</v>
      </c>
      <c r="AD25" s="135" t="s">
        <v>482</v>
      </c>
      <c r="AE25" s="135" t="s">
        <v>482</v>
      </c>
      <c r="AF25" s="135"/>
      <c r="AG25" s="135" t="s">
        <v>482</v>
      </c>
      <c r="AH25" s="135"/>
      <c r="AI25" s="135" t="s">
        <v>483</v>
      </c>
      <c r="AJ25" s="135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  <c r="BN25" s="63"/>
      <c r="BO25" s="63"/>
      <c r="BP25" s="63"/>
      <c r="BQ25" s="63"/>
      <c r="BR25" s="63"/>
      <c r="BS25" s="63"/>
      <c r="BT25" s="63"/>
      <c r="BU25" s="63"/>
      <c r="BV25" s="63"/>
      <c r="BW25" s="63"/>
      <c r="BX25" s="63"/>
      <c r="BY25" s="63"/>
      <c r="BZ25" s="63"/>
      <c r="CA25" s="63"/>
      <c r="CB25" s="63"/>
      <c r="CC25" s="63"/>
      <c r="CD25" s="63"/>
      <c r="CE25" s="63"/>
      <c r="CF25" s="63"/>
      <c r="CG25" s="63"/>
      <c r="CH25" s="63"/>
      <c r="CI25" s="63"/>
      <c r="CJ25" s="63"/>
      <c r="CK25" s="63"/>
      <c r="CL25" s="63"/>
      <c r="CM25" s="63"/>
      <c r="CN25" s="63"/>
      <c r="CO25" s="63"/>
      <c r="CP25" s="63"/>
      <c r="CQ25" s="63"/>
      <c r="CR25" s="63"/>
      <c r="CS25" s="63"/>
      <c r="CT25" s="63"/>
      <c r="CU25" s="63"/>
      <c r="CV25" s="63"/>
      <c r="CW25" s="63"/>
      <c r="CX25" s="63"/>
      <c r="CY25" s="63"/>
      <c r="CZ25" s="63"/>
      <c r="DA25" s="63"/>
      <c r="DB25" s="63"/>
      <c r="DC25" s="63"/>
      <c r="DD25" s="63"/>
      <c r="DE25" s="63"/>
      <c r="DF25" s="63"/>
      <c r="DG25" s="63"/>
      <c r="DH25" s="63"/>
      <c r="DI25" s="63"/>
      <c r="DJ25" s="63"/>
      <c r="DK25" s="63"/>
      <c r="DL25" s="63"/>
      <c r="DM25" s="63"/>
      <c r="DN25" s="63"/>
      <c r="DO25" s="63"/>
      <c r="DP25" s="63"/>
      <c r="DQ25" s="63"/>
      <c r="DR25" s="63"/>
      <c r="DS25" s="63"/>
      <c r="DT25" s="63"/>
      <c r="DU25" s="63"/>
      <c r="DV25" s="63"/>
      <c r="DW25" s="63"/>
      <c r="DX25" s="63"/>
      <c r="DY25" s="63"/>
      <c r="DZ25" s="63"/>
      <c r="EA25" s="63"/>
      <c r="EB25" s="63"/>
      <c r="EC25" s="63"/>
      <c r="ED25" s="63"/>
      <c r="EE25" s="63"/>
      <c r="EF25" s="63"/>
      <c r="EG25" s="63"/>
      <c r="EH25" s="63"/>
      <c r="EI25" s="63"/>
      <c r="EJ25" s="63"/>
      <c r="EK25" s="63"/>
      <c r="EL25" s="63"/>
      <c r="EM25" s="63"/>
      <c r="EN25" s="63"/>
      <c r="EO25" s="63"/>
      <c r="EP25" s="63"/>
      <c r="EQ25" s="63"/>
      <c r="ER25" s="63"/>
      <c r="ES25" s="63"/>
      <c r="ET25" s="63"/>
      <c r="EU25" s="63"/>
      <c r="EV25" s="63"/>
      <c r="EW25" s="63"/>
      <c r="EX25" s="63"/>
      <c r="EY25" s="63"/>
      <c r="EZ25" s="63"/>
      <c r="FA25" s="63"/>
      <c r="FB25" s="63"/>
      <c r="FC25" s="63"/>
      <c r="FD25" s="63"/>
      <c r="FE25" s="63"/>
      <c r="FF25" s="63"/>
      <c r="FG25" s="63"/>
      <c r="FH25" s="63"/>
      <c r="FI25" s="63"/>
      <c r="FJ25" s="63"/>
      <c r="FK25" s="63"/>
      <c r="FL25" s="63"/>
      <c r="FM25" s="63"/>
      <c r="FN25" s="63"/>
      <c r="FO25" s="63"/>
      <c r="FP25" s="63"/>
      <c r="FQ25" s="63"/>
      <c r="FR25" s="63"/>
      <c r="FS25" s="63"/>
      <c r="FT25" s="63"/>
      <c r="FU25" s="63"/>
      <c r="FV25" s="63"/>
      <c r="FW25" s="63"/>
      <c r="FX25" s="63"/>
      <c r="FY25" s="63"/>
      <c r="FZ25" s="63"/>
      <c r="GA25" s="63"/>
      <c r="GB25" s="63"/>
      <c r="GC25" s="63"/>
      <c r="GD25" s="63"/>
      <c r="GE25" s="63"/>
      <c r="GF25" s="63"/>
      <c r="GG25" s="63"/>
      <c r="GH25" s="63"/>
      <c r="GI25" s="63"/>
      <c r="GJ25" s="63"/>
      <c r="GK25" s="63"/>
      <c r="GL25" s="63"/>
      <c r="GM25" s="63"/>
      <c r="GN25" s="63"/>
      <c r="GO25" s="63"/>
      <c r="GP25" s="63"/>
      <c r="GQ25" s="63"/>
      <c r="GR25" s="63"/>
      <c r="GS25" s="63"/>
      <c r="GT25" s="63"/>
      <c r="GU25" s="63"/>
      <c r="GV25" s="63"/>
      <c r="GW25" s="63"/>
      <c r="GX25" s="63"/>
      <c r="GY25" s="63"/>
      <c r="GZ25" s="63"/>
      <c r="HA25" s="63"/>
      <c r="HB25" s="63"/>
      <c r="HC25" s="63"/>
      <c r="HD25" s="63"/>
      <c r="HE25" s="63"/>
      <c r="HF25" s="63"/>
      <c r="HG25" s="63"/>
      <c r="HH25" s="63"/>
      <c r="HI25" s="63"/>
    </row>
    <row r="26" spans="1:217" s="64" customFormat="1">
      <c r="A26" s="75" t="s">
        <v>102</v>
      </c>
      <c r="B26" s="75" t="s">
        <v>79</v>
      </c>
      <c r="C26" s="76" t="s">
        <v>97</v>
      </c>
      <c r="D26" s="76" t="s">
        <v>103</v>
      </c>
      <c r="E26" s="76"/>
      <c r="F26" s="91">
        <v>45658</v>
      </c>
      <c r="G26" s="77">
        <f t="shared" si="0"/>
        <v>1183000</v>
      </c>
      <c r="H26" s="78">
        <f t="shared" si="1"/>
        <v>0</v>
      </c>
      <c r="I26" s="92">
        <f t="shared" si="12"/>
        <v>1183000</v>
      </c>
      <c r="J26" s="77">
        <v>1143000</v>
      </c>
      <c r="K26" s="78">
        <v>0</v>
      </c>
      <c r="L26" s="79">
        <f t="shared" si="3"/>
        <v>1143000</v>
      </c>
      <c r="M26" s="20">
        <v>1143000</v>
      </c>
      <c r="N26" s="21">
        <v>0</v>
      </c>
      <c r="O26" s="69">
        <f t="shared" si="4"/>
        <v>1143000</v>
      </c>
      <c r="P26" s="20">
        <f t="shared" si="5"/>
        <v>40000</v>
      </c>
      <c r="Q26" s="21">
        <f t="shared" si="6"/>
        <v>0</v>
      </c>
      <c r="R26" s="69">
        <f t="shared" si="7"/>
        <v>40000</v>
      </c>
      <c r="S26" s="20">
        <f t="shared" si="13"/>
        <v>0</v>
      </c>
      <c r="T26" s="21">
        <f t="shared" si="13"/>
        <v>0</v>
      </c>
      <c r="U26" s="70">
        <f t="shared" si="9"/>
        <v>0</v>
      </c>
      <c r="V26" s="69" t="e">
        <f t="shared" si="11"/>
        <v>#REF!</v>
      </c>
      <c r="W26" s="63"/>
      <c r="X26" s="123" t="s">
        <v>103</v>
      </c>
      <c r="Y26" s="63" t="str">
        <f t="shared" si="10"/>
        <v/>
      </c>
      <c r="Z26" s="63"/>
      <c r="AA26" s="63"/>
      <c r="AB26" s="135" t="s">
        <v>482</v>
      </c>
      <c r="AC26" s="135" t="s">
        <v>482</v>
      </c>
      <c r="AD26" s="135" t="s">
        <v>482</v>
      </c>
      <c r="AE26" s="135" t="s">
        <v>482</v>
      </c>
      <c r="AF26" s="135"/>
      <c r="AG26" s="135" t="s">
        <v>482</v>
      </c>
      <c r="AH26" s="135"/>
      <c r="AI26" s="135" t="s">
        <v>483</v>
      </c>
      <c r="AJ26" s="135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  <c r="BN26" s="63"/>
      <c r="BO26" s="63"/>
      <c r="BP26" s="63"/>
      <c r="BQ26" s="63"/>
      <c r="BR26" s="63"/>
      <c r="BS26" s="63"/>
      <c r="BT26" s="63"/>
      <c r="BU26" s="63"/>
      <c r="BV26" s="63"/>
      <c r="BW26" s="63"/>
      <c r="BX26" s="63"/>
      <c r="BY26" s="63"/>
      <c r="BZ26" s="63"/>
      <c r="CA26" s="63"/>
      <c r="CB26" s="63"/>
      <c r="CC26" s="63"/>
      <c r="CD26" s="63"/>
      <c r="CE26" s="63"/>
      <c r="CF26" s="63"/>
      <c r="CG26" s="63"/>
      <c r="CH26" s="63"/>
      <c r="CI26" s="63"/>
      <c r="CJ26" s="63"/>
      <c r="CK26" s="63"/>
      <c r="CL26" s="63"/>
      <c r="CM26" s="63"/>
      <c r="CN26" s="63"/>
      <c r="CO26" s="63"/>
      <c r="CP26" s="63"/>
      <c r="CQ26" s="63"/>
      <c r="CR26" s="63"/>
      <c r="CS26" s="63"/>
      <c r="CT26" s="63"/>
      <c r="CU26" s="63"/>
      <c r="CV26" s="63"/>
      <c r="CW26" s="63"/>
      <c r="CX26" s="63"/>
      <c r="CY26" s="63"/>
      <c r="CZ26" s="63"/>
      <c r="DA26" s="63"/>
      <c r="DB26" s="63"/>
      <c r="DC26" s="63"/>
      <c r="DD26" s="63"/>
      <c r="DE26" s="63"/>
      <c r="DF26" s="63"/>
      <c r="DG26" s="63"/>
      <c r="DH26" s="63"/>
      <c r="DI26" s="63"/>
      <c r="DJ26" s="63"/>
      <c r="DK26" s="63"/>
      <c r="DL26" s="63"/>
      <c r="DM26" s="63"/>
      <c r="DN26" s="63"/>
      <c r="DO26" s="63"/>
      <c r="DP26" s="63"/>
      <c r="DQ26" s="63"/>
      <c r="DR26" s="63"/>
      <c r="DS26" s="63"/>
      <c r="DT26" s="63"/>
      <c r="DU26" s="63"/>
      <c r="DV26" s="63"/>
      <c r="DW26" s="63"/>
      <c r="DX26" s="63"/>
      <c r="DY26" s="63"/>
      <c r="DZ26" s="63"/>
      <c r="EA26" s="63"/>
      <c r="EB26" s="63"/>
      <c r="EC26" s="63"/>
      <c r="ED26" s="63"/>
      <c r="EE26" s="63"/>
      <c r="EF26" s="63"/>
      <c r="EG26" s="63"/>
      <c r="EH26" s="63"/>
      <c r="EI26" s="63"/>
      <c r="EJ26" s="63"/>
      <c r="EK26" s="63"/>
      <c r="EL26" s="63"/>
      <c r="EM26" s="63"/>
      <c r="EN26" s="63"/>
      <c r="EO26" s="63"/>
      <c r="EP26" s="63"/>
      <c r="EQ26" s="63"/>
      <c r="ER26" s="63"/>
      <c r="ES26" s="63"/>
      <c r="ET26" s="63"/>
      <c r="EU26" s="63"/>
      <c r="EV26" s="63"/>
      <c r="EW26" s="63"/>
      <c r="EX26" s="63"/>
      <c r="EY26" s="63"/>
      <c r="EZ26" s="63"/>
      <c r="FA26" s="63"/>
      <c r="FB26" s="63"/>
      <c r="FC26" s="63"/>
      <c r="FD26" s="63"/>
      <c r="FE26" s="63"/>
      <c r="FF26" s="63"/>
      <c r="FG26" s="63"/>
      <c r="FH26" s="63"/>
      <c r="FI26" s="63"/>
      <c r="FJ26" s="63"/>
      <c r="FK26" s="63"/>
      <c r="FL26" s="63"/>
      <c r="FM26" s="63"/>
      <c r="FN26" s="63"/>
      <c r="FO26" s="63"/>
      <c r="FP26" s="63"/>
      <c r="FQ26" s="63"/>
      <c r="FR26" s="63"/>
      <c r="FS26" s="63"/>
      <c r="FT26" s="63"/>
      <c r="FU26" s="63"/>
      <c r="FV26" s="63"/>
      <c r="FW26" s="63"/>
      <c r="FX26" s="63"/>
      <c r="FY26" s="63"/>
      <c r="FZ26" s="63"/>
      <c r="GA26" s="63"/>
      <c r="GB26" s="63"/>
      <c r="GC26" s="63"/>
      <c r="GD26" s="63"/>
      <c r="GE26" s="63"/>
      <c r="GF26" s="63"/>
      <c r="GG26" s="63"/>
      <c r="GH26" s="63"/>
      <c r="GI26" s="63"/>
      <c r="GJ26" s="63"/>
      <c r="GK26" s="63"/>
      <c r="GL26" s="63"/>
      <c r="GM26" s="63"/>
      <c r="GN26" s="63"/>
      <c r="GO26" s="63"/>
      <c r="GP26" s="63"/>
      <c r="GQ26" s="63"/>
      <c r="GR26" s="63"/>
      <c r="GS26" s="63"/>
      <c r="GT26" s="63"/>
      <c r="GU26" s="63"/>
      <c r="GV26" s="63"/>
      <c r="GW26" s="63"/>
      <c r="GX26" s="63"/>
      <c r="GY26" s="63"/>
      <c r="GZ26" s="63"/>
      <c r="HA26" s="63"/>
      <c r="HB26" s="63"/>
      <c r="HC26" s="63"/>
      <c r="HD26" s="63"/>
      <c r="HE26" s="63"/>
      <c r="HF26" s="63"/>
      <c r="HG26" s="63"/>
      <c r="HH26" s="63"/>
      <c r="HI26" s="63"/>
    </row>
    <row r="27" spans="1:217" s="64" customFormat="1">
      <c r="A27" s="75" t="s">
        <v>104</v>
      </c>
      <c r="B27" s="75" t="s">
        <v>79</v>
      </c>
      <c r="C27" s="76" t="s">
        <v>105</v>
      </c>
      <c r="D27" s="76" t="s">
        <v>106</v>
      </c>
      <c r="E27" s="76"/>
      <c r="F27" s="91">
        <v>45658</v>
      </c>
      <c r="G27" s="77">
        <f t="shared" si="0"/>
        <v>3953000</v>
      </c>
      <c r="H27" s="78">
        <f t="shared" si="1"/>
        <v>104000</v>
      </c>
      <c r="I27" s="92">
        <f t="shared" si="12"/>
        <v>4057000</v>
      </c>
      <c r="J27" s="77">
        <v>3818000</v>
      </c>
      <c r="K27" s="78">
        <v>101000</v>
      </c>
      <c r="L27" s="79">
        <f t="shared" si="3"/>
        <v>3919000</v>
      </c>
      <c r="M27" s="20">
        <v>3818000</v>
      </c>
      <c r="N27" s="21">
        <v>101000</v>
      </c>
      <c r="O27" s="69">
        <f t="shared" si="4"/>
        <v>3919000</v>
      </c>
      <c r="P27" s="20">
        <f t="shared" si="5"/>
        <v>135000</v>
      </c>
      <c r="Q27" s="21">
        <f t="shared" si="6"/>
        <v>3000</v>
      </c>
      <c r="R27" s="69">
        <f t="shared" si="7"/>
        <v>138000</v>
      </c>
      <c r="S27" s="20">
        <f t="shared" si="13"/>
        <v>0</v>
      </c>
      <c r="T27" s="21">
        <f t="shared" si="13"/>
        <v>0</v>
      </c>
      <c r="U27" s="70">
        <f t="shared" si="9"/>
        <v>0</v>
      </c>
      <c r="V27" s="69" t="e">
        <f t="shared" si="11"/>
        <v>#REF!</v>
      </c>
      <c r="W27" s="63"/>
      <c r="X27" s="123" t="s">
        <v>106</v>
      </c>
      <c r="Y27" s="63" t="str">
        <f t="shared" si="10"/>
        <v/>
      </c>
      <c r="Z27" s="63"/>
      <c r="AA27" s="63"/>
      <c r="AB27" s="135" t="s">
        <v>482</v>
      </c>
      <c r="AC27" s="135" t="s">
        <v>482</v>
      </c>
      <c r="AD27" s="135" t="s">
        <v>482</v>
      </c>
      <c r="AE27" s="135" t="s">
        <v>482</v>
      </c>
      <c r="AF27" s="135"/>
      <c r="AG27" s="135" t="s">
        <v>482</v>
      </c>
      <c r="AH27" s="135"/>
      <c r="AI27" s="135" t="s">
        <v>483</v>
      </c>
      <c r="AJ27" s="135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  <c r="BN27" s="63"/>
      <c r="BO27" s="63"/>
      <c r="BP27" s="63"/>
      <c r="BQ27" s="63"/>
      <c r="BR27" s="63"/>
      <c r="BS27" s="63"/>
      <c r="BT27" s="63"/>
      <c r="BU27" s="63"/>
      <c r="BV27" s="63"/>
      <c r="BW27" s="63"/>
      <c r="BX27" s="63"/>
      <c r="BY27" s="63"/>
      <c r="BZ27" s="63"/>
      <c r="CA27" s="63"/>
      <c r="CB27" s="63"/>
      <c r="CC27" s="63"/>
      <c r="CD27" s="63"/>
      <c r="CE27" s="63"/>
      <c r="CF27" s="63"/>
      <c r="CG27" s="63"/>
      <c r="CH27" s="63"/>
      <c r="CI27" s="63"/>
      <c r="CJ27" s="63"/>
      <c r="CK27" s="63"/>
      <c r="CL27" s="63"/>
      <c r="CM27" s="63"/>
      <c r="CN27" s="63"/>
      <c r="CO27" s="63"/>
      <c r="CP27" s="63"/>
      <c r="CQ27" s="63"/>
      <c r="CR27" s="63"/>
      <c r="CS27" s="63"/>
      <c r="CT27" s="63"/>
      <c r="CU27" s="63"/>
      <c r="CV27" s="63"/>
      <c r="CW27" s="63"/>
      <c r="CX27" s="63"/>
      <c r="CY27" s="63"/>
      <c r="CZ27" s="63"/>
      <c r="DA27" s="63"/>
      <c r="DB27" s="63"/>
      <c r="DC27" s="63"/>
      <c r="DD27" s="63"/>
      <c r="DE27" s="63"/>
      <c r="DF27" s="63"/>
      <c r="DG27" s="63"/>
      <c r="DH27" s="63"/>
      <c r="DI27" s="63"/>
      <c r="DJ27" s="63"/>
      <c r="DK27" s="63"/>
      <c r="DL27" s="63"/>
      <c r="DM27" s="63"/>
      <c r="DN27" s="63"/>
      <c r="DO27" s="63"/>
      <c r="DP27" s="63"/>
      <c r="DQ27" s="63"/>
      <c r="DR27" s="63"/>
      <c r="DS27" s="63"/>
      <c r="DT27" s="63"/>
      <c r="DU27" s="63"/>
      <c r="DV27" s="63"/>
      <c r="DW27" s="63"/>
      <c r="DX27" s="63"/>
      <c r="DY27" s="63"/>
      <c r="DZ27" s="63"/>
      <c r="EA27" s="63"/>
      <c r="EB27" s="63"/>
      <c r="EC27" s="63"/>
      <c r="ED27" s="63"/>
      <c r="EE27" s="63"/>
      <c r="EF27" s="63"/>
      <c r="EG27" s="63"/>
      <c r="EH27" s="63"/>
      <c r="EI27" s="63"/>
      <c r="EJ27" s="63"/>
      <c r="EK27" s="63"/>
      <c r="EL27" s="63"/>
      <c r="EM27" s="63"/>
      <c r="EN27" s="63"/>
      <c r="EO27" s="63"/>
      <c r="EP27" s="63"/>
      <c r="EQ27" s="63"/>
      <c r="ER27" s="63"/>
      <c r="ES27" s="63"/>
      <c r="ET27" s="63"/>
      <c r="EU27" s="63"/>
      <c r="EV27" s="63"/>
      <c r="EW27" s="63"/>
      <c r="EX27" s="63"/>
      <c r="EY27" s="63"/>
      <c r="EZ27" s="63"/>
      <c r="FA27" s="63"/>
      <c r="FB27" s="63"/>
      <c r="FC27" s="63"/>
      <c r="FD27" s="63"/>
      <c r="FE27" s="63"/>
      <c r="FF27" s="63"/>
      <c r="FG27" s="63"/>
      <c r="FH27" s="63"/>
      <c r="FI27" s="63"/>
      <c r="FJ27" s="63"/>
      <c r="FK27" s="63"/>
      <c r="FL27" s="63"/>
      <c r="FM27" s="63"/>
      <c r="FN27" s="63"/>
      <c r="FO27" s="63"/>
      <c r="FP27" s="63"/>
      <c r="FQ27" s="63"/>
      <c r="FR27" s="63"/>
      <c r="FS27" s="63"/>
      <c r="FT27" s="63"/>
      <c r="FU27" s="63"/>
      <c r="FV27" s="63"/>
      <c r="FW27" s="63"/>
      <c r="FX27" s="63"/>
      <c r="FY27" s="63"/>
      <c r="FZ27" s="63"/>
      <c r="GA27" s="63"/>
      <c r="GB27" s="63"/>
      <c r="GC27" s="63"/>
      <c r="GD27" s="63"/>
      <c r="GE27" s="63"/>
      <c r="GF27" s="63"/>
      <c r="GG27" s="63"/>
      <c r="GH27" s="63"/>
      <c r="GI27" s="63"/>
      <c r="GJ27" s="63"/>
      <c r="GK27" s="63"/>
      <c r="GL27" s="63"/>
      <c r="GM27" s="63"/>
      <c r="GN27" s="63"/>
      <c r="GO27" s="63"/>
      <c r="GP27" s="63"/>
      <c r="GQ27" s="63"/>
      <c r="GR27" s="63"/>
      <c r="GS27" s="63"/>
      <c r="GT27" s="63"/>
      <c r="GU27" s="63"/>
      <c r="GV27" s="63"/>
      <c r="GW27" s="63"/>
      <c r="GX27" s="63"/>
      <c r="GY27" s="63"/>
      <c r="GZ27" s="63"/>
      <c r="HA27" s="63"/>
      <c r="HB27" s="63"/>
      <c r="HC27" s="63"/>
      <c r="HD27" s="63"/>
      <c r="HE27" s="63"/>
      <c r="HF27" s="63"/>
      <c r="HG27" s="63"/>
      <c r="HH27" s="63"/>
      <c r="HI27" s="63"/>
    </row>
    <row r="28" spans="1:217" s="64" customFormat="1">
      <c r="A28" s="75" t="s">
        <v>107</v>
      </c>
      <c r="B28" s="75" t="s">
        <v>79</v>
      </c>
      <c r="C28" s="76" t="s">
        <v>108</v>
      </c>
      <c r="D28" s="76" t="s">
        <v>109</v>
      </c>
      <c r="E28" s="76"/>
      <c r="F28" s="91">
        <v>45658</v>
      </c>
      <c r="G28" s="77">
        <f t="shared" si="0"/>
        <v>0</v>
      </c>
      <c r="H28" s="78">
        <f t="shared" si="1"/>
        <v>0</v>
      </c>
      <c r="I28" s="92">
        <f t="shared" si="12"/>
        <v>0</v>
      </c>
      <c r="J28" s="77">
        <v>0</v>
      </c>
      <c r="K28" s="78">
        <v>0</v>
      </c>
      <c r="L28" s="79">
        <f t="shared" si="3"/>
        <v>0</v>
      </c>
      <c r="M28" s="20">
        <v>0</v>
      </c>
      <c r="N28" s="21">
        <v>0</v>
      </c>
      <c r="O28" s="69">
        <f t="shared" si="4"/>
        <v>0</v>
      </c>
      <c r="P28" s="20">
        <f t="shared" si="5"/>
        <v>0</v>
      </c>
      <c r="Q28" s="21">
        <f t="shared" si="6"/>
        <v>0</v>
      </c>
      <c r="R28" s="69">
        <f t="shared" si="7"/>
        <v>0</v>
      </c>
      <c r="S28" s="20">
        <f t="shared" si="13"/>
        <v>0</v>
      </c>
      <c r="T28" s="21">
        <f t="shared" si="13"/>
        <v>0</v>
      </c>
      <c r="U28" s="70">
        <f t="shared" si="9"/>
        <v>0</v>
      </c>
      <c r="V28" s="69" t="e">
        <f t="shared" si="11"/>
        <v>#REF!</v>
      </c>
      <c r="W28" s="63"/>
      <c r="X28" s="123" t="s">
        <v>109</v>
      </c>
      <c r="Y28" s="63" t="str">
        <f t="shared" si="10"/>
        <v/>
      </c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  <c r="BN28" s="63"/>
      <c r="BO28" s="63"/>
      <c r="BP28" s="63"/>
      <c r="BQ28" s="63"/>
      <c r="BR28" s="63"/>
      <c r="BS28" s="63"/>
      <c r="BT28" s="63"/>
      <c r="BU28" s="63"/>
      <c r="BV28" s="63"/>
      <c r="BW28" s="63"/>
      <c r="BX28" s="63"/>
      <c r="BY28" s="63"/>
      <c r="BZ28" s="63"/>
      <c r="CA28" s="63"/>
      <c r="CB28" s="63"/>
      <c r="CC28" s="63"/>
      <c r="CD28" s="63"/>
      <c r="CE28" s="63"/>
      <c r="CF28" s="63"/>
      <c r="CG28" s="63"/>
      <c r="CH28" s="63"/>
      <c r="CI28" s="63"/>
      <c r="CJ28" s="63"/>
      <c r="CK28" s="63"/>
      <c r="CL28" s="63"/>
      <c r="CM28" s="63"/>
      <c r="CN28" s="63"/>
      <c r="CO28" s="63"/>
      <c r="CP28" s="63"/>
      <c r="CQ28" s="63"/>
      <c r="CR28" s="63"/>
      <c r="CS28" s="63"/>
      <c r="CT28" s="63"/>
      <c r="CU28" s="63"/>
      <c r="CV28" s="63"/>
      <c r="CW28" s="63"/>
      <c r="CX28" s="63"/>
      <c r="CY28" s="63"/>
      <c r="CZ28" s="63"/>
      <c r="DA28" s="63"/>
      <c r="DB28" s="63"/>
      <c r="DC28" s="63"/>
      <c r="DD28" s="63"/>
      <c r="DE28" s="63"/>
      <c r="DF28" s="63"/>
      <c r="DG28" s="63"/>
      <c r="DH28" s="63"/>
      <c r="DI28" s="63"/>
      <c r="DJ28" s="63"/>
      <c r="DK28" s="63"/>
      <c r="DL28" s="63"/>
      <c r="DM28" s="63"/>
      <c r="DN28" s="63"/>
      <c r="DO28" s="63"/>
      <c r="DP28" s="63"/>
      <c r="DQ28" s="63"/>
      <c r="DR28" s="63"/>
      <c r="DS28" s="63"/>
      <c r="DT28" s="63"/>
      <c r="DU28" s="63"/>
      <c r="DV28" s="63"/>
      <c r="DW28" s="63"/>
      <c r="DX28" s="63"/>
      <c r="DY28" s="63"/>
      <c r="DZ28" s="63"/>
      <c r="EA28" s="63"/>
      <c r="EB28" s="63"/>
      <c r="EC28" s="63"/>
      <c r="ED28" s="63"/>
      <c r="EE28" s="63"/>
      <c r="EF28" s="63"/>
      <c r="EG28" s="63"/>
      <c r="EH28" s="63"/>
      <c r="EI28" s="63"/>
      <c r="EJ28" s="63"/>
      <c r="EK28" s="63"/>
      <c r="EL28" s="63"/>
      <c r="EM28" s="63"/>
      <c r="EN28" s="63"/>
      <c r="EO28" s="63"/>
      <c r="EP28" s="63"/>
      <c r="EQ28" s="63"/>
      <c r="ER28" s="63"/>
      <c r="ES28" s="63"/>
      <c r="ET28" s="63"/>
      <c r="EU28" s="63"/>
      <c r="EV28" s="63"/>
      <c r="EW28" s="63"/>
      <c r="EX28" s="63"/>
      <c r="EY28" s="63"/>
      <c r="EZ28" s="63"/>
      <c r="FA28" s="63"/>
      <c r="FB28" s="63"/>
      <c r="FC28" s="63"/>
      <c r="FD28" s="63"/>
      <c r="FE28" s="63"/>
      <c r="FF28" s="63"/>
      <c r="FG28" s="63"/>
      <c r="FH28" s="63"/>
      <c r="FI28" s="63"/>
      <c r="FJ28" s="63"/>
      <c r="FK28" s="63"/>
      <c r="FL28" s="63"/>
      <c r="FM28" s="63"/>
      <c r="FN28" s="63"/>
      <c r="FO28" s="63"/>
      <c r="FP28" s="63"/>
      <c r="FQ28" s="63"/>
      <c r="FR28" s="63"/>
      <c r="FS28" s="63"/>
      <c r="FT28" s="63"/>
      <c r="FU28" s="63"/>
      <c r="FV28" s="63"/>
      <c r="FW28" s="63"/>
      <c r="FX28" s="63"/>
      <c r="FY28" s="63"/>
      <c r="FZ28" s="63"/>
      <c r="GA28" s="63"/>
      <c r="GB28" s="63"/>
      <c r="GC28" s="63"/>
      <c r="GD28" s="63"/>
      <c r="GE28" s="63"/>
      <c r="GF28" s="63"/>
      <c r="GG28" s="63"/>
      <c r="GH28" s="63"/>
      <c r="GI28" s="63"/>
      <c r="GJ28" s="63"/>
      <c r="GK28" s="63"/>
      <c r="GL28" s="63"/>
      <c r="GM28" s="63"/>
      <c r="GN28" s="63"/>
      <c r="GO28" s="63"/>
      <c r="GP28" s="63"/>
      <c r="GQ28" s="63"/>
      <c r="GR28" s="63"/>
      <c r="GS28" s="63"/>
      <c r="GT28" s="63"/>
      <c r="GU28" s="63"/>
      <c r="GV28" s="63"/>
      <c r="GW28" s="63"/>
      <c r="GX28" s="63"/>
      <c r="GY28" s="63"/>
      <c r="GZ28" s="63"/>
      <c r="HA28" s="63"/>
      <c r="HB28" s="63"/>
      <c r="HC28" s="63"/>
      <c r="HD28" s="63"/>
      <c r="HE28" s="63"/>
      <c r="HF28" s="63"/>
      <c r="HG28" s="63"/>
      <c r="HH28" s="63"/>
      <c r="HI28" s="63"/>
    </row>
    <row r="29" spans="1:217" s="64" customFormat="1">
      <c r="A29" s="75" t="s">
        <v>110</v>
      </c>
      <c r="B29" s="75" t="s">
        <v>79</v>
      </c>
      <c r="C29" s="76" t="s">
        <v>111</v>
      </c>
      <c r="D29" s="76" t="s">
        <v>112</v>
      </c>
      <c r="E29" s="76"/>
      <c r="F29" s="91">
        <v>45658</v>
      </c>
      <c r="G29" s="77">
        <f t="shared" si="0"/>
        <v>3415000</v>
      </c>
      <c r="H29" s="78">
        <f t="shared" si="1"/>
        <v>322000</v>
      </c>
      <c r="I29" s="92">
        <f t="shared" si="12"/>
        <v>3737000</v>
      </c>
      <c r="J29" s="77">
        <v>3299000</v>
      </c>
      <c r="K29" s="78">
        <v>313000</v>
      </c>
      <c r="L29" s="79">
        <f t="shared" si="3"/>
        <v>3612000</v>
      </c>
      <c r="M29" s="20">
        <v>3299000</v>
      </c>
      <c r="N29" s="21">
        <v>313000</v>
      </c>
      <c r="O29" s="69">
        <f t="shared" si="4"/>
        <v>3612000</v>
      </c>
      <c r="P29" s="20">
        <f t="shared" si="5"/>
        <v>116000</v>
      </c>
      <c r="Q29" s="21">
        <f t="shared" si="6"/>
        <v>9000</v>
      </c>
      <c r="R29" s="69">
        <f t="shared" si="7"/>
        <v>125000</v>
      </c>
      <c r="S29" s="20">
        <f t="shared" si="13"/>
        <v>0</v>
      </c>
      <c r="T29" s="21">
        <f t="shared" si="13"/>
        <v>0</v>
      </c>
      <c r="U29" s="70">
        <f t="shared" si="9"/>
        <v>0</v>
      </c>
      <c r="V29" s="69" t="e">
        <f t="shared" si="11"/>
        <v>#REF!</v>
      </c>
      <c r="W29" s="63"/>
      <c r="X29" s="123" t="s">
        <v>112</v>
      </c>
      <c r="Y29" s="63" t="str">
        <f t="shared" si="10"/>
        <v/>
      </c>
      <c r="Z29" s="63"/>
      <c r="AA29" s="63"/>
      <c r="AB29" s="135" t="s">
        <v>481</v>
      </c>
      <c r="AC29" s="135" t="s">
        <v>481</v>
      </c>
      <c r="AD29" s="135" t="s">
        <v>482</v>
      </c>
      <c r="AE29" s="135" t="s">
        <v>482</v>
      </c>
      <c r="AF29" s="135"/>
      <c r="AG29" s="135" t="s">
        <v>482</v>
      </c>
      <c r="AH29" s="135"/>
      <c r="AI29" s="135" t="s">
        <v>483</v>
      </c>
      <c r="AJ29" s="135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63"/>
      <c r="BO29" s="63"/>
      <c r="BP29" s="63"/>
      <c r="BQ29" s="63"/>
      <c r="BR29" s="63"/>
      <c r="BS29" s="63"/>
      <c r="BT29" s="63"/>
      <c r="BU29" s="63"/>
      <c r="BV29" s="63"/>
      <c r="BW29" s="63"/>
      <c r="BX29" s="63"/>
      <c r="BY29" s="63"/>
      <c r="BZ29" s="63"/>
      <c r="CA29" s="63"/>
      <c r="CB29" s="63"/>
      <c r="CC29" s="63"/>
      <c r="CD29" s="63"/>
      <c r="CE29" s="63"/>
      <c r="CF29" s="63"/>
      <c r="CG29" s="63"/>
      <c r="CH29" s="63"/>
      <c r="CI29" s="63"/>
      <c r="CJ29" s="63"/>
      <c r="CK29" s="63"/>
      <c r="CL29" s="63"/>
      <c r="CM29" s="63"/>
      <c r="CN29" s="63"/>
      <c r="CO29" s="63"/>
      <c r="CP29" s="63"/>
      <c r="CQ29" s="63"/>
      <c r="CR29" s="63"/>
      <c r="CS29" s="63"/>
      <c r="CT29" s="63"/>
      <c r="CU29" s="63"/>
      <c r="CV29" s="63"/>
      <c r="CW29" s="63"/>
      <c r="CX29" s="63"/>
      <c r="CY29" s="63"/>
      <c r="CZ29" s="63"/>
      <c r="DA29" s="63"/>
      <c r="DB29" s="63"/>
      <c r="DC29" s="63"/>
      <c r="DD29" s="63"/>
      <c r="DE29" s="63"/>
      <c r="DF29" s="63"/>
      <c r="DG29" s="63"/>
      <c r="DH29" s="63"/>
      <c r="DI29" s="63"/>
      <c r="DJ29" s="63"/>
      <c r="DK29" s="63"/>
      <c r="DL29" s="63"/>
      <c r="DM29" s="63"/>
      <c r="DN29" s="63"/>
      <c r="DO29" s="63"/>
      <c r="DP29" s="63"/>
      <c r="DQ29" s="63"/>
      <c r="DR29" s="63"/>
      <c r="DS29" s="63"/>
      <c r="DT29" s="63"/>
      <c r="DU29" s="63"/>
      <c r="DV29" s="63"/>
      <c r="DW29" s="63"/>
      <c r="DX29" s="63"/>
      <c r="DY29" s="63"/>
      <c r="DZ29" s="63"/>
      <c r="EA29" s="63"/>
      <c r="EB29" s="63"/>
      <c r="EC29" s="63"/>
      <c r="ED29" s="63"/>
      <c r="EE29" s="63"/>
      <c r="EF29" s="63"/>
      <c r="EG29" s="63"/>
      <c r="EH29" s="63"/>
      <c r="EI29" s="63"/>
      <c r="EJ29" s="63"/>
      <c r="EK29" s="63"/>
      <c r="EL29" s="63"/>
      <c r="EM29" s="63"/>
      <c r="EN29" s="63"/>
      <c r="EO29" s="63"/>
      <c r="EP29" s="63"/>
      <c r="EQ29" s="63"/>
      <c r="ER29" s="63"/>
      <c r="ES29" s="63"/>
      <c r="ET29" s="63"/>
      <c r="EU29" s="63"/>
      <c r="EV29" s="63"/>
      <c r="EW29" s="63"/>
      <c r="EX29" s="63"/>
      <c r="EY29" s="63"/>
      <c r="EZ29" s="63"/>
      <c r="FA29" s="63"/>
      <c r="FB29" s="63"/>
      <c r="FC29" s="63"/>
      <c r="FD29" s="63"/>
      <c r="FE29" s="63"/>
      <c r="FF29" s="63"/>
      <c r="FG29" s="63"/>
      <c r="FH29" s="63"/>
      <c r="FI29" s="63"/>
      <c r="FJ29" s="63"/>
      <c r="FK29" s="63"/>
      <c r="FL29" s="63"/>
      <c r="FM29" s="63"/>
      <c r="FN29" s="63"/>
      <c r="FO29" s="63"/>
      <c r="FP29" s="63"/>
      <c r="FQ29" s="63"/>
      <c r="FR29" s="63"/>
      <c r="FS29" s="63"/>
      <c r="FT29" s="63"/>
      <c r="FU29" s="63"/>
      <c r="FV29" s="63"/>
      <c r="FW29" s="63"/>
      <c r="FX29" s="63"/>
      <c r="FY29" s="63"/>
      <c r="FZ29" s="63"/>
      <c r="GA29" s="63"/>
      <c r="GB29" s="63"/>
      <c r="GC29" s="63"/>
      <c r="GD29" s="63"/>
      <c r="GE29" s="63"/>
      <c r="GF29" s="63"/>
      <c r="GG29" s="63"/>
      <c r="GH29" s="63"/>
      <c r="GI29" s="63"/>
      <c r="GJ29" s="63"/>
      <c r="GK29" s="63"/>
      <c r="GL29" s="63"/>
      <c r="GM29" s="63"/>
      <c r="GN29" s="63"/>
      <c r="GO29" s="63"/>
      <c r="GP29" s="63"/>
      <c r="GQ29" s="63"/>
      <c r="GR29" s="63"/>
      <c r="GS29" s="63"/>
      <c r="GT29" s="63"/>
      <c r="GU29" s="63"/>
      <c r="GV29" s="63"/>
      <c r="GW29" s="63"/>
      <c r="GX29" s="63"/>
      <c r="GY29" s="63"/>
      <c r="GZ29" s="63"/>
      <c r="HA29" s="63"/>
      <c r="HB29" s="63"/>
      <c r="HC29" s="63"/>
      <c r="HD29" s="63"/>
      <c r="HE29" s="63"/>
      <c r="HF29" s="63"/>
      <c r="HG29" s="63"/>
      <c r="HH29" s="63"/>
      <c r="HI29" s="63"/>
    </row>
    <row r="30" spans="1:217" s="64" customFormat="1">
      <c r="A30" s="75" t="s">
        <v>82</v>
      </c>
      <c r="B30" s="75" t="s">
        <v>79</v>
      </c>
      <c r="C30" s="76" t="s">
        <v>83</v>
      </c>
      <c r="D30" s="76" t="s">
        <v>113</v>
      </c>
      <c r="E30" s="76"/>
      <c r="F30" s="91">
        <v>45658</v>
      </c>
      <c r="G30" s="77">
        <f t="shared" si="0"/>
        <v>0</v>
      </c>
      <c r="H30" s="78">
        <f t="shared" si="1"/>
        <v>41000</v>
      </c>
      <c r="I30" s="92">
        <f t="shared" si="12"/>
        <v>41000</v>
      </c>
      <c r="J30" s="77">
        <v>0</v>
      </c>
      <c r="K30" s="78">
        <v>40000</v>
      </c>
      <c r="L30" s="79">
        <f t="shared" si="3"/>
        <v>40000</v>
      </c>
      <c r="M30" s="20">
        <v>0</v>
      </c>
      <c r="N30" s="21">
        <v>40000</v>
      </c>
      <c r="O30" s="69">
        <f t="shared" si="4"/>
        <v>40000</v>
      </c>
      <c r="P30" s="20">
        <f t="shared" si="5"/>
        <v>0</v>
      </c>
      <c r="Q30" s="21">
        <f t="shared" si="6"/>
        <v>1000</v>
      </c>
      <c r="R30" s="69">
        <f t="shared" si="7"/>
        <v>1000</v>
      </c>
      <c r="S30" s="20">
        <f t="shared" si="13"/>
        <v>0</v>
      </c>
      <c r="T30" s="21">
        <f t="shared" si="13"/>
        <v>0</v>
      </c>
      <c r="U30" s="70">
        <f t="shared" si="9"/>
        <v>0</v>
      </c>
      <c r="V30" s="69" t="e">
        <f t="shared" si="11"/>
        <v>#REF!</v>
      </c>
      <c r="W30" s="63"/>
      <c r="X30" s="123" t="s">
        <v>113</v>
      </c>
      <c r="Y30" s="63" t="str">
        <f t="shared" si="10"/>
        <v/>
      </c>
      <c r="Z30" s="63"/>
      <c r="AA30" s="63"/>
      <c r="AB30" s="134"/>
      <c r="AC30" s="134"/>
      <c r="AD30" s="134"/>
      <c r="AE30" s="134"/>
      <c r="AF30" s="134"/>
      <c r="AG30" s="134"/>
      <c r="AH30" s="134"/>
      <c r="AI30" s="134"/>
      <c r="AJ30" s="134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63"/>
      <c r="BO30" s="63"/>
      <c r="BP30" s="63"/>
      <c r="BQ30" s="63"/>
      <c r="BR30" s="63"/>
      <c r="BS30" s="63"/>
      <c r="BT30" s="63"/>
      <c r="BU30" s="63"/>
      <c r="BV30" s="63"/>
      <c r="BW30" s="63"/>
      <c r="BX30" s="63"/>
      <c r="BY30" s="63"/>
      <c r="BZ30" s="63"/>
      <c r="CA30" s="63"/>
      <c r="CB30" s="63"/>
      <c r="CC30" s="63"/>
      <c r="CD30" s="63"/>
      <c r="CE30" s="63"/>
      <c r="CF30" s="63"/>
      <c r="CG30" s="63"/>
      <c r="CH30" s="63"/>
      <c r="CI30" s="63"/>
      <c r="CJ30" s="63"/>
      <c r="CK30" s="63"/>
      <c r="CL30" s="63"/>
      <c r="CM30" s="63"/>
      <c r="CN30" s="63"/>
      <c r="CO30" s="63"/>
      <c r="CP30" s="63"/>
      <c r="CQ30" s="63"/>
      <c r="CR30" s="63"/>
      <c r="CS30" s="63"/>
      <c r="CT30" s="63"/>
      <c r="CU30" s="63"/>
      <c r="CV30" s="63"/>
      <c r="CW30" s="63"/>
      <c r="CX30" s="63"/>
      <c r="CY30" s="63"/>
      <c r="CZ30" s="63"/>
      <c r="DA30" s="63"/>
      <c r="DB30" s="63"/>
      <c r="DC30" s="63"/>
      <c r="DD30" s="63"/>
      <c r="DE30" s="63"/>
      <c r="DF30" s="63"/>
      <c r="DG30" s="63"/>
      <c r="DH30" s="63"/>
      <c r="DI30" s="63"/>
      <c r="DJ30" s="63"/>
      <c r="DK30" s="63"/>
      <c r="DL30" s="63"/>
      <c r="DM30" s="63"/>
      <c r="DN30" s="63"/>
      <c r="DO30" s="63"/>
      <c r="DP30" s="63"/>
      <c r="DQ30" s="63"/>
      <c r="DR30" s="63"/>
      <c r="DS30" s="63"/>
      <c r="DT30" s="63"/>
      <c r="DU30" s="63"/>
      <c r="DV30" s="63"/>
      <c r="DW30" s="63"/>
      <c r="DX30" s="63"/>
      <c r="DY30" s="63"/>
      <c r="DZ30" s="63"/>
      <c r="EA30" s="63"/>
      <c r="EB30" s="63"/>
      <c r="EC30" s="63"/>
      <c r="ED30" s="63"/>
      <c r="EE30" s="63"/>
      <c r="EF30" s="63"/>
      <c r="EG30" s="63"/>
      <c r="EH30" s="63"/>
      <c r="EI30" s="63"/>
      <c r="EJ30" s="63"/>
      <c r="EK30" s="63"/>
      <c r="EL30" s="63"/>
      <c r="EM30" s="63"/>
      <c r="EN30" s="63"/>
      <c r="EO30" s="63"/>
      <c r="EP30" s="63"/>
      <c r="EQ30" s="63"/>
      <c r="ER30" s="63"/>
      <c r="ES30" s="63"/>
      <c r="ET30" s="63"/>
      <c r="EU30" s="63"/>
      <c r="EV30" s="63"/>
      <c r="EW30" s="63"/>
      <c r="EX30" s="63"/>
      <c r="EY30" s="63"/>
      <c r="EZ30" s="63"/>
      <c r="FA30" s="63"/>
      <c r="FB30" s="63"/>
      <c r="FC30" s="63"/>
      <c r="FD30" s="63"/>
      <c r="FE30" s="63"/>
      <c r="FF30" s="63"/>
      <c r="FG30" s="63"/>
      <c r="FH30" s="63"/>
      <c r="FI30" s="63"/>
      <c r="FJ30" s="63"/>
      <c r="FK30" s="63"/>
      <c r="FL30" s="63"/>
      <c r="FM30" s="63"/>
      <c r="FN30" s="63"/>
      <c r="FO30" s="63"/>
      <c r="FP30" s="63"/>
      <c r="FQ30" s="63"/>
      <c r="FR30" s="63"/>
      <c r="FS30" s="63"/>
      <c r="FT30" s="63"/>
      <c r="FU30" s="63"/>
      <c r="FV30" s="63"/>
      <c r="FW30" s="63"/>
      <c r="FX30" s="63"/>
      <c r="FY30" s="63"/>
      <c r="FZ30" s="63"/>
      <c r="GA30" s="63"/>
      <c r="GB30" s="63"/>
      <c r="GC30" s="63"/>
      <c r="GD30" s="63"/>
      <c r="GE30" s="63"/>
      <c r="GF30" s="63"/>
      <c r="GG30" s="63"/>
      <c r="GH30" s="63"/>
      <c r="GI30" s="63"/>
      <c r="GJ30" s="63"/>
      <c r="GK30" s="63"/>
      <c r="GL30" s="63"/>
      <c r="GM30" s="63"/>
      <c r="GN30" s="63"/>
      <c r="GO30" s="63"/>
      <c r="GP30" s="63"/>
      <c r="GQ30" s="63"/>
      <c r="GR30" s="63"/>
      <c r="GS30" s="63"/>
      <c r="GT30" s="63"/>
      <c r="GU30" s="63"/>
      <c r="GV30" s="63"/>
      <c r="GW30" s="63"/>
      <c r="GX30" s="63"/>
      <c r="GY30" s="63"/>
      <c r="GZ30" s="63"/>
      <c r="HA30" s="63"/>
      <c r="HB30" s="63"/>
      <c r="HC30" s="63"/>
      <c r="HD30" s="63"/>
      <c r="HE30" s="63"/>
      <c r="HF30" s="63"/>
      <c r="HG30" s="63"/>
      <c r="HH30" s="63"/>
      <c r="HI30" s="63"/>
    </row>
    <row r="31" spans="1:217" s="64" customFormat="1" ht="20.399999999999999">
      <c r="A31" s="75" t="s">
        <v>442</v>
      </c>
      <c r="B31" s="75" t="s">
        <v>79</v>
      </c>
      <c r="C31" s="76" t="s">
        <v>83</v>
      </c>
      <c r="D31" s="76" t="s">
        <v>443</v>
      </c>
      <c r="E31" s="76"/>
      <c r="F31" s="91" t="s">
        <v>75</v>
      </c>
      <c r="G31" s="77">
        <f t="shared" ref="G31" si="14">ROUND(J31*ign/igo,afrind)</f>
        <v>2236000</v>
      </c>
      <c r="H31" s="78">
        <f t="shared" ref="H31" si="15">ROUND(K31*iin/iio,afrind)</f>
        <v>247000</v>
      </c>
      <c r="I31" s="92">
        <f t="shared" ref="I31" si="16">SUM(G31:H31)</f>
        <v>2483000</v>
      </c>
      <c r="J31" s="77">
        <f>24*90000</f>
        <v>2160000</v>
      </c>
      <c r="K31" s="78">
        <f>10000*24</f>
        <v>240000</v>
      </c>
      <c r="L31" s="79">
        <f t="shared" si="3"/>
        <v>2400000</v>
      </c>
      <c r="M31" s="20">
        <v>0</v>
      </c>
      <c r="N31" s="21">
        <v>0</v>
      </c>
      <c r="O31" s="69">
        <f t="shared" si="4"/>
        <v>0</v>
      </c>
      <c r="P31" s="20">
        <f t="shared" si="5"/>
        <v>76000</v>
      </c>
      <c r="Q31" s="21">
        <f t="shared" si="6"/>
        <v>7000</v>
      </c>
      <c r="R31" s="69">
        <f t="shared" ref="R31" si="17">SUM(P31:Q31)</f>
        <v>83000</v>
      </c>
      <c r="S31" s="20">
        <f t="shared" ref="S31" si="18">J31-M31</f>
        <v>2160000</v>
      </c>
      <c r="T31" s="21">
        <f t="shared" ref="T31" si="19">K31-N31</f>
        <v>240000</v>
      </c>
      <c r="U31" s="70">
        <f t="shared" ref="U31" si="20">SUM(S31:T31)</f>
        <v>2400000</v>
      </c>
      <c r="V31" s="69" t="e">
        <f t="shared" ref="V31" si="21">ROUND(U31*premieGM,2)</f>
        <v>#REF!</v>
      </c>
      <c r="W31" s="63"/>
      <c r="X31" s="125"/>
      <c r="Y31" s="126" t="s">
        <v>455</v>
      </c>
      <c r="Z31" s="63"/>
      <c r="AA31" s="63"/>
      <c r="AB31" s="135" t="s">
        <v>482</v>
      </c>
      <c r="AC31" s="135" t="s">
        <v>482</v>
      </c>
      <c r="AD31" s="135" t="s">
        <v>482</v>
      </c>
      <c r="AE31" s="135" t="s">
        <v>482</v>
      </c>
      <c r="AF31" s="135"/>
      <c r="AG31" s="136" t="s">
        <v>482</v>
      </c>
      <c r="AH31" s="135"/>
      <c r="AI31" s="135" t="s">
        <v>483</v>
      </c>
      <c r="AJ31" s="135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  <c r="BN31" s="63"/>
      <c r="BO31" s="63"/>
      <c r="BP31" s="63"/>
      <c r="BQ31" s="63"/>
      <c r="BR31" s="63"/>
      <c r="BS31" s="63"/>
      <c r="BT31" s="63"/>
      <c r="BU31" s="63"/>
      <c r="BV31" s="63"/>
      <c r="BW31" s="63"/>
      <c r="BX31" s="63"/>
      <c r="BY31" s="63"/>
      <c r="BZ31" s="63"/>
      <c r="CA31" s="63"/>
      <c r="CB31" s="63"/>
      <c r="CC31" s="63"/>
      <c r="CD31" s="63"/>
      <c r="CE31" s="63"/>
      <c r="CF31" s="63"/>
      <c r="CG31" s="63"/>
      <c r="CH31" s="63"/>
      <c r="CI31" s="63"/>
      <c r="CJ31" s="63"/>
      <c r="CK31" s="63"/>
      <c r="CL31" s="63"/>
      <c r="CM31" s="63"/>
      <c r="CN31" s="63"/>
      <c r="CO31" s="63"/>
      <c r="CP31" s="63"/>
      <c r="CQ31" s="63"/>
      <c r="CR31" s="63"/>
      <c r="CS31" s="63"/>
      <c r="CT31" s="63"/>
      <c r="CU31" s="63"/>
      <c r="CV31" s="63"/>
      <c r="CW31" s="63"/>
      <c r="CX31" s="63"/>
      <c r="CY31" s="63"/>
      <c r="CZ31" s="63"/>
      <c r="DA31" s="63"/>
      <c r="DB31" s="63"/>
      <c r="DC31" s="63"/>
      <c r="DD31" s="63"/>
      <c r="DE31" s="63"/>
      <c r="DF31" s="63"/>
      <c r="DG31" s="63"/>
      <c r="DH31" s="63"/>
      <c r="DI31" s="63"/>
      <c r="DJ31" s="63"/>
      <c r="DK31" s="63"/>
      <c r="DL31" s="63"/>
      <c r="DM31" s="63"/>
      <c r="DN31" s="63"/>
      <c r="DO31" s="63"/>
      <c r="DP31" s="63"/>
      <c r="DQ31" s="63"/>
      <c r="DR31" s="63"/>
      <c r="DS31" s="63"/>
      <c r="DT31" s="63"/>
      <c r="DU31" s="63"/>
      <c r="DV31" s="63"/>
      <c r="DW31" s="63"/>
      <c r="DX31" s="63"/>
      <c r="DY31" s="63"/>
      <c r="DZ31" s="63"/>
      <c r="EA31" s="63"/>
      <c r="EB31" s="63"/>
      <c r="EC31" s="63"/>
      <c r="ED31" s="63"/>
      <c r="EE31" s="63"/>
      <c r="EF31" s="63"/>
      <c r="EG31" s="63"/>
      <c r="EH31" s="63"/>
      <c r="EI31" s="63"/>
      <c r="EJ31" s="63"/>
      <c r="EK31" s="63"/>
      <c r="EL31" s="63"/>
      <c r="EM31" s="63"/>
      <c r="EN31" s="63"/>
      <c r="EO31" s="63"/>
      <c r="EP31" s="63"/>
      <c r="EQ31" s="63"/>
      <c r="ER31" s="63"/>
      <c r="ES31" s="63"/>
      <c r="ET31" s="63"/>
      <c r="EU31" s="63"/>
      <c r="EV31" s="63"/>
      <c r="EW31" s="63"/>
      <c r="EX31" s="63"/>
      <c r="EY31" s="63"/>
      <c r="EZ31" s="63"/>
      <c r="FA31" s="63"/>
      <c r="FB31" s="63"/>
      <c r="FC31" s="63"/>
      <c r="FD31" s="63"/>
      <c r="FE31" s="63"/>
      <c r="FF31" s="63"/>
      <c r="FG31" s="63"/>
      <c r="FH31" s="63"/>
      <c r="FI31" s="63"/>
      <c r="FJ31" s="63"/>
      <c r="FK31" s="63"/>
      <c r="FL31" s="63"/>
      <c r="FM31" s="63"/>
      <c r="FN31" s="63"/>
      <c r="FO31" s="63"/>
      <c r="FP31" s="63"/>
      <c r="FQ31" s="63"/>
      <c r="FR31" s="63"/>
      <c r="FS31" s="63"/>
      <c r="FT31" s="63"/>
      <c r="FU31" s="63"/>
      <c r="FV31" s="63"/>
      <c r="FW31" s="63"/>
      <c r="FX31" s="63"/>
      <c r="FY31" s="63"/>
      <c r="FZ31" s="63"/>
      <c r="GA31" s="63"/>
      <c r="GB31" s="63"/>
      <c r="GC31" s="63"/>
      <c r="GD31" s="63"/>
      <c r="GE31" s="63"/>
      <c r="GF31" s="63"/>
      <c r="GG31" s="63"/>
      <c r="GH31" s="63"/>
      <c r="GI31" s="63"/>
      <c r="GJ31" s="63"/>
      <c r="GK31" s="63"/>
      <c r="GL31" s="63"/>
      <c r="GM31" s="63"/>
      <c r="GN31" s="63"/>
      <c r="GO31" s="63"/>
      <c r="GP31" s="63"/>
      <c r="GQ31" s="63"/>
      <c r="GR31" s="63"/>
      <c r="GS31" s="63"/>
      <c r="GT31" s="63"/>
      <c r="GU31" s="63"/>
      <c r="GV31" s="63"/>
      <c r="GW31" s="63"/>
      <c r="GX31" s="63"/>
      <c r="GY31" s="63"/>
      <c r="GZ31" s="63"/>
      <c r="HA31" s="63"/>
      <c r="HB31" s="63"/>
      <c r="HC31" s="63"/>
      <c r="HD31" s="63"/>
      <c r="HE31" s="63"/>
      <c r="HF31" s="63"/>
      <c r="HG31" s="63"/>
      <c r="HH31" s="63"/>
      <c r="HI31" s="63"/>
    </row>
    <row r="32" spans="1:217" s="64" customFormat="1">
      <c r="A32" s="75" t="s">
        <v>114</v>
      </c>
      <c r="B32" s="75" t="s">
        <v>79</v>
      </c>
      <c r="C32" s="76" t="s">
        <v>115</v>
      </c>
      <c r="D32" s="76" t="s">
        <v>116</v>
      </c>
      <c r="E32" s="76"/>
      <c r="F32" s="91">
        <v>45658</v>
      </c>
      <c r="G32" s="77">
        <f t="shared" si="0"/>
        <v>0</v>
      </c>
      <c r="H32" s="78">
        <f t="shared" si="1"/>
        <v>0</v>
      </c>
      <c r="I32" s="92">
        <f t="shared" si="12"/>
        <v>0</v>
      </c>
      <c r="J32" s="77">
        <v>0</v>
      </c>
      <c r="K32" s="78">
        <v>0</v>
      </c>
      <c r="L32" s="79">
        <f t="shared" si="3"/>
        <v>0</v>
      </c>
      <c r="M32" s="20">
        <v>0</v>
      </c>
      <c r="N32" s="21">
        <v>0</v>
      </c>
      <c r="O32" s="69">
        <f t="shared" si="4"/>
        <v>0</v>
      </c>
      <c r="P32" s="20">
        <f t="shared" si="5"/>
        <v>0</v>
      </c>
      <c r="Q32" s="21">
        <f t="shared" si="6"/>
        <v>0</v>
      </c>
      <c r="R32" s="69">
        <f t="shared" si="7"/>
        <v>0</v>
      </c>
      <c r="S32" s="20">
        <f t="shared" si="13"/>
        <v>0</v>
      </c>
      <c r="T32" s="21">
        <f t="shared" si="13"/>
        <v>0</v>
      </c>
      <c r="U32" s="70">
        <f t="shared" si="9"/>
        <v>0</v>
      </c>
      <c r="V32" s="69" t="e">
        <f t="shared" si="11"/>
        <v>#REF!</v>
      </c>
      <c r="W32" s="63"/>
      <c r="X32" s="123" t="s">
        <v>116</v>
      </c>
      <c r="Y32" s="63" t="str">
        <f t="shared" ref="Y32:Y44" si="22">IF(D32=X32,"",D32 &amp; " ≠ " &amp; X32)</f>
        <v/>
      </c>
      <c r="Z32" s="63"/>
      <c r="AA32" s="63"/>
      <c r="AB32" s="134"/>
      <c r="AC32" s="134"/>
      <c r="AD32" s="134"/>
      <c r="AE32" s="134"/>
      <c r="AF32" s="134"/>
      <c r="AG32" s="134"/>
      <c r="AH32" s="134"/>
      <c r="AI32" s="134"/>
      <c r="AJ32" s="134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  <c r="BN32" s="63"/>
      <c r="BO32" s="63"/>
      <c r="BP32" s="63"/>
      <c r="BQ32" s="63"/>
      <c r="BR32" s="63"/>
      <c r="BS32" s="63"/>
      <c r="BT32" s="63"/>
      <c r="BU32" s="63"/>
      <c r="BV32" s="63"/>
      <c r="BW32" s="63"/>
      <c r="BX32" s="63"/>
      <c r="BY32" s="63"/>
      <c r="BZ32" s="63"/>
      <c r="CA32" s="63"/>
      <c r="CB32" s="63"/>
      <c r="CC32" s="63"/>
      <c r="CD32" s="63"/>
      <c r="CE32" s="63"/>
      <c r="CF32" s="63"/>
      <c r="CG32" s="63"/>
      <c r="CH32" s="63"/>
      <c r="CI32" s="63"/>
      <c r="CJ32" s="63"/>
      <c r="CK32" s="63"/>
      <c r="CL32" s="63"/>
      <c r="CM32" s="63"/>
      <c r="CN32" s="63"/>
      <c r="CO32" s="63"/>
      <c r="CP32" s="63"/>
      <c r="CQ32" s="63"/>
      <c r="CR32" s="63"/>
      <c r="CS32" s="63"/>
      <c r="CT32" s="63"/>
      <c r="CU32" s="63"/>
      <c r="CV32" s="63"/>
      <c r="CW32" s="63"/>
      <c r="CX32" s="63"/>
      <c r="CY32" s="63"/>
      <c r="CZ32" s="63"/>
      <c r="DA32" s="63"/>
      <c r="DB32" s="63"/>
      <c r="DC32" s="63"/>
      <c r="DD32" s="63"/>
      <c r="DE32" s="63"/>
      <c r="DF32" s="63"/>
      <c r="DG32" s="63"/>
      <c r="DH32" s="63"/>
      <c r="DI32" s="63"/>
      <c r="DJ32" s="63"/>
      <c r="DK32" s="63"/>
      <c r="DL32" s="63"/>
      <c r="DM32" s="63"/>
      <c r="DN32" s="63"/>
      <c r="DO32" s="63"/>
      <c r="DP32" s="63"/>
      <c r="DQ32" s="63"/>
      <c r="DR32" s="63"/>
      <c r="DS32" s="63"/>
      <c r="DT32" s="63"/>
      <c r="DU32" s="63"/>
      <c r="DV32" s="63"/>
      <c r="DW32" s="63"/>
      <c r="DX32" s="63"/>
      <c r="DY32" s="63"/>
      <c r="DZ32" s="63"/>
      <c r="EA32" s="63"/>
      <c r="EB32" s="63"/>
      <c r="EC32" s="63"/>
      <c r="ED32" s="63"/>
      <c r="EE32" s="63"/>
      <c r="EF32" s="63"/>
      <c r="EG32" s="63"/>
      <c r="EH32" s="63"/>
      <c r="EI32" s="63"/>
      <c r="EJ32" s="63"/>
      <c r="EK32" s="63"/>
      <c r="EL32" s="63"/>
      <c r="EM32" s="63"/>
      <c r="EN32" s="63"/>
      <c r="EO32" s="63"/>
      <c r="EP32" s="63"/>
      <c r="EQ32" s="63"/>
      <c r="ER32" s="63"/>
      <c r="ES32" s="63"/>
      <c r="ET32" s="63"/>
      <c r="EU32" s="63"/>
      <c r="EV32" s="63"/>
      <c r="EW32" s="63"/>
      <c r="EX32" s="63"/>
      <c r="EY32" s="63"/>
      <c r="EZ32" s="63"/>
      <c r="FA32" s="63"/>
      <c r="FB32" s="63"/>
      <c r="FC32" s="63"/>
      <c r="FD32" s="63"/>
      <c r="FE32" s="63"/>
      <c r="FF32" s="63"/>
      <c r="FG32" s="63"/>
      <c r="FH32" s="63"/>
      <c r="FI32" s="63"/>
      <c r="FJ32" s="63"/>
      <c r="FK32" s="63"/>
      <c r="FL32" s="63"/>
      <c r="FM32" s="63"/>
      <c r="FN32" s="63"/>
      <c r="FO32" s="63"/>
      <c r="FP32" s="63"/>
      <c r="FQ32" s="63"/>
      <c r="FR32" s="63"/>
      <c r="FS32" s="63"/>
      <c r="FT32" s="63"/>
      <c r="FU32" s="63"/>
      <c r="FV32" s="63"/>
      <c r="FW32" s="63"/>
      <c r="FX32" s="63"/>
      <c r="FY32" s="63"/>
      <c r="FZ32" s="63"/>
      <c r="GA32" s="63"/>
      <c r="GB32" s="63"/>
      <c r="GC32" s="63"/>
      <c r="GD32" s="63"/>
      <c r="GE32" s="63"/>
      <c r="GF32" s="63"/>
      <c r="GG32" s="63"/>
      <c r="GH32" s="63"/>
      <c r="GI32" s="63"/>
      <c r="GJ32" s="63"/>
      <c r="GK32" s="63"/>
      <c r="GL32" s="63"/>
      <c r="GM32" s="63"/>
      <c r="GN32" s="63"/>
      <c r="GO32" s="63"/>
      <c r="GP32" s="63"/>
      <c r="GQ32" s="63"/>
      <c r="GR32" s="63"/>
      <c r="GS32" s="63"/>
      <c r="GT32" s="63"/>
      <c r="GU32" s="63"/>
      <c r="GV32" s="63"/>
      <c r="GW32" s="63"/>
      <c r="GX32" s="63"/>
      <c r="GY32" s="63"/>
      <c r="GZ32" s="63"/>
      <c r="HA32" s="63"/>
      <c r="HB32" s="63"/>
      <c r="HC32" s="63"/>
      <c r="HD32" s="63"/>
      <c r="HE32" s="63"/>
      <c r="HF32" s="63"/>
      <c r="HG32" s="63"/>
      <c r="HH32" s="63"/>
      <c r="HI32" s="63"/>
    </row>
    <row r="33" spans="1:217" s="64" customFormat="1">
      <c r="A33" s="75" t="s">
        <v>117</v>
      </c>
      <c r="B33" s="75" t="s">
        <v>79</v>
      </c>
      <c r="C33" s="76" t="s">
        <v>97</v>
      </c>
      <c r="D33" s="76" t="s">
        <v>118</v>
      </c>
      <c r="E33" s="76"/>
      <c r="F33" s="91">
        <v>45658</v>
      </c>
      <c r="G33" s="77">
        <f t="shared" si="0"/>
        <v>656000</v>
      </c>
      <c r="H33" s="78">
        <f t="shared" si="1"/>
        <v>43000</v>
      </c>
      <c r="I33" s="92">
        <f t="shared" si="12"/>
        <v>699000</v>
      </c>
      <c r="J33" s="77">
        <v>634000</v>
      </c>
      <c r="K33" s="78">
        <v>42000</v>
      </c>
      <c r="L33" s="79">
        <f t="shared" si="3"/>
        <v>676000</v>
      </c>
      <c r="M33" s="20">
        <v>634000</v>
      </c>
      <c r="N33" s="21">
        <v>42000</v>
      </c>
      <c r="O33" s="69">
        <f t="shared" si="4"/>
        <v>676000</v>
      </c>
      <c r="P33" s="20">
        <f t="shared" si="5"/>
        <v>22000</v>
      </c>
      <c r="Q33" s="21">
        <f t="shared" si="6"/>
        <v>1000</v>
      </c>
      <c r="R33" s="69">
        <f t="shared" si="7"/>
        <v>23000</v>
      </c>
      <c r="S33" s="20">
        <f t="shared" si="13"/>
        <v>0</v>
      </c>
      <c r="T33" s="21">
        <f t="shared" si="13"/>
        <v>0</v>
      </c>
      <c r="U33" s="70">
        <f t="shared" si="9"/>
        <v>0</v>
      </c>
      <c r="V33" s="69" t="e">
        <f t="shared" si="11"/>
        <v>#REF!</v>
      </c>
      <c r="W33" s="63"/>
      <c r="X33" s="123" t="s">
        <v>118</v>
      </c>
      <c r="Y33" s="63" t="str">
        <f t="shared" si="22"/>
        <v/>
      </c>
      <c r="Z33" s="63"/>
      <c r="AA33" s="63"/>
      <c r="AB33" s="135" t="s">
        <v>482</v>
      </c>
      <c r="AC33" s="135" t="s">
        <v>482</v>
      </c>
      <c r="AD33" s="135" t="s">
        <v>482</v>
      </c>
      <c r="AE33" s="136" t="s">
        <v>481</v>
      </c>
      <c r="AF33" s="136" t="s">
        <v>481</v>
      </c>
      <c r="AG33" s="135" t="s">
        <v>482</v>
      </c>
      <c r="AH33" s="135"/>
      <c r="AI33" s="135" t="s">
        <v>483</v>
      </c>
      <c r="AJ33" s="135"/>
      <c r="AK33" s="140" t="s">
        <v>485</v>
      </c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  <c r="BN33" s="63"/>
      <c r="BO33" s="63"/>
      <c r="BP33" s="63"/>
      <c r="BQ33" s="63"/>
      <c r="BR33" s="63"/>
      <c r="BS33" s="63"/>
      <c r="BT33" s="63"/>
      <c r="BU33" s="63"/>
      <c r="BV33" s="63"/>
      <c r="BW33" s="63"/>
      <c r="BX33" s="63"/>
      <c r="BY33" s="63"/>
      <c r="BZ33" s="63"/>
      <c r="CA33" s="63"/>
      <c r="CB33" s="63"/>
      <c r="CC33" s="63"/>
      <c r="CD33" s="63"/>
      <c r="CE33" s="63"/>
      <c r="CF33" s="63"/>
      <c r="CG33" s="63"/>
      <c r="CH33" s="63"/>
      <c r="CI33" s="63"/>
      <c r="CJ33" s="63"/>
      <c r="CK33" s="63"/>
      <c r="CL33" s="63"/>
      <c r="CM33" s="63"/>
      <c r="CN33" s="63"/>
      <c r="CO33" s="63"/>
      <c r="CP33" s="63"/>
      <c r="CQ33" s="63"/>
      <c r="CR33" s="63"/>
      <c r="CS33" s="63"/>
      <c r="CT33" s="63"/>
      <c r="CU33" s="63"/>
      <c r="CV33" s="63"/>
      <c r="CW33" s="63"/>
      <c r="CX33" s="63"/>
      <c r="CY33" s="63"/>
      <c r="CZ33" s="63"/>
      <c r="DA33" s="63"/>
      <c r="DB33" s="63"/>
      <c r="DC33" s="63"/>
      <c r="DD33" s="63"/>
      <c r="DE33" s="63"/>
      <c r="DF33" s="63"/>
      <c r="DG33" s="63"/>
      <c r="DH33" s="63"/>
      <c r="DI33" s="63"/>
      <c r="DJ33" s="63"/>
      <c r="DK33" s="63"/>
      <c r="DL33" s="63"/>
      <c r="DM33" s="63"/>
      <c r="DN33" s="63"/>
      <c r="DO33" s="63"/>
      <c r="DP33" s="63"/>
      <c r="DQ33" s="63"/>
      <c r="DR33" s="63"/>
      <c r="DS33" s="63"/>
      <c r="DT33" s="63"/>
      <c r="DU33" s="63"/>
      <c r="DV33" s="63"/>
      <c r="DW33" s="63"/>
      <c r="DX33" s="63"/>
      <c r="DY33" s="63"/>
      <c r="DZ33" s="63"/>
      <c r="EA33" s="63"/>
      <c r="EB33" s="63"/>
      <c r="EC33" s="63"/>
      <c r="ED33" s="63"/>
      <c r="EE33" s="63"/>
      <c r="EF33" s="63"/>
      <c r="EG33" s="63"/>
      <c r="EH33" s="63"/>
      <c r="EI33" s="63"/>
      <c r="EJ33" s="63"/>
      <c r="EK33" s="63"/>
      <c r="EL33" s="63"/>
      <c r="EM33" s="63"/>
      <c r="EN33" s="63"/>
      <c r="EO33" s="63"/>
      <c r="EP33" s="63"/>
      <c r="EQ33" s="63"/>
      <c r="ER33" s="63"/>
      <c r="ES33" s="63"/>
      <c r="ET33" s="63"/>
      <c r="EU33" s="63"/>
      <c r="EV33" s="63"/>
      <c r="EW33" s="63"/>
      <c r="EX33" s="63"/>
      <c r="EY33" s="63"/>
      <c r="EZ33" s="63"/>
      <c r="FA33" s="63"/>
      <c r="FB33" s="63"/>
      <c r="FC33" s="63"/>
      <c r="FD33" s="63"/>
      <c r="FE33" s="63"/>
      <c r="FF33" s="63"/>
      <c r="FG33" s="63"/>
      <c r="FH33" s="63"/>
      <c r="FI33" s="63"/>
      <c r="FJ33" s="63"/>
      <c r="FK33" s="63"/>
      <c r="FL33" s="63"/>
      <c r="FM33" s="63"/>
      <c r="FN33" s="63"/>
      <c r="FO33" s="63"/>
      <c r="FP33" s="63"/>
      <c r="FQ33" s="63"/>
      <c r="FR33" s="63"/>
      <c r="FS33" s="63"/>
      <c r="FT33" s="63"/>
      <c r="FU33" s="63"/>
      <c r="FV33" s="63"/>
      <c r="FW33" s="63"/>
      <c r="FX33" s="63"/>
      <c r="FY33" s="63"/>
      <c r="FZ33" s="63"/>
      <c r="GA33" s="63"/>
      <c r="GB33" s="63"/>
      <c r="GC33" s="63"/>
      <c r="GD33" s="63"/>
      <c r="GE33" s="63"/>
      <c r="GF33" s="63"/>
      <c r="GG33" s="63"/>
      <c r="GH33" s="63"/>
      <c r="GI33" s="63"/>
      <c r="GJ33" s="63"/>
      <c r="GK33" s="63"/>
      <c r="GL33" s="63"/>
      <c r="GM33" s="63"/>
      <c r="GN33" s="63"/>
      <c r="GO33" s="63"/>
      <c r="GP33" s="63"/>
      <c r="GQ33" s="63"/>
      <c r="GR33" s="63"/>
      <c r="GS33" s="63"/>
      <c r="GT33" s="63"/>
      <c r="GU33" s="63"/>
      <c r="GV33" s="63"/>
      <c r="GW33" s="63"/>
      <c r="GX33" s="63"/>
      <c r="GY33" s="63"/>
      <c r="GZ33" s="63"/>
      <c r="HA33" s="63"/>
      <c r="HB33" s="63"/>
      <c r="HC33" s="63"/>
      <c r="HD33" s="63"/>
      <c r="HE33" s="63"/>
      <c r="HF33" s="63"/>
      <c r="HG33" s="63"/>
      <c r="HH33" s="63"/>
      <c r="HI33" s="63"/>
    </row>
    <row r="34" spans="1:217" s="64" customFormat="1">
      <c r="A34" s="75" t="s">
        <v>119</v>
      </c>
      <c r="B34" s="75" t="s">
        <v>79</v>
      </c>
      <c r="C34" s="76" t="s">
        <v>97</v>
      </c>
      <c r="D34" s="76" t="s">
        <v>120</v>
      </c>
      <c r="E34" s="76"/>
      <c r="F34" s="91">
        <v>45658</v>
      </c>
      <c r="G34" s="77">
        <f t="shared" si="0"/>
        <v>0</v>
      </c>
      <c r="H34" s="78">
        <f t="shared" si="1"/>
        <v>0</v>
      </c>
      <c r="I34" s="92">
        <f t="shared" si="12"/>
        <v>0</v>
      </c>
      <c r="J34" s="77">
        <v>0</v>
      </c>
      <c r="K34" s="78">
        <v>0</v>
      </c>
      <c r="L34" s="79">
        <f t="shared" si="3"/>
        <v>0</v>
      </c>
      <c r="M34" s="20">
        <v>0</v>
      </c>
      <c r="N34" s="21">
        <v>0</v>
      </c>
      <c r="O34" s="69">
        <f t="shared" si="4"/>
        <v>0</v>
      </c>
      <c r="P34" s="20">
        <f t="shared" si="5"/>
        <v>0</v>
      </c>
      <c r="Q34" s="21">
        <f t="shared" si="6"/>
        <v>0</v>
      </c>
      <c r="R34" s="69">
        <f t="shared" si="7"/>
        <v>0</v>
      </c>
      <c r="S34" s="20">
        <f t="shared" si="13"/>
        <v>0</v>
      </c>
      <c r="T34" s="21">
        <f t="shared" si="13"/>
        <v>0</v>
      </c>
      <c r="U34" s="70">
        <f t="shared" si="9"/>
        <v>0</v>
      </c>
      <c r="V34" s="69" t="e">
        <f t="shared" si="11"/>
        <v>#REF!</v>
      </c>
      <c r="W34" s="63"/>
      <c r="X34" s="123" t="s">
        <v>120</v>
      </c>
      <c r="Y34" s="63" t="str">
        <f t="shared" si="22"/>
        <v/>
      </c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  <c r="BN34" s="63"/>
      <c r="BO34" s="63"/>
      <c r="BP34" s="63"/>
      <c r="BQ34" s="63"/>
      <c r="BR34" s="63"/>
      <c r="BS34" s="63"/>
      <c r="BT34" s="63"/>
      <c r="BU34" s="63"/>
      <c r="BV34" s="63"/>
      <c r="BW34" s="63"/>
      <c r="BX34" s="63"/>
      <c r="BY34" s="63"/>
      <c r="BZ34" s="63"/>
      <c r="CA34" s="63"/>
      <c r="CB34" s="63"/>
      <c r="CC34" s="63"/>
      <c r="CD34" s="63"/>
      <c r="CE34" s="63"/>
      <c r="CF34" s="63"/>
      <c r="CG34" s="63"/>
      <c r="CH34" s="63"/>
      <c r="CI34" s="63"/>
      <c r="CJ34" s="63"/>
      <c r="CK34" s="63"/>
      <c r="CL34" s="63"/>
      <c r="CM34" s="63"/>
      <c r="CN34" s="63"/>
      <c r="CO34" s="63"/>
      <c r="CP34" s="63"/>
      <c r="CQ34" s="63"/>
      <c r="CR34" s="63"/>
      <c r="CS34" s="63"/>
      <c r="CT34" s="63"/>
      <c r="CU34" s="63"/>
      <c r="CV34" s="63"/>
      <c r="CW34" s="63"/>
      <c r="CX34" s="63"/>
      <c r="CY34" s="63"/>
      <c r="CZ34" s="63"/>
      <c r="DA34" s="63"/>
      <c r="DB34" s="63"/>
      <c r="DC34" s="63"/>
      <c r="DD34" s="63"/>
      <c r="DE34" s="63"/>
      <c r="DF34" s="63"/>
      <c r="DG34" s="63"/>
      <c r="DH34" s="63"/>
      <c r="DI34" s="63"/>
      <c r="DJ34" s="63"/>
      <c r="DK34" s="63"/>
      <c r="DL34" s="63"/>
      <c r="DM34" s="63"/>
      <c r="DN34" s="63"/>
      <c r="DO34" s="63"/>
      <c r="DP34" s="63"/>
      <c r="DQ34" s="63"/>
      <c r="DR34" s="63"/>
      <c r="DS34" s="63"/>
      <c r="DT34" s="63"/>
      <c r="DU34" s="63"/>
      <c r="DV34" s="63"/>
      <c r="DW34" s="63"/>
      <c r="DX34" s="63"/>
      <c r="DY34" s="63"/>
      <c r="DZ34" s="63"/>
      <c r="EA34" s="63"/>
      <c r="EB34" s="63"/>
      <c r="EC34" s="63"/>
      <c r="ED34" s="63"/>
      <c r="EE34" s="63"/>
      <c r="EF34" s="63"/>
      <c r="EG34" s="63"/>
      <c r="EH34" s="63"/>
      <c r="EI34" s="63"/>
      <c r="EJ34" s="63"/>
      <c r="EK34" s="63"/>
      <c r="EL34" s="63"/>
      <c r="EM34" s="63"/>
      <c r="EN34" s="63"/>
      <c r="EO34" s="63"/>
      <c r="EP34" s="63"/>
      <c r="EQ34" s="63"/>
      <c r="ER34" s="63"/>
      <c r="ES34" s="63"/>
      <c r="ET34" s="63"/>
      <c r="EU34" s="63"/>
      <c r="EV34" s="63"/>
      <c r="EW34" s="63"/>
      <c r="EX34" s="63"/>
      <c r="EY34" s="63"/>
      <c r="EZ34" s="63"/>
      <c r="FA34" s="63"/>
      <c r="FB34" s="63"/>
      <c r="FC34" s="63"/>
      <c r="FD34" s="63"/>
      <c r="FE34" s="63"/>
      <c r="FF34" s="63"/>
      <c r="FG34" s="63"/>
      <c r="FH34" s="63"/>
      <c r="FI34" s="63"/>
      <c r="FJ34" s="63"/>
      <c r="FK34" s="63"/>
      <c r="FL34" s="63"/>
      <c r="FM34" s="63"/>
      <c r="FN34" s="63"/>
      <c r="FO34" s="63"/>
      <c r="FP34" s="63"/>
      <c r="FQ34" s="63"/>
      <c r="FR34" s="63"/>
      <c r="FS34" s="63"/>
      <c r="FT34" s="63"/>
      <c r="FU34" s="63"/>
      <c r="FV34" s="63"/>
      <c r="FW34" s="63"/>
      <c r="FX34" s="63"/>
      <c r="FY34" s="63"/>
      <c r="FZ34" s="63"/>
      <c r="GA34" s="63"/>
      <c r="GB34" s="63"/>
      <c r="GC34" s="63"/>
      <c r="GD34" s="63"/>
      <c r="GE34" s="63"/>
      <c r="GF34" s="63"/>
      <c r="GG34" s="63"/>
      <c r="GH34" s="63"/>
      <c r="GI34" s="63"/>
      <c r="GJ34" s="63"/>
      <c r="GK34" s="63"/>
      <c r="GL34" s="63"/>
      <c r="GM34" s="63"/>
      <c r="GN34" s="63"/>
      <c r="GO34" s="63"/>
      <c r="GP34" s="63"/>
      <c r="GQ34" s="63"/>
      <c r="GR34" s="63"/>
      <c r="GS34" s="63"/>
      <c r="GT34" s="63"/>
      <c r="GU34" s="63"/>
      <c r="GV34" s="63"/>
      <c r="GW34" s="63"/>
      <c r="GX34" s="63"/>
      <c r="GY34" s="63"/>
      <c r="GZ34" s="63"/>
      <c r="HA34" s="63"/>
      <c r="HB34" s="63"/>
      <c r="HC34" s="63"/>
      <c r="HD34" s="63"/>
      <c r="HE34" s="63"/>
      <c r="HF34" s="63"/>
      <c r="HG34" s="63"/>
      <c r="HH34" s="63"/>
      <c r="HI34" s="63"/>
    </row>
    <row r="35" spans="1:217" s="64" customFormat="1">
      <c r="A35" s="75" t="s">
        <v>121</v>
      </c>
      <c r="B35" s="75" t="s">
        <v>79</v>
      </c>
      <c r="C35" s="76" t="s">
        <v>92</v>
      </c>
      <c r="D35" s="76" t="s">
        <v>120</v>
      </c>
      <c r="E35" s="76"/>
      <c r="F35" s="91">
        <v>45658</v>
      </c>
      <c r="G35" s="77">
        <f t="shared" si="0"/>
        <v>0</v>
      </c>
      <c r="H35" s="78">
        <f t="shared" si="1"/>
        <v>0</v>
      </c>
      <c r="I35" s="92">
        <f t="shared" si="12"/>
        <v>0</v>
      </c>
      <c r="J35" s="77">
        <v>0</v>
      </c>
      <c r="K35" s="78">
        <v>0</v>
      </c>
      <c r="L35" s="79">
        <f t="shared" si="3"/>
        <v>0</v>
      </c>
      <c r="M35" s="20">
        <v>0</v>
      </c>
      <c r="N35" s="21">
        <v>0</v>
      </c>
      <c r="O35" s="69">
        <f t="shared" si="4"/>
        <v>0</v>
      </c>
      <c r="P35" s="20">
        <f t="shared" si="5"/>
        <v>0</v>
      </c>
      <c r="Q35" s="21">
        <f t="shared" si="6"/>
        <v>0</v>
      </c>
      <c r="R35" s="69">
        <f t="shared" si="7"/>
        <v>0</v>
      </c>
      <c r="S35" s="20">
        <f t="shared" si="13"/>
        <v>0</v>
      </c>
      <c r="T35" s="21">
        <f t="shared" si="13"/>
        <v>0</v>
      </c>
      <c r="U35" s="70">
        <f t="shared" si="9"/>
        <v>0</v>
      </c>
      <c r="V35" s="69" t="e">
        <f t="shared" si="11"/>
        <v>#REF!</v>
      </c>
      <c r="W35" s="63"/>
      <c r="X35" s="123" t="s">
        <v>120</v>
      </c>
      <c r="Y35" s="63" t="str">
        <f t="shared" si="22"/>
        <v/>
      </c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  <c r="BN35" s="63"/>
      <c r="BO35" s="63"/>
      <c r="BP35" s="63"/>
      <c r="BQ35" s="63"/>
      <c r="BR35" s="63"/>
      <c r="BS35" s="63"/>
      <c r="BT35" s="63"/>
      <c r="BU35" s="63"/>
      <c r="BV35" s="63"/>
      <c r="BW35" s="63"/>
      <c r="BX35" s="63"/>
      <c r="BY35" s="63"/>
      <c r="BZ35" s="63"/>
      <c r="CA35" s="63"/>
      <c r="CB35" s="63"/>
      <c r="CC35" s="63"/>
      <c r="CD35" s="63"/>
      <c r="CE35" s="63"/>
      <c r="CF35" s="63"/>
      <c r="CG35" s="63"/>
      <c r="CH35" s="63"/>
      <c r="CI35" s="63"/>
      <c r="CJ35" s="63"/>
      <c r="CK35" s="63"/>
      <c r="CL35" s="63"/>
      <c r="CM35" s="63"/>
      <c r="CN35" s="63"/>
      <c r="CO35" s="63"/>
      <c r="CP35" s="63"/>
      <c r="CQ35" s="63"/>
      <c r="CR35" s="63"/>
      <c r="CS35" s="63"/>
      <c r="CT35" s="63"/>
      <c r="CU35" s="63"/>
      <c r="CV35" s="63"/>
      <c r="CW35" s="63"/>
      <c r="CX35" s="63"/>
      <c r="CY35" s="63"/>
      <c r="CZ35" s="63"/>
      <c r="DA35" s="63"/>
      <c r="DB35" s="63"/>
      <c r="DC35" s="63"/>
      <c r="DD35" s="63"/>
      <c r="DE35" s="63"/>
      <c r="DF35" s="63"/>
      <c r="DG35" s="63"/>
      <c r="DH35" s="63"/>
      <c r="DI35" s="63"/>
      <c r="DJ35" s="63"/>
      <c r="DK35" s="63"/>
      <c r="DL35" s="63"/>
      <c r="DM35" s="63"/>
      <c r="DN35" s="63"/>
      <c r="DO35" s="63"/>
      <c r="DP35" s="63"/>
      <c r="DQ35" s="63"/>
      <c r="DR35" s="63"/>
      <c r="DS35" s="63"/>
      <c r="DT35" s="63"/>
      <c r="DU35" s="63"/>
      <c r="DV35" s="63"/>
      <c r="DW35" s="63"/>
      <c r="DX35" s="63"/>
      <c r="DY35" s="63"/>
      <c r="DZ35" s="63"/>
      <c r="EA35" s="63"/>
      <c r="EB35" s="63"/>
      <c r="EC35" s="63"/>
      <c r="ED35" s="63"/>
      <c r="EE35" s="63"/>
      <c r="EF35" s="63"/>
      <c r="EG35" s="63"/>
      <c r="EH35" s="63"/>
      <c r="EI35" s="63"/>
      <c r="EJ35" s="63"/>
      <c r="EK35" s="63"/>
      <c r="EL35" s="63"/>
      <c r="EM35" s="63"/>
      <c r="EN35" s="63"/>
      <c r="EO35" s="63"/>
      <c r="EP35" s="63"/>
      <c r="EQ35" s="63"/>
      <c r="ER35" s="63"/>
      <c r="ES35" s="63"/>
      <c r="ET35" s="63"/>
      <c r="EU35" s="63"/>
      <c r="EV35" s="63"/>
      <c r="EW35" s="63"/>
      <c r="EX35" s="63"/>
      <c r="EY35" s="63"/>
      <c r="EZ35" s="63"/>
      <c r="FA35" s="63"/>
      <c r="FB35" s="63"/>
      <c r="FC35" s="63"/>
      <c r="FD35" s="63"/>
      <c r="FE35" s="63"/>
      <c r="FF35" s="63"/>
      <c r="FG35" s="63"/>
      <c r="FH35" s="63"/>
      <c r="FI35" s="63"/>
      <c r="FJ35" s="63"/>
      <c r="FK35" s="63"/>
      <c r="FL35" s="63"/>
      <c r="FM35" s="63"/>
      <c r="FN35" s="63"/>
      <c r="FO35" s="63"/>
      <c r="FP35" s="63"/>
      <c r="FQ35" s="63"/>
      <c r="FR35" s="63"/>
      <c r="FS35" s="63"/>
      <c r="FT35" s="63"/>
      <c r="FU35" s="63"/>
      <c r="FV35" s="63"/>
      <c r="FW35" s="63"/>
      <c r="FX35" s="63"/>
      <c r="FY35" s="63"/>
      <c r="FZ35" s="63"/>
      <c r="GA35" s="63"/>
      <c r="GB35" s="63"/>
      <c r="GC35" s="63"/>
      <c r="GD35" s="63"/>
      <c r="GE35" s="63"/>
      <c r="GF35" s="63"/>
      <c r="GG35" s="63"/>
      <c r="GH35" s="63"/>
      <c r="GI35" s="63"/>
      <c r="GJ35" s="63"/>
      <c r="GK35" s="63"/>
      <c r="GL35" s="63"/>
      <c r="GM35" s="63"/>
      <c r="GN35" s="63"/>
      <c r="GO35" s="63"/>
      <c r="GP35" s="63"/>
      <c r="GQ35" s="63"/>
      <c r="GR35" s="63"/>
      <c r="GS35" s="63"/>
      <c r="GT35" s="63"/>
      <c r="GU35" s="63"/>
      <c r="GV35" s="63"/>
      <c r="GW35" s="63"/>
      <c r="GX35" s="63"/>
      <c r="GY35" s="63"/>
      <c r="GZ35" s="63"/>
      <c r="HA35" s="63"/>
      <c r="HB35" s="63"/>
      <c r="HC35" s="63"/>
      <c r="HD35" s="63"/>
      <c r="HE35" s="63"/>
      <c r="HF35" s="63"/>
      <c r="HG35" s="63"/>
      <c r="HH35" s="63"/>
      <c r="HI35" s="63"/>
    </row>
    <row r="36" spans="1:217" s="64" customFormat="1">
      <c r="A36" s="75" t="s">
        <v>122</v>
      </c>
      <c r="B36" s="75" t="s">
        <v>79</v>
      </c>
      <c r="C36" s="76" t="s">
        <v>92</v>
      </c>
      <c r="D36" s="76" t="s">
        <v>120</v>
      </c>
      <c r="E36" s="76"/>
      <c r="F36" s="91">
        <v>45658</v>
      </c>
      <c r="G36" s="77">
        <f t="shared" si="0"/>
        <v>0</v>
      </c>
      <c r="H36" s="78">
        <f t="shared" si="1"/>
        <v>0</v>
      </c>
      <c r="I36" s="92">
        <f t="shared" si="12"/>
        <v>0</v>
      </c>
      <c r="J36" s="77">
        <v>0</v>
      </c>
      <c r="K36" s="78">
        <v>0</v>
      </c>
      <c r="L36" s="79">
        <f t="shared" si="3"/>
        <v>0</v>
      </c>
      <c r="M36" s="20">
        <v>0</v>
      </c>
      <c r="N36" s="21">
        <v>0</v>
      </c>
      <c r="O36" s="69">
        <f t="shared" si="4"/>
        <v>0</v>
      </c>
      <c r="P36" s="20">
        <f t="shared" si="5"/>
        <v>0</v>
      </c>
      <c r="Q36" s="21">
        <f t="shared" si="6"/>
        <v>0</v>
      </c>
      <c r="R36" s="69">
        <f t="shared" si="7"/>
        <v>0</v>
      </c>
      <c r="S36" s="20">
        <f t="shared" si="13"/>
        <v>0</v>
      </c>
      <c r="T36" s="21">
        <f t="shared" si="13"/>
        <v>0</v>
      </c>
      <c r="U36" s="70">
        <f t="shared" si="9"/>
        <v>0</v>
      </c>
      <c r="V36" s="69" t="e">
        <f t="shared" si="11"/>
        <v>#REF!</v>
      </c>
      <c r="W36" s="63"/>
      <c r="X36" s="123" t="s">
        <v>120</v>
      </c>
      <c r="Y36" s="63" t="str">
        <f t="shared" si="22"/>
        <v/>
      </c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  <c r="BN36" s="63"/>
      <c r="BO36" s="63"/>
      <c r="BP36" s="63"/>
      <c r="BQ36" s="63"/>
      <c r="BR36" s="63"/>
      <c r="BS36" s="63"/>
      <c r="BT36" s="63"/>
      <c r="BU36" s="63"/>
      <c r="BV36" s="63"/>
      <c r="BW36" s="63"/>
      <c r="BX36" s="63"/>
      <c r="BY36" s="63"/>
      <c r="BZ36" s="63"/>
      <c r="CA36" s="63"/>
      <c r="CB36" s="63"/>
      <c r="CC36" s="63"/>
      <c r="CD36" s="63"/>
      <c r="CE36" s="63"/>
      <c r="CF36" s="63"/>
      <c r="CG36" s="63"/>
      <c r="CH36" s="63"/>
      <c r="CI36" s="63"/>
      <c r="CJ36" s="63"/>
      <c r="CK36" s="63"/>
      <c r="CL36" s="63"/>
      <c r="CM36" s="63"/>
      <c r="CN36" s="63"/>
      <c r="CO36" s="63"/>
      <c r="CP36" s="63"/>
      <c r="CQ36" s="63"/>
      <c r="CR36" s="63"/>
      <c r="CS36" s="63"/>
      <c r="CT36" s="63"/>
      <c r="CU36" s="63"/>
      <c r="CV36" s="63"/>
      <c r="CW36" s="63"/>
      <c r="CX36" s="63"/>
      <c r="CY36" s="63"/>
      <c r="CZ36" s="63"/>
      <c r="DA36" s="63"/>
      <c r="DB36" s="63"/>
      <c r="DC36" s="63"/>
      <c r="DD36" s="63"/>
      <c r="DE36" s="63"/>
      <c r="DF36" s="63"/>
      <c r="DG36" s="63"/>
      <c r="DH36" s="63"/>
      <c r="DI36" s="63"/>
      <c r="DJ36" s="63"/>
      <c r="DK36" s="63"/>
      <c r="DL36" s="63"/>
      <c r="DM36" s="63"/>
      <c r="DN36" s="63"/>
      <c r="DO36" s="63"/>
      <c r="DP36" s="63"/>
      <c r="DQ36" s="63"/>
      <c r="DR36" s="63"/>
      <c r="DS36" s="63"/>
      <c r="DT36" s="63"/>
      <c r="DU36" s="63"/>
      <c r="DV36" s="63"/>
      <c r="DW36" s="63"/>
      <c r="DX36" s="63"/>
      <c r="DY36" s="63"/>
      <c r="DZ36" s="63"/>
      <c r="EA36" s="63"/>
      <c r="EB36" s="63"/>
      <c r="EC36" s="63"/>
      <c r="ED36" s="63"/>
      <c r="EE36" s="63"/>
      <c r="EF36" s="63"/>
      <c r="EG36" s="63"/>
      <c r="EH36" s="63"/>
      <c r="EI36" s="63"/>
      <c r="EJ36" s="63"/>
      <c r="EK36" s="63"/>
      <c r="EL36" s="63"/>
      <c r="EM36" s="63"/>
      <c r="EN36" s="63"/>
      <c r="EO36" s="63"/>
      <c r="EP36" s="63"/>
      <c r="EQ36" s="63"/>
      <c r="ER36" s="63"/>
      <c r="ES36" s="63"/>
      <c r="ET36" s="63"/>
      <c r="EU36" s="63"/>
      <c r="EV36" s="63"/>
      <c r="EW36" s="63"/>
      <c r="EX36" s="63"/>
      <c r="EY36" s="63"/>
      <c r="EZ36" s="63"/>
      <c r="FA36" s="63"/>
      <c r="FB36" s="63"/>
      <c r="FC36" s="63"/>
      <c r="FD36" s="63"/>
      <c r="FE36" s="63"/>
      <c r="FF36" s="63"/>
      <c r="FG36" s="63"/>
      <c r="FH36" s="63"/>
      <c r="FI36" s="63"/>
      <c r="FJ36" s="63"/>
      <c r="FK36" s="63"/>
      <c r="FL36" s="63"/>
      <c r="FM36" s="63"/>
      <c r="FN36" s="63"/>
      <c r="FO36" s="63"/>
      <c r="FP36" s="63"/>
      <c r="FQ36" s="63"/>
      <c r="FR36" s="63"/>
      <c r="FS36" s="63"/>
      <c r="FT36" s="63"/>
      <c r="FU36" s="63"/>
      <c r="FV36" s="63"/>
      <c r="FW36" s="63"/>
      <c r="FX36" s="63"/>
      <c r="FY36" s="63"/>
      <c r="FZ36" s="63"/>
      <c r="GA36" s="63"/>
      <c r="GB36" s="63"/>
      <c r="GC36" s="63"/>
      <c r="GD36" s="63"/>
      <c r="GE36" s="63"/>
      <c r="GF36" s="63"/>
      <c r="GG36" s="63"/>
      <c r="GH36" s="63"/>
      <c r="GI36" s="63"/>
      <c r="GJ36" s="63"/>
      <c r="GK36" s="63"/>
      <c r="GL36" s="63"/>
      <c r="GM36" s="63"/>
      <c r="GN36" s="63"/>
      <c r="GO36" s="63"/>
      <c r="GP36" s="63"/>
      <c r="GQ36" s="63"/>
      <c r="GR36" s="63"/>
      <c r="GS36" s="63"/>
      <c r="GT36" s="63"/>
      <c r="GU36" s="63"/>
      <c r="GV36" s="63"/>
      <c r="GW36" s="63"/>
      <c r="GX36" s="63"/>
      <c r="GY36" s="63"/>
      <c r="GZ36" s="63"/>
      <c r="HA36" s="63"/>
      <c r="HB36" s="63"/>
      <c r="HC36" s="63"/>
      <c r="HD36" s="63"/>
      <c r="HE36" s="63"/>
      <c r="HF36" s="63"/>
      <c r="HG36" s="63"/>
      <c r="HH36" s="63"/>
      <c r="HI36" s="63"/>
    </row>
    <row r="37" spans="1:217" s="64" customFormat="1">
      <c r="A37" s="75" t="s">
        <v>123</v>
      </c>
      <c r="B37" s="75" t="s">
        <v>79</v>
      </c>
      <c r="C37" s="76" t="s">
        <v>86</v>
      </c>
      <c r="D37" s="76" t="s">
        <v>120</v>
      </c>
      <c r="E37" s="76"/>
      <c r="F37" s="91">
        <v>45658</v>
      </c>
      <c r="G37" s="77">
        <f t="shared" si="0"/>
        <v>0</v>
      </c>
      <c r="H37" s="78">
        <f t="shared" si="1"/>
        <v>0</v>
      </c>
      <c r="I37" s="92">
        <f t="shared" si="12"/>
        <v>0</v>
      </c>
      <c r="J37" s="77">
        <v>0</v>
      </c>
      <c r="K37" s="78">
        <v>0</v>
      </c>
      <c r="L37" s="79">
        <f t="shared" si="3"/>
        <v>0</v>
      </c>
      <c r="M37" s="20">
        <v>0</v>
      </c>
      <c r="N37" s="21">
        <v>0</v>
      </c>
      <c r="O37" s="69">
        <f t="shared" si="4"/>
        <v>0</v>
      </c>
      <c r="P37" s="20">
        <f t="shared" si="5"/>
        <v>0</v>
      </c>
      <c r="Q37" s="21">
        <f t="shared" si="6"/>
        <v>0</v>
      </c>
      <c r="R37" s="69">
        <f t="shared" si="7"/>
        <v>0</v>
      </c>
      <c r="S37" s="20">
        <f t="shared" si="13"/>
        <v>0</v>
      </c>
      <c r="T37" s="21">
        <f t="shared" si="13"/>
        <v>0</v>
      </c>
      <c r="U37" s="70">
        <f t="shared" si="9"/>
        <v>0</v>
      </c>
      <c r="V37" s="69" t="e">
        <f t="shared" si="11"/>
        <v>#REF!</v>
      </c>
      <c r="W37" s="63"/>
      <c r="X37" s="123" t="s">
        <v>120</v>
      </c>
      <c r="Y37" s="63" t="str">
        <f t="shared" si="22"/>
        <v/>
      </c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  <c r="BN37" s="63"/>
      <c r="BO37" s="63"/>
      <c r="BP37" s="63"/>
      <c r="BQ37" s="63"/>
      <c r="BR37" s="63"/>
      <c r="BS37" s="63"/>
      <c r="BT37" s="63"/>
      <c r="BU37" s="63"/>
      <c r="BV37" s="63"/>
      <c r="BW37" s="63"/>
      <c r="BX37" s="63"/>
      <c r="BY37" s="63"/>
      <c r="BZ37" s="63"/>
      <c r="CA37" s="63"/>
      <c r="CB37" s="63"/>
      <c r="CC37" s="63"/>
      <c r="CD37" s="63"/>
      <c r="CE37" s="63"/>
      <c r="CF37" s="63"/>
      <c r="CG37" s="63"/>
      <c r="CH37" s="63"/>
      <c r="CI37" s="63"/>
      <c r="CJ37" s="63"/>
      <c r="CK37" s="63"/>
      <c r="CL37" s="63"/>
      <c r="CM37" s="63"/>
      <c r="CN37" s="63"/>
      <c r="CO37" s="63"/>
      <c r="CP37" s="63"/>
      <c r="CQ37" s="63"/>
      <c r="CR37" s="63"/>
      <c r="CS37" s="63"/>
      <c r="CT37" s="63"/>
      <c r="CU37" s="63"/>
      <c r="CV37" s="63"/>
      <c r="CW37" s="63"/>
      <c r="CX37" s="63"/>
      <c r="CY37" s="63"/>
      <c r="CZ37" s="63"/>
      <c r="DA37" s="63"/>
      <c r="DB37" s="63"/>
      <c r="DC37" s="63"/>
      <c r="DD37" s="63"/>
      <c r="DE37" s="63"/>
      <c r="DF37" s="63"/>
      <c r="DG37" s="63"/>
      <c r="DH37" s="63"/>
      <c r="DI37" s="63"/>
      <c r="DJ37" s="63"/>
      <c r="DK37" s="63"/>
      <c r="DL37" s="63"/>
      <c r="DM37" s="63"/>
      <c r="DN37" s="63"/>
      <c r="DO37" s="63"/>
      <c r="DP37" s="63"/>
      <c r="DQ37" s="63"/>
      <c r="DR37" s="63"/>
      <c r="DS37" s="63"/>
      <c r="DT37" s="63"/>
      <c r="DU37" s="63"/>
      <c r="DV37" s="63"/>
      <c r="DW37" s="63"/>
      <c r="DX37" s="63"/>
      <c r="DY37" s="63"/>
      <c r="DZ37" s="63"/>
      <c r="EA37" s="63"/>
      <c r="EB37" s="63"/>
      <c r="EC37" s="63"/>
      <c r="ED37" s="63"/>
      <c r="EE37" s="63"/>
      <c r="EF37" s="63"/>
      <c r="EG37" s="63"/>
      <c r="EH37" s="63"/>
      <c r="EI37" s="63"/>
      <c r="EJ37" s="63"/>
      <c r="EK37" s="63"/>
      <c r="EL37" s="63"/>
      <c r="EM37" s="63"/>
      <c r="EN37" s="63"/>
      <c r="EO37" s="63"/>
      <c r="EP37" s="63"/>
      <c r="EQ37" s="63"/>
      <c r="ER37" s="63"/>
      <c r="ES37" s="63"/>
      <c r="ET37" s="63"/>
      <c r="EU37" s="63"/>
      <c r="EV37" s="63"/>
      <c r="EW37" s="63"/>
      <c r="EX37" s="63"/>
      <c r="EY37" s="63"/>
      <c r="EZ37" s="63"/>
      <c r="FA37" s="63"/>
      <c r="FB37" s="63"/>
      <c r="FC37" s="63"/>
      <c r="FD37" s="63"/>
      <c r="FE37" s="63"/>
      <c r="FF37" s="63"/>
      <c r="FG37" s="63"/>
      <c r="FH37" s="63"/>
      <c r="FI37" s="63"/>
      <c r="FJ37" s="63"/>
      <c r="FK37" s="63"/>
      <c r="FL37" s="63"/>
      <c r="FM37" s="63"/>
      <c r="FN37" s="63"/>
      <c r="FO37" s="63"/>
      <c r="FP37" s="63"/>
      <c r="FQ37" s="63"/>
      <c r="FR37" s="63"/>
      <c r="FS37" s="63"/>
      <c r="FT37" s="63"/>
      <c r="FU37" s="63"/>
      <c r="FV37" s="63"/>
      <c r="FW37" s="63"/>
      <c r="FX37" s="63"/>
      <c r="FY37" s="63"/>
      <c r="FZ37" s="63"/>
      <c r="GA37" s="63"/>
      <c r="GB37" s="63"/>
      <c r="GC37" s="63"/>
      <c r="GD37" s="63"/>
      <c r="GE37" s="63"/>
      <c r="GF37" s="63"/>
      <c r="GG37" s="63"/>
      <c r="GH37" s="63"/>
      <c r="GI37" s="63"/>
      <c r="GJ37" s="63"/>
      <c r="GK37" s="63"/>
      <c r="GL37" s="63"/>
      <c r="GM37" s="63"/>
      <c r="GN37" s="63"/>
      <c r="GO37" s="63"/>
      <c r="GP37" s="63"/>
      <c r="GQ37" s="63"/>
      <c r="GR37" s="63"/>
      <c r="GS37" s="63"/>
      <c r="GT37" s="63"/>
      <c r="GU37" s="63"/>
      <c r="GV37" s="63"/>
      <c r="GW37" s="63"/>
      <c r="GX37" s="63"/>
      <c r="GY37" s="63"/>
      <c r="GZ37" s="63"/>
      <c r="HA37" s="63"/>
      <c r="HB37" s="63"/>
      <c r="HC37" s="63"/>
      <c r="HD37" s="63"/>
      <c r="HE37" s="63"/>
      <c r="HF37" s="63"/>
      <c r="HG37" s="63"/>
      <c r="HH37" s="63"/>
      <c r="HI37" s="63"/>
    </row>
    <row r="38" spans="1:217" s="64" customFormat="1">
      <c r="A38" s="75" t="s">
        <v>124</v>
      </c>
      <c r="B38" s="75" t="s">
        <v>79</v>
      </c>
      <c r="C38" s="76" t="s">
        <v>86</v>
      </c>
      <c r="D38" s="76" t="s">
        <v>120</v>
      </c>
      <c r="E38" s="76"/>
      <c r="F38" s="91">
        <v>45658</v>
      </c>
      <c r="G38" s="77">
        <f t="shared" si="0"/>
        <v>0</v>
      </c>
      <c r="H38" s="78">
        <f t="shared" si="1"/>
        <v>0</v>
      </c>
      <c r="I38" s="92">
        <f t="shared" si="12"/>
        <v>0</v>
      </c>
      <c r="J38" s="77">
        <v>0</v>
      </c>
      <c r="K38" s="78">
        <v>0</v>
      </c>
      <c r="L38" s="79">
        <f t="shared" si="3"/>
        <v>0</v>
      </c>
      <c r="M38" s="20">
        <v>0</v>
      </c>
      <c r="N38" s="21">
        <v>0</v>
      </c>
      <c r="O38" s="69">
        <f t="shared" si="4"/>
        <v>0</v>
      </c>
      <c r="P38" s="20">
        <f t="shared" si="5"/>
        <v>0</v>
      </c>
      <c r="Q38" s="21">
        <f t="shared" si="6"/>
        <v>0</v>
      </c>
      <c r="R38" s="69">
        <f t="shared" si="7"/>
        <v>0</v>
      </c>
      <c r="S38" s="20">
        <f t="shared" si="13"/>
        <v>0</v>
      </c>
      <c r="T38" s="21">
        <f t="shared" si="13"/>
        <v>0</v>
      </c>
      <c r="U38" s="70">
        <f t="shared" si="9"/>
        <v>0</v>
      </c>
      <c r="V38" s="69" t="e">
        <f t="shared" si="11"/>
        <v>#REF!</v>
      </c>
      <c r="W38" s="63"/>
      <c r="X38" s="123" t="s">
        <v>120</v>
      </c>
      <c r="Y38" s="63" t="str">
        <f t="shared" si="22"/>
        <v/>
      </c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  <c r="BN38" s="63"/>
      <c r="BO38" s="63"/>
      <c r="BP38" s="63"/>
      <c r="BQ38" s="63"/>
      <c r="BR38" s="63"/>
      <c r="BS38" s="63"/>
      <c r="BT38" s="63"/>
      <c r="BU38" s="63"/>
      <c r="BV38" s="63"/>
      <c r="BW38" s="63"/>
      <c r="BX38" s="63"/>
      <c r="BY38" s="63"/>
      <c r="BZ38" s="63"/>
      <c r="CA38" s="63"/>
      <c r="CB38" s="63"/>
      <c r="CC38" s="63"/>
      <c r="CD38" s="63"/>
      <c r="CE38" s="63"/>
      <c r="CF38" s="63"/>
      <c r="CG38" s="63"/>
      <c r="CH38" s="63"/>
      <c r="CI38" s="63"/>
      <c r="CJ38" s="63"/>
      <c r="CK38" s="63"/>
      <c r="CL38" s="63"/>
      <c r="CM38" s="63"/>
      <c r="CN38" s="63"/>
      <c r="CO38" s="63"/>
      <c r="CP38" s="63"/>
      <c r="CQ38" s="63"/>
      <c r="CR38" s="63"/>
      <c r="CS38" s="63"/>
      <c r="CT38" s="63"/>
      <c r="CU38" s="63"/>
      <c r="CV38" s="63"/>
      <c r="CW38" s="63"/>
      <c r="CX38" s="63"/>
      <c r="CY38" s="63"/>
      <c r="CZ38" s="63"/>
      <c r="DA38" s="63"/>
      <c r="DB38" s="63"/>
      <c r="DC38" s="63"/>
      <c r="DD38" s="63"/>
      <c r="DE38" s="63"/>
      <c r="DF38" s="63"/>
      <c r="DG38" s="63"/>
      <c r="DH38" s="63"/>
      <c r="DI38" s="63"/>
      <c r="DJ38" s="63"/>
      <c r="DK38" s="63"/>
      <c r="DL38" s="63"/>
      <c r="DM38" s="63"/>
      <c r="DN38" s="63"/>
      <c r="DO38" s="63"/>
      <c r="DP38" s="63"/>
      <c r="DQ38" s="63"/>
      <c r="DR38" s="63"/>
      <c r="DS38" s="63"/>
      <c r="DT38" s="63"/>
      <c r="DU38" s="63"/>
      <c r="DV38" s="63"/>
      <c r="DW38" s="63"/>
      <c r="DX38" s="63"/>
      <c r="DY38" s="63"/>
      <c r="DZ38" s="63"/>
      <c r="EA38" s="63"/>
      <c r="EB38" s="63"/>
      <c r="EC38" s="63"/>
      <c r="ED38" s="63"/>
      <c r="EE38" s="63"/>
      <c r="EF38" s="63"/>
      <c r="EG38" s="63"/>
      <c r="EH38" s="63"/>
      <c r="EI38" s="63"/>
      <c r="EJ38" s="63"/>
      <c r="EK38" s="63"/>
      <c r="EL38" s="63"/>
      <c r="EM38" s="63"/>
      <c r="EN38" s="63"/>
      <c r="EO38" s="63"/>
      <c r="EP38" s="63"/>
      <c r="EQ38" s="63"/>
      <c r="ER38" s="63"/>
      <c r="ES38" s="63"/>
      <c r="ET38" s="63"/>
      <c r="EU38" s="63"/>
      <c r="EV38" s="63"/>
      <c r="EW38" s="63"/>
      <c r="EX38" s="63"/>
      <c r="EY38" s="63"/>
      <c r="EZ38" s="63"/>
      <c r="FA38" s="63"/>
      <c r="FB38" s="63"/>
      <c r="FC38" s="63"/>
      <c r="FD38" s="63"/>
      <c r="FE38" s="63"/>
      <c r="FF38" s="63"/>
      <c r="FG38" s="63"/>
      <c r="FH38" s="63"/>
      <c r="FI38" s="63"/>
      <c r="FJ38" s="63"/>
      <c r="FK38" s="63"/>
      <c r="FL38" s="63"/>
      <c r="FM38" s="63"/>
      <c r="FN38" s="63"/>
      <c r="FO38" s="63"/>
      <c r="FP38" s="63"/>
      <c r="FQ38" s="63"/>
      <c r="FR38" s="63"/>
      <c r="FS38" s="63"/>
      <c r="FT38" s="63"/>
      <c r="FU38" s="63"/>
      <c r="FV38" s="63"/>
      <c r="FW38" s="63"/>
      <c r="FX38" s="63"/>
      <c r="FY38" s="63"/>
      <c r="FZ38" s="63"/>
      <c r="GA38" s="63"/>
      <c r="GB38" s="63"/>
      <c r="GC38" s="63"/>
      <c r="GD38" s="63"/>
      <c r="GE38" s="63"/>
      <c r="GF38" s="63"/>
      <c r="GG38" s="63"/>
      <c r="GH38" s="63"/>
      <c r="GI38" s="63"/>
      <c r="GJ38" s="63"/>
      <c r="GK38" s="63"/>
      <c r="GL38" s="63"/>
      <c r="GM38" s="63"/>
      <c r="GN38" s="63"/>
      <c r="GO38" s="63"/>
      <c r="GP38" s="63"/>
      <c r="GQ38" s="63"/>
      <c r="GR38" s="63"/>
      <c r="GS38" s="63"/>
      <c r="GT38" s="63"/>
      <c r="GU38" s="63"/>
      <c r="GV38" s="63"/>
      <c r="GW38" s="63"/>
      <c r="GX38" s="63"/>
      <c r="GY38" s="63"/>
      <c r="GZ38" s="63"/>
      <c r="HA38" s="63"/>
      <c r="HB38" s="63"/>
      <c r="HC38" s="63"/>
      <c r="HD38" s="63"/>
      <c r="HE38" s="63"/>
      <c r="HF38" s="63"/>
      <c r="HG38" s="63"/>
      <c r="HH38" s="63"/>
      <c r="HI38" s="63"/>
    </row>
    <row r="39" spans="1:217" s="64" customFormat="1">
      <c r="A39" s="75" t="s">
        <v>125</v>
      </c>
      <c r="B39" s="75" t="s">
        <v>79</v>
      </c>
      <c r="C39" s="76" t="s">
        <v>86</v>
      </c>
      <c r="D39" s="76" t="s">
        <v>120</v>
      </c>
      <c r="E39" s="76"/>
      <c r="F39" s="91">
        <v>45658</v>
      </c>
      <c r="G39" s="77">
        <f t="shared" si="0"/>
        <v>0</v>
      </c>
      <c r="H39" s="78">
        <f t="shared" si="1"/>
        <v>0</v>
      </c>
      <c r="I39" s="92">
        <f t="shared" si="12"/>
        <v>0</v>
      </c>
      <c r="J39" s="77">
        <v>0</v>
      </c>
      <c r="K39" s="78">
        <v>0</v>
      </c>
      <c r="L39" s="79">
        <f t="shared" si="3"/>
        <v>0</v>
      </c>
      <c r="M39" s="20">
        <v>0</v>
      </c>
      <c r="N39" s="21">
        <v>0</v>
      </c>
      <c r="O39" s="69">
        <f t="shared" si="4"/>
        <v>0</v>
      </c>
      <c r="P39" s="20">
        <f t="shared" ref="P39:P70" si="23">G39-J39</f>
        <v>0</v>
      </c>
      <c r="Q39" s="21">
        <f t="shared" ref="Q39:Q70" si="24">H39-K39</f>
        <v>0</v>
      </c>
      <c r="R39" s="69">
        <f t="shared" si="7"/>
        <v>0</v>
      </c>
      <c r="S39" s="20">
        <f t="shared" si="13"/>
        <v>0</v>
      </c>
      <c r="T39" s="21">
        <f t="shared" si="13"/>
        <v>0</v>
      </c>
      <c r="U39" s="70">
        <f t="shared" si="9"/>
        <v>0</v>
      </c>
      <c r="V39" s="69" t="e">
        <f t="shared" si="11"/>
        <v>#REF!</v>
      </c>
      <c r="W39" s="63"/>
      <c r="X39" s="123" t="s">
        <v>120</v>
      </c>
      <c r="Y39" s="63" t="str">
        <f t="shared" si="22"/>
        <v/>
      </c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  <c r="BN39" s="63"/>
      <c r="BO39" s="63"/>
      <c r="BP39" s="63"/>
      <c r="BQ39" s="63"/>
      <c r="BR39" s="63"/>
      <c r="BS39" s="63"/>
      <c r="BT39" s="63"/>
      <c r="BU39" s="63"/>
      <c r="BV39" s="63"/>
      <c r="BW39" s="63"/>
      <c r="BX39" s="63"/>
      <c r="BY39" s="63"/>
      <c r="BZ39" s="63"/>
      <c r="CA39" s="63"/>
      <c r="CB39" s="63"/>
      <c r="CC39" s="63"/>
      <c r="CD39" s="63"/>
      <c r="CE39" s="63"/>
      <c r="CF39" s="63"/>
      <c r="CG39" s="63"/>
      <c r="CH39" s="63"/>
      <c r="CI39" s="63"/>
      <c r="CJ39" s="63"/>
      <c r="CK39" s="63"/>
      <c r="CL39" s="63"/>
      <c r="CM39" s="63"/>
      <c r="CN39" s="63"/>
      <c r="CO39" s="63"/>
      <c r="CP39" s="63"/>
      <c r="CQ39" s="63"/>
      <c r="CR39" s="63"/>
      <c r="CS39" s="63"/>
      <c r="CT39" s="63"/>
      <c r="CU39" s="63"/>
      <c r="CV39" s="63"/>
      <c r="CW39" s="63"/>
      <c r="CX39" s="63"/>
      <c r="CY39" s="63"/>
      <c r="CZ39" s="63"/>
      <c r="DA39" s="63"/>
      <c r="DB39" s="63"/>
      <c r="DC39" s="63"/>
      <c r="DD39" s="63"/>
      <c r="DE39" s="63"/>
      <c r="DF39" s="63"/>
      <c r="DG39" s="63"/>
      <c r="DH39" s="63"/>
      <c r="DI39" s="63"/>
      <c r="DJ39" s="63"/>
      <c r="DK39" s="63"/>
      <c r="DL39" s="63"/>
      <c r="DM39" s="63"/>
      <c r="DN39" s="63"/>
      <c r="DO39" s="63"/>
      <c r="DP39" s="63"/>
      <c r="DQ39" s="63"/>
      <c r="DR39" s="63"/>
      <c r="DS39" s="63"/>
      <c r="DT39" s="63"/>
      <c r="DU39" s="63"/>
      <c r="DV39" s="63"/>
      <c r="DW39" s="63"/>
      <c r="DX39" s="63"/>
      <c r="DY39" s="63"/>
      <c r="DZ39" s="63"/>
      <c r="EA39" s="63"/>
      <c r="EB39" s="63"/>
      <c r="EC39" s="63"/>
      <c r="ED39" s="63"/>
      <c r="EE39" s="63"/>
      <c r="EF39" s="63"/>
      <c r="EG39" s="63"/>
      <c r="EH39" s="63"/>
      <c r="EI39" s="63"/>
      <c r="EJ39" s="63"/>
      <c r="EK39" s="63"/>
      <c r="EL39" s="63"/>
      <c r="EM39" s="63"/>
      <c r="EN39" s="63"/>
      <c r="EO39" s="63"/>
      <c r="EP39" s="63"/>
      <c r="EQ39" s="63"/>
      <c r="ER39" s="63"/>
      <c r="ES39" s="63"/>
      <c r="ET39" s="63"/>
      <c r="EU39" s="63"/>
      <c r="EV39" s="63"/>
      <c r="EW39" s="63"/>
      <c r="EX39" s="63"/>
      <c r="EY39" s="63"/>
      <c r="EZ39" s="63"/>
      <c r="FA39" s="63"/>
      <c r="FB39" s="63"/>
      <c r="FC39" s="63"/>
      <c r="FD39" s="63"/>
      <c r="FE39" s="63"/>
      <c r="FF39" s="63"/>
      <c r="FG39" s="63"/>
      <c r="FH39" s="63"/>
      <c r="FI39" s="63"/>
      <c r="FJ39" s="63"/>
      <c r="FK39" s="63"/>
      <c r="FL39" s="63"/>
      <c r="FM39" s="63"/>
      <c r="FN39" s="63"/>
      <c r="FO39" s="63"/>
      <c r="FP39" s="63"/>
      <c r="FQ39" s="63"/>
      <c r="FR39" s="63"/>
      <c r="FS39" s="63"/>
      <c r="FT39" s="63"/>
      <c r="FU39" s="63"/>
      <c r="FV39" s="63"/>
      <c r="FW39" s="63"/>
      <c r="FX39" s="63"/>
      <c r="FY39" s="63"/>
      <c r="FZ39" s="63"/>
      <c r="GA39" s="63"/>
      <c r="GB39" s="63"/>
      <c r="GC39" s="63"/>
      <c r="GD39" s="63"/>
      <c r="GE39" s="63"/>
      <c r="GF39" s="63"/>
      <c r="GG39" s="63"/>
      <c r="GH39" s="63"/>
      <c r="GI39" s="63"/>
      <c r="GJ39" s="63"/>
      <c r="GK39" s="63"/>
      <c r="GL39" s="63"/>
      <c r="GM39" s="63"/>
      <c r="GN39" s="63"/>
      <c r="GO39" s="63"/>
      <c r="GP39" s="63"/>
      <c r="GQ39" s="63"/>
      <c r="GR39" s="63"/>
      <c r="GS39" s="63"/>
      <c r="GT39" s="63"/>
      <c r="GU39" s="63"/>
      <c r="GV39" s="63"/>
      <c r="GW39" s="63"/>
      <c r="GX39" s="63"/>
      <c r="GY39" s="63"/>
      <c r="GZ39" s="63"/>
      <c r="HA39" s="63"/>
      <c r="HB39" s="63"/>
      <c r="HC39" s="63"/>
      <c r="HD39" s="63"/>
      <c r="HE39" s="63"/>
      <c r="HF39" s="63"/>
      <c r="HG39" s="63"/>
      <c r="HH39" s="63"/>
      <c r="HI39" s="63"/>
    </row>
    <row r="40" spans="1:217" s="64" customFormat="1">
      <c r="A40" s="75" t="s">
        <v>126</v>
      </c>
      <c r="B40" s="75" t="s">
        <v>79</v>
      </c>
      <c r="C40" s="76" t="s">
        <v>127</v>
      </c>
      <c r="D40" s="76" t="s">
        <v>128</v>
      </c>
      <c r="E40" s="76"/>
      <c r="F40" s="91">
        <v>45658</v>
      </c>
      <c r="G40" s="77">
        <f t="shared" si="0"/>
        <v>70000</v>
      </c>
      <c r="H40" s="78">
        <f t="shared" si="1"/>
        <v>0</v>
      </c>
      <c r="I40" s="92">
        <f t="shared" si="12"/>
        <v>70000</v>
      </c>
      <c r="J40" s="77">
        <v>68000</v>
      </c>
      <c r="K40" s="78">
        <v>0</v>
      </c>
      <c r="L40" s="79">
        <f t="shared" si="3"/>
        <v>68000</v>
      </c>
      <c r="M40" s="20">
        <v>68000</v>
      </c>
      <c r="N40" s="21">
        <v>0</v>
      </c>
      <c r="O40" s="69">
        <f t="shared" si="4"/>
        <v>68000</v>
      </c>
      <c r="P40" s="20">
        <f t="shared" si="23"/>
        <v>2000</v>
      </c>
      <c r="Q40" s="21">
        <f t="shared" si="24"/>
        <v>0</v>
      </c>
      <c r="R40" s="69">
        <f t="shared" si="7"/>
        <v>2000</v>
      </c>
      <c r="S40" s="20">
        <f t="shared" si="13"/>
        <v>0</v>
      </c>
      <c r="T40" s="21">
        <f t="shared" si="13"/>
        <v>0</v>
      </c>
      <c r="U40" s="70">
        <f t="shared" si="9"/>
        <v>0</v>
      </c>
      <c r="V40" s="69" t="e">
        <f t="shared" si="11"/>
        <v>#REF!</v>
      </c>
      <c r="W40" s="63"/>
      <c r="X40" s="123" t="s">
        <v>128</v>
      </c>
      <c r="Y40" s="63" t="str">
        <f t="shared" si="22"/>
        <v/>
      </c>
      <c r="Z40" s="63"/>
      <c r="AA40" s="63"/>
      <c r="AB40" s="135" t="s">
        <v>482</v>
      </c>
      <c r="AC40" s="135" t="s">
        <v>482</v>
      </c>
      <c r="AD40" s="135" t="s">
        <v>482</v>
      </c>
      <c r="AE40" s="135" t="s">
        <v>482</v>
      </c>
      <c r="AF40" s="135"/>
      <c r="AG40" s="135" t="s">
        <v>482</v>
      </c>
      <c r="AH40" s="135"/>
      <c r="AI40" s="135" t="s">
        <v>483</v>
      </c>
      <c r="AJ40" s="135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  <c r="BN40" s="63"/>
      <c r="BO40" s="63"/>
      <c r="BP40" s="63"/>
      <c r="BQ40" s="63"/>
      <c r="BR40" s="63"/>
      <c r="BS40" s="63"/>
      <c r="BT40" s="63"/>
      <c r="BU40" s="63"/>
      <c r="BV40" s="63"/>
      <c r="BW40" s="63"/>
      <c r="BX40" s="63"/>
      <c r="BY40" s="63"/>
      <c r="BZ40" s="63"/>
      <c r="CA40" s="63"/>
      <c r="CB40" s="63"/>
      <c r="CC40" s="63"/>
      <c r="CD40" s="63"/>
      <c r="CE40" s="63"/>
      <c r="CF40" s="63"/>
      <c r="CG40" s="63"/>
      <c r="CH40" s="63"/>
      <c r="CI40" s="63"/>
      <c r="CJ40" s="63"/>
      <c r="CK40" s="63"/>
      <c r="CL40" s="63"/>
      <c r="CM40" s="63"/>
      <c r="CN40" s="63"/>
      <c r="CO40" s="63"/>
      <c r="CP40" s="63"/>
      <c r="CQ40" s="63"/>
      <c r="CR40" s="63"/>
      <c r="CS40" s="63"/>
      <c r="CT40" s="63"/>
      <c r="CU40" s="63"/>
      <c r="CV40" s="63"/>
      <c r="CW40" s="63"/>
      <c r="CX40" s="63"/>
      <c r="CY40" s="63"/>
      <c r="CZ40" s="63"/>
      <c r="DA40" s="63"/>
      <c r="DB40" s="63"/>
      <c r="DC40" s="63"/>
      <c r="DD40" s="63"/>
      <c r="DE40" s="63"/>
      <c r="DF40" s="63"/>
      <c r="DG40" s="63"/>
      <c r="DH40" s="63"/>
      <c r="DI40" s="63"/>
      <c r="DJ40" s="63"/>
      <c r="DK40" s="63"/>
      <c r="DL40" s="63"/>
      <c r="DM40" s="63"/>
      <c r="DN40" s="63"/>
      <c r="DO40" s="63"/>
      <c r="DP40" s="63"/>
      <c r="DQ40" s="63"/>
      <c r="DR40" s="63"/>
      <c r="DS40" s="63"/>
      <c r="DT40" s="63"/>
      <c r="DU40" s="63"/>
      <c r="DV40" s="63"/>
      <c r="DW40" s="63"/>
      <c r="DX40" s="63"/>
      <c r="DY40" s="63"/>
      <c r="DZ40" s="63"/>
      <c r="EA40" s="63"/>
      <c r="EB40" s="63"/>
      <c r="EC40" s="63"/>
      <c r="ED40" s="63"/>
      <c r="EE40" s="63"/>
      <c r="EF40" s="63"/>
      <c r="EG40" s="63"/>
      <c r="EH40" s="63"/>
      <c r="EI40" s="63"/>
      <c r="EJ40" s="63"/>
      <c r="EK40" s="63"/>
      <c r="EL40" s="63"/>
      <c r="EM40" s="63"/>
      <c r="EN40" s="63"/>
      <c r="EO40" s="63"/>
      <c r="EP40" s="63"/>
      <c r="EQ40" s="63"/>
      <c r="ER40" s="63"/>
      <c r="ES40" s="63"/>
      <c r="ET40" s="63"/>
      <c r="EU40" s="63"/>
      <c r="EV40" s="63"/>
      <c r="EW40" s="63"/>
      <c r="EX40" s="63"/>
      <c r="EY40" s="63"/>
      <c r="EZ40" s="63"/>
      <c r="FA40" s="63"/>
      <c r="FB40" s="63"/>
      <c r="FC40" s="63"/>
      <c r="FD40" s="63"/>
      <c r="FE40" s="63"/>
      <c r="FF40" s="63"/>
      <c r="FG40" s="63"/>
      <c r="FH40" s="63"/>
      <c r="FI40" s="63"/>
      <c r="FJ40" s="63"/>
      <c r="FK40" s="63"/>
      <c r="FL40" s="63"/>
      <c r="FM40" s="63"/>
      <c r="FN40" s="63"/>
      <c r="FO40" s="63"/>
      <c r="FP40" s="63"/>
      <c r="FQ40" s="63"/>
      <c r="FR40" s="63"/>
      <c r="FS40" s="63"/>
      <c r="FT40" s="63"/>
      <c r="FU40" s="63"/>
      <c r="FV40" s="63"/>
      <c r="FW40" s="63"/>
      <c r="FX40" s="63"/>
      <c r="FY40" s="63"/>
      <c r="FZ40" s="63"/>
      <c r="GA40" s="63"/>
      <c r="GB40" s="63"/>
      <c r="GC40" s="63"/>
      <c r="GD40" s="63"/>
      <c r="GE40" s="63"/>
      <c r="GF40" s="63"/>
      <c r="GG40" s="63"/>
      <c r="GH40" s="63"/>
      <c r="GI40" s="63"/>
      <c r="GJ40" s="63"/>
      <c r="GK40" s="63"/>
      <c r="GL40" s="63"/>
      <c r="GM40" s="63"/>
      <c r="GN40" s="63"/>
      <c r="GO40" s="63"/>
      <c r="GP40" s="63"/>
      <c r="GQ40" s="63"/>
      <c r="GR40" s="63"/>
      <c r="GS40" s="63"/>
      <c r="GT40" s="63"/>
      <c r="GU40" s="63"/>
      <c r="GV40" s="63"/>
      <c r="GW40" s="63"/>
      <c r="GX40" s="63"/>
      <c r="GY40" s="63"/>
      <c r="GZ40" s="63"/>
      <c r="HA40" s="63"/>
      <c r="HB40" s="63"/>
      <c r="HC40" s="63"/>
      <c r="HD40" s="63"/>
      <c r="HE40" s="63"/>
      <c r="HF40" s="63"/>
      <c r="HG40" s="63"/>
      <c r="HH40" s="63"/>
      <c r="HI40" s="63"/>
    </row>
    <row r="41" spans="1:217" s="64" customFormat="1">
      <c r="A41" s="75" t="s">
        <v>129</v>
      </c>
      <c r="B41" s="75" t="s">
        <v>79</v>
      </c>
      <c r="C41" s="76"/>
      <c r="D41" s="76" t="s">
        <v>120</v>
      </c>
      <c r="E41" s="76"/>
      <c r="F41" s="91" t="s">
        <v>75</v>
      </c>
      <c r="G41" s="77">
        <f t="shared" si="0"/>
        <v>0</v>
      </c>
      <c r="H41" s="78">
        <f t="shared" si="1"/>
        <v>0</v>
      </c>
      <c r="I41" s="92">
        <f t="shared" si="12"/>
        <v>0</v>
      </c>
      <c r="J41" s="77">
        <v>0</v>
      </c>
      <c r="K41" s="78">
        <v>0</v>
      </c>
      <c r="L41" s="79">
        <f t="shared" si="3"/>
        <v>0</v>
      </c>
      <c r="M41" s="20">
        <v>0</v>
      </c>
      <c r="N41" s="21">
        <v>0</v>
      </c>
      <c r="O41" s="69">
        <f t="shared" si="4"/>
        <v>0</v>
      </c>
      <c r="P41" s="20">
        <f t="shared" si="23"/>
        <v>0</v>
      </c>
      <c r="Q41" s="21">
        <f t="shared" si="24"/>
        <v>0</v>
      </c>
      <c r="R41" s="69">
        <f t="shared" si="7"/>
        <v>0</v>
      </c>
      <c r="S41" s="20">
        <f t="shared" si="13"/>
        <v>0</v>
      </c>
      <c r="T41" s="21">
        <f t="shared" si="13"/>
        <v>0</v>
      </c>
      <c r="U41" s="70">
        <f t="shared" si="9"/>
        <v>0</v>
      </c>
      <c r="V41" s="69" t="e">
        <f t="shared" si="11"/>
        <v>#REF!</v>
      </c>
      <c r="W41" s="63"/>
      <c r="X41" s="123" t="s">
        <v>120</v>
      </c>
      <c r="Y41" s="63" t="str">
        <f t="shared" si="22"/>
        <v/>
      </c>
      <c r="Z41" s="63"/>
      <c r="AA41" s="63"/>
      <c r="AB41" s="134"/>
      <c r="AC41" s="134"/>
      <c r="AD41" s="134"/>
      <c r="AE41" s="134"/>
      <c r="AF41" s="134"/>
      <c r="AG41" s="134"/>
      <c r="AH41" s="134"/>
      <c r="AI41" s="134"/>
      <c r="AJ41" s="134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  <c r="BN41" s="63"/>
      <c r="BO41" s="63"/>
      <c r="BP41" s="63"/>
      <c r="BQ41" s="63"/>
      <c r="BR41" s="63"/>
      <c r="BS41" s="63"/>
      <c r="BT41" s="63"/>
      <c r="BU41" s="63"/>
      <c r="BV41" s="63"/>
      <c r="BW41" s="63"/>
      <c r="BX41" s="63"/>
      <c r="BY41" s="63"/>
      <c r="BZ41" s="63"/>
      <c r="CA41" s="63"/>
      <c r="CB41" s="63"/>
      <c r="CC41" s="63"/>
      <c r="CD41" s="63"/>
      <c r="CE41" s="63"/>
      <c r="CF41" s="63"/>
      <c r="CG41" s="63"/>
      <c r="CH41" s="63"/>
      <c r="CI41" s="63"/>
      <c r="CJ41" s="63"/>
      <c r="CK41" s="63"/>
      <c r="CL41" s="63"/>
      <c r="CM41" s="63"/>
      <c r="CN41" s="63"/>
      <c r="CO41" s="63"/>
      <c r="CP41" s="63"/>
      <c r="CQ41" s="63"/>
      <c r="CR41" s="63"/>
      <c r="CS41" s="63"/>
      <c r="CT41" s="63"/>
      <c r="CU41" s="63"/>
      <c r="CV41" s="63"/>
      <c r="CW41" s="63"/>
      <c r="CX41" s="63"/>
      <c r="CY41" s="63"/>
      <c r="CZ41" s="63"/>
      <c r="DA41" s="63"/>
      <c r="DB41" s="63"/>
      <c r="DC41" s="63"/>
      <c r="DD41" s="63"/>
      <c r="DE41" s="63"/>
      <c r="DF41" s="63"/>
      <c r="DG41" s="63"/>
      <c r="DH41" s="63"/>
      <c r="DI41" s="63"/>
      <c r="DJ41" s="63"/>
      <c r="DK41" s="63"/>
      <c r="DL41" s="63"/>
      <c r="DM41" s="63"/>
      <c r="DN41" s="63"/>
      <c r="DO41" s="63"/>
      <c r="DP41" s="63"/>
      <c r="DQ41" s="63"/>
      <c r="DR41" s="63"/>
      <c r="DS41" s="63"/>
      <c r="DT41" s="63"/>
      <c r="DU41" s="63"/>
      <c r="DV41" s="63"/>
      <c r="DW41" s="63"/>
      <c r="DX41" s="63"/>
      <c r="DY41" s="63"/>
      <c r="DZ41" s="63"/>
      <c r="EA41" s="63"/>
      <c r="EB41" s="63"/>
      <c r="EC41" s="63"/>
      <c r="ED41" s="63"/>
      <c r="EE41" s="63"/>
      <c r="EF41" s="63"/>
      <c r="EG41" s="63"/>
      <c r="EH41" s="63"/>
      <c r="EI41" s="63"/>
      <c r="EJ41" s="63"/>
      <c r="EK41" s="63"/>
      <c r="EL41" s="63"/>
      <c r="EM41" s="63"/>
      <c r="EN41" s="63"/>
      <c r="EO41" s="63"/>
      <c r="EP41" s="63"/>
      <c r="EQ41" s="63"/>
      <c r="ER41" s="63"/>
      <c r="ES41" s="63"/>
      <c r="ET41" s="63"/>
      <c r="EU41" s="63"/>
      <c r="EV41" s="63"/>
      <c r="EW41" s="63"/>
      <c r="EX41" s="63"/>
      <c r="EY41" s="63"/>
      <c r="EZ41" s="63"/>
      <c r="FA41" s="63"/>
      <c r="FB41" s="63"/>
      <c r="FC41" s="63"/>
      <c r="FD41" s="63"/>
      <c r="FE41" s="63"/>
      <c r="FF41" s="63"/>
      <c r="FG41" s="63"/>
      <c r="FH41" s="63"/>
      <c r="FI41" s="63"/>
      <c r="FJ41" s="63"/>
      <c r="FK41" s="63"/>
      <c r="FL41" s="63"/>
      <c r="FM41" s="63"/>
      <c r="FN41" s="63"/>
      <c r="FO41" s="63"/>
      <c r="FP41" s="63"/>
      <c r="FQ41" s="63"/>
      <c r="FR41" s="63"/>
      <c r="FS41" s="63"/>
      <c r="FT41" s="63"/>
      <c r="FU41" s="63"/>
      <c r="FV41" s="63"/>
      <c r="FW41" s="63"/>
      <c r="FX41" s="63"/>
      <c r="FY41" s="63"/>
      <c r="FZ41" s="63"/>
      <c r="GA41" s="63"/>
      <c r="GB41" s="63"/>
      <c r="GC41" s="63"/>
      <c r="GD41" s="63"/>
      <c r="GE41" s="63"/>
      <c r="GF41" s="63"/>
      <c r="GG41" s="63"/>
      <c r="GH41" s="63"/>
      <c r="GI41" s="63"/>
      <c r="GJ41" s="63"/>
      <c r="GK41" s="63"/>
      <c r="GL41" s="63"/>
      <c r="GM41" s="63"/>
      <c r="GN41" s="63"/>
      <c r="GO41" s="63"/>
      <c r="GP41" s="63"/>
      <c r="GQ41" s="63"/>
      <c r="GR41" s="63"/>
      <c r="GS41" s="63"/>
      <c r="GT41" s="63"/>
      <c r="GU41" s="63"/>
      <c r="GV41" s="63"/>
      <c r="GW41" s="63"/>
      <c r="GX41" s="63"/>
      <c r="GY41" s="63"/>
      <c r="GZ41" s="63"/>
      <c r="HA41" s="63"/>
      <c r="HB41" s="63"/>
      <c r="HC41" s="63"/>
      <c r="HD41" s="63"/>
      <c r="HE41" s="63"/>
      <c r="HF41" s="63"/>
      <c r="HG41" s="63"/>
      <c r="HH41" s="63"/>
      <c r="HI41" s="63"/>
    </row>
    <row r="42" spans="1:217" s="64" customFormat="1">
      <c r="A42" s="75" t="s">
        <v>130</v>
      </c>
      <c r="B42" s="75" t="s">
        <v>131</v>
      </c>
      <c r="C42" s="76" t="s">
        <v>132</v>
      </c>
      <c r="D42" s="76" t="s">
        <v>133</v>
      </c>
      <c r="E42" s="76"/>
      <c r="F42" s="91">
        <v>45658</v>
      </c>
      <c r="G42" s="77">
        <f t="shared" si="0"/>
        <v>1194000</v>
      </c>
      <c r="H42" s="78">
        <f t="shared" si="1"/>
        <v>118000</v>
      </c>
      <c r="I42" s="92">
        <f t="shared" si="12"/>
        <v>1312000</v>
      </c>
      <c r="J42" s="77">
        <v>1153000</v>
      </c>
      <c r="K42" s="78">
        <v>115000</v>
      </c>
      <c r="L42" s="79">
        <f t="shared" si="3"/>
        <v>1268000</v>
      </c>
      <c r="M42" s="20">
        <v>1153000</v>
      </c>
      <c r="N42" s="21">
        <v>115000</v>
      </c>
      <c r="O42" s="69">
        <f t="shared" si="4"/>
        <v>1268000</v>
      </c>
      <c r="P42" s="20">
        <f t="shared" si="23"/>
        <v>41000</v>
      </c>
      <c r="Q42" s="21">
        <f t="shared" si="24"/>
        <v>3000</v>
      </c>
      <c r="R42" s="69">
        <f t="shared" si="7"/>
        <v>44000</v>
      </c>
      <c r="S42" s="20">
        <f t="shared" si="13"/>
        <v>0</v>
      </c>
      <c r="T42" s="21">
        <f t="shared" si="13"/>
        <v>0</v>
      </c>
      <c r="U42" s="70">
        <f t="shared" si="9"/>
        <v>0</v>
      </c>
      <c r="V42" s="69" t="e">
        <f t="shared" si="11"/>
        <v>#REF!</v>
      </c>
      <c r="W42" s="63"/>
      <c r="X42" s="123" t="s">
        <v>133</v>
      </c>
      <c r="Y42" s="63" t="str">
        <f t="shared" si="22"/>
        <v/>
      </c>
      <c r="Z42" s="63"/>
      <c r="AA42" s="63"/>
      <c r="AB42" s="135" t="s">
        <v>482</v>
      </c>
      <c r="AC42" s="135" t="s">
        <v>482</v>
      </c>
      <c r="AD42" s="135" t="s">
        <v>482</v>
      </c>
      <c r="AE42" s="135" t="s">
        <v>482</v>
      </c>
      <c r="AF42" s="135"/>
      <c r="AG42" s="135" t="s">
        <v>481</v>
      </c>
      <c r="AH42" s="136" t="s">
        <v>482</v>
      </c>
      <c r="AI42" s="135" t="s">
        <v>483</v>
      </c>
      <c r="AJ42" s="135"/>
      <c r="AK42" s="140" t="s">
        <v>484</v>
      </c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  <c r="BN42" s="63"/>
      <c r="BO42" s="63"/>
      <c r="BP42" s="63"/>
      <c r="BQ42" s="63"/>
      <c r="BR42" s="63"/>
      <c r="BS42" s="63"/>
      <c r="BT42" s="63"/>
      <c r="BU42" s="63"/>
      <c r="BV42" s="63"/>
      <c r="BW42" s="63"/>
      <c r="BX42" s="63"/>
      <c r="BY42" s="63"/>
      <c r="BZ42" s="63"/>
      <c r="CA42" s="63"/>
      <c r="CB42" s="63"/>
      <c r="CC42" s="63"/>
      <c r="CD42" s="63"/>
      <c r="CE42" s="63"/>
      <c r="CF42" s="63"/>
      <c r="CG42" s="63"/>
      <c r="CH42" s="63"/>
      <c r="CI42" s="63"/>
      <c r="CJ42" s="63"/>
      <c r="CK42" s="63"/>
      <c r="CL42" s="63"/>
      <c r="CM42" s="63"/>
      <c r="CN42" s="63"/>
      <c r="CO42" s="63"/>
      <c r="CP42" s="63"/>
      <c r="CQ42" s="63"/>
      <c r="CR42" s="63"/>
      <c r="CS42" s="63"/>
      <c r="CT42" s="63"/>
      <c r="CU42" s="63"/>
      <c r="CV42" s="63"/>
      <c r="CW42" s="63"/>
      <c r="CX42" s="63"/>
      <c r="CY42" s="63"/>
      <c r="CZ42" s="63"/>
      <c r="DA42" s="63"/>
      <c r="DB42" s="63"/>
      <c r="DC42" s="63"/>
      <c r="DD42" s="63"/>
      <c r="DE42" s="63"/>
      <c r="DF42" s="63"/>
      <c r="DG42" s="63"/>
      <c r="DH42" s="63"/>
      <c r="DI42" s="63"/>
      <c r="DJ42" s="63"/>
      <c r="DK42" s="63"/>
      <c r="DL42" s="63"/>
      <c r="DM42" s="63"/>
      <c r="DN42" s="63"/>
      <c r="DO42" s="63"/>
      <c r="DP42" s="63"/>
      <c r="DQ42" s="63"/>
      <c r="DR42" s="63"/>
      <c r="DS42" s="63"/>
      <c r="DT42" s="63"/>
      <c r="DU42" s="63"/>
      <c r="DV42" s="63"/>
      <c r="DW42" s="63"/>
      <c r="DX42" s="63"/>
      <c r="DY42" s="63"/>
      <c r="DZ42" s="63"/>
      <c r="EA42" s="63"/>
      <c r="EB42" s="63"/>
      <c r="EC42" s="63"/>
      <c r="ED42" s="63"/>
      <c r="EE42" s="63"/>
      <c r="EF42" s="63"/>
      <c r="EG42" s="63"/>
      <c r="EH42" s="63"/>
      <c r="EI42" s="63"/>
      <c r="EJ42" s="63"/>
      <c r="EK42" s="63"/>
      <c r="EL42" s="63"/>
      <c r="EM42" s="63"/>
      <c r="EN42" s="63"/>
      <c r="EO42" s="63"/>
      <c r="EP42" s="63"/>
      <c r="EQ42" s="63"/>
      <c r="ER42" s="63"/>
      <c r="ES42" s="63"/>
      <c r="ET42" s="63"/>
      <c r="EU42" s="63"/>
      <c r="EV42" s="63"/>
      <c r="EW42" s="63"/>
      <c r="EX42" s="63"/>
      <c r="EY42" s="63"/>
      <c r="EZ42" s="63"/>
      <c r="FA42" s="63"/>
      <c r="FB42" s="63"/>
      <c r="FC42" s="63"/>
      <c r="FD42" s="63"/>
      <c r="FE42" s="63"/>
      <c r="FF42" s="63"/>
      <c r="FG42" s="63"/>
      <c r="FH42" s="63"/>
      <c r="FI42" s="63"/>
      <c r="FJ42" s="63"/>
      <c r="FK42" s="63"/>
      <c r="FL42" s="63"/>
      <c r="FM42" s="63"/>
      <c r="FN42" s="63"/>
      <c r="FO42" s="63"/>
      <c r="FP42" s="63"/>
      <c r="FQ42" s="63"/>
      <c r="FR42" s="63"/>
      <c r="FS42" s="63"/>
      <c r="FT42" s="63"/>
      <c r="FU42" s="63"/>
      <c r="FV42" s="63"/>
      <c r="FW42" s="63"/>
      <c r="FX42" s="63"/>
      <c r="FY42" s="63"/>
      <c r="FZ42" s="63"/>
      <c r="GA42" s="63"/>
      <c r="GB42" s="63"/>
      <c r="GC42" s="63"/>
      <c r="GD42" s="63"/>
      <c r="GE42" s="63"/>
      <c r="GF42" s="63"/>
      <c r="GG42" s="63"/>
      <c r="GH42" s="63"/>
      <c r="GI42" s="63"/>
      <c r="GJ42" s="63"/>
      <c r="GK42" s="63"/>
      <c r="GL42" s="63"/>
      <c r="GM42" s="63"/>
      <c r="GN42" s="63"/>
      <c r="GO42" s="63"/>
      <c r="GP42" s="63"/>
      <c r="GQ42" s="63"/>
      <c r="GR42" s="63"/>
      <c r="GS42" s="63"/>
      <c r="GT42" s="63"/>
      <c r="GU42" s="63"/>
      <c r="GV42" s="63"/>
      <c r="GW42" s="63"/>
      <c r="GX42" s="63"/>
      <c r="GY42" s="63"/>
      <c r="GZ42" s="63"/>
      <c r="HA42" s="63"/>
      <c r="HB42" s="63"/>
      <c r="HC42" s="63"/>
      <c r="HD42" s="63"/>
      <c r="HE42" s="63"/>
      <c r="HF42" s="63"/>
      <c r="HG42" s="63"/>
      <c r="HH42" s="63"/>
      <c r="HI42" s="63"/>
    </row>
    <row r="43" spans="1:217" s="64" customFormat="1">
      <c r="A43" s="75" t="s">
        <v>134</v>
      </c>
      <c r="B43" s="75" t="s">
        <v>131</v>
      </c>
      <c r="C43" s="76" t="s">
        <v>135</v>
      </c>
      <c r="D43" s="76" t="s">
        <v>54</v>
      </c>
      <c r="E43" s="76"/>
      <c r="F43" s="91">
        <v>45658</v>
      </c>
      <c r="G43" s="77">
        <f t="shared" si="0"/>
        <v>97000</v>
      </c>
      <c r="H43" s="78">
        <f t="shared" si="1"/>
        <v>0</v>
      </c>
      <c r="I43" s="92">
        <f t="shared" si="12"/>
        <v>97000</v>
      </c>
      <c r="J43" s="77">
        <v>94000</v>
      </c>
      <c r="K43" s="78">
        <v>0</v>
      </c>
      <c r="L43" s="79">
        <f t="shared" si="3"/>
        <v>94000</v>
      </c>
      <c r="M43" s="20">
        <v>94000</v>
      </c>
      <c r="N43" s="21">
        <v>0</v>
      </c>
      <c r="O43" s="69">
        <f t="shared" si="4"/>
        <v>94000</v>
      </c>
      <c r="P43" s="20">
        <f t="shared" si="23"/>
        <v>3000</v>
      </c>
      <c r="Q43" s="21">
        <f t="shared" si="24"/>
        <v>0</v>
      </c>
      <c r="R43" s="69">
        <f t="shared" si="7"/>
        <v>3000</v>
      </c>
      <c r="S43" s="20">
        <f t="shared" si="13"/>
        <v>0</v>
      </c>
      <c r="T43" s="21">
        <f t="shared" si="13"/>
        <v>0</v>
      </c>
      <c r="U43" s="70">
        <f t="shared" si="9"/>
        <v>0</v>
      </c>
      <c r="V43" s="69" t="e">
        <f t="shared" si="11"/>
        <v>#REF!</v>
      </c>
      <c r="W43" s="63"/>
      <c r="X43" s="123" t="s">
        <v>54</v>
      </c>
      <c r="Y43" s="63" t="str">
        <f t="shared" si="22"/>
        <v/>
      </c>
      <c r="Z43" s="63"/>
      <c r="AA43" s="63"/>
      <c r="AB43" s="135" t="s">
        <v>482</v>
      </c>
      <c r="AC43" s="135" t="s">
        <v>482</v>
      </c>
      <c r="AD43" s="135" t="s">
        <v>482</v>
      </c>
      <c r="AE43" s="135" t="s">
        <v>482</v>
      </c>
      <c r="AF43" s="135"/>
      <c r="AG43" s="135" t="s">
        <v>482</v>
      </c>
      <c r="AH43" s="135"/>
      <c r="AI43" s="135" t="s">
        <v>483</v>
      </c>
      <c r="AJ43" s="135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  <c r="BN43" s="63"/>
      <c r="BO43" s="63"/>
      <c r="BP43" s="63"/>
      <c r="BQ43" s="63"/>
      <c r="BR43" s="63"/>
      <c r="BS43" s="63"/>
      <c r="BT43" s="63"/>
      <c r="BU43" s="63"/>
      <c r="BV43" s="63"/>
      <c r="BW43" s="63"/>
      <c r="BX43" s="63"/>
      <c r="BY43" s="63"/>
      <c r="BZ43" s="63"/>
      <c r="CA43" s="63"/>
      <c r="CB43" s="63"/>
      <c r="CC43" s="63"/>
      <c r="CD43" s="63"/>
      <c r="CE43" s="63"/>
      <c r="CF43" s="63"/>
      <c r="CG43" s="63"/>
      <c r="CH43" s="63"/>
      <c r="CI43" s="63"/>
      <c r="CJ43" s="63"/>
      <c r="CK43" s="63"/>
      <c r="CL43" s="63"/>
      <c r="CM43" s="63"/>
      <c r="CN43" s="63"/>
      <c r="CO43" s="63"/>
      <c r="CP43" s="63"/>
      <c r="CQ43" s="63"/>
      <c r="CR43" s="63"/>
      <c r="CS43" s="63"/>
      <c r="CT43" s="63"/>
      <c r="CU43" s="63"/>
      <c r="CV43" s="63"/>
      <c r="CW43" s="63"/>
      <c r="CX43" s="63"/>
      <c r="CY43" s="63"/>
      <c r="CZ43" s="63"/>
      <c r="DA43" s="63"/>
      <c r="DB43" s="63"/>
      <c r="DC43" s="63"/>
      <c r="DD43" s="63"/>
      <c r="DE43" s="63"/>
      <c r="DF43" s="63"/>
      <c r="DG43" s="63"/>
      <c r="DH43" s="63"/>
      <c r="DI43" s="63"/>
      <c r="DJ43" s="63"/>
      <c r="DK43" s="63"/>
      <c r="DL43" s="63"/>
      <c r="DM43" s="63"/>
      <c r="DN43" s="63"/>
      <c r="DO43" s="63"/>
      <c r="DP43" s="63"/>
      <c r="DQ43" s="63"/>
      <c r="DR43" s="63"/>
      <c r="DS43" s="63"/>
      <c r="DT43" s="63"/>
      <c r="DU43" s="63"/>
      <c r="DV43" s="63"/>
      <c r="DW43" s="63"/>
      <c r="DX43" s="63"/>
      <c r="DY43" s="63"/>
      <c r="DZ43" s="63"/>
      <c r="EA43" s="63"/>
      <c r="EB43" s="63"/>
      <c r="EC43" s="63"/>
      <c r="ED43" s="63"/>
      <c r="EE43" s="63"/>
      <c r="EF43" s="63"/>
      <c r="EG43" s="63"/>
      <c r="EH43" s="63"/>
      <c r="EI43" s="63"/>
      <c r="EJ43" s="63"/>
      <c r="EK43" s="63"/>
      <c r="EL43" s="63"/>
      <c r="EM43" s="63"/>
      <c r="EN43" s="63"/>
      <c r="EO43" s="63"/>
      <c r="EP43" s="63"/>
      <c r="EQ43" s="63"/>
      <c r="ER43" s="63"/>
      <c r="ES43" s="63"/>
      <c r="ET43" s="63"/>
      <c r="EU43" s="63"/>
      <c r="EV43" s="63"/>
      <c r="EW43" s="63"/>
      <c r="EX43" s="63"/>
      <c r="EY43" s="63"/>
      <c r="EZ43" s="63"/>
      <c r="FA43" s="63"/>
      <c r="FB43" s="63"/>
      <c r="FC43" s="63"/>
      <c r="FD43" s="63"/>
      <c r="FE43" s="63"/>
      <c r="FF43" s="63"/>
      <c r="FG43" s="63"/>
      <c r="FH43" s="63"/>
      <c r="FI43" s="63"/>
      <c r="FJ43" s="63"/>
      <c r="FK43" s="63"/>
      <c r="FL43" s="63"/>
      <c r="FM43" s="63"/>
      <c r="FN43" s="63"/>
      <c r="FO43" s="63"/>
      <c r="FP43" s="63"/>
      <c r="FQ43" s="63"/>
      <c r="FR43" s="63"/>
      <c r="FS43" s="63"/>
      <c r="FT43" s="63"/>
      <c r="FU43" s="63"/>
      <c r="FV43" s="63"/>
      <c r="FW43" s="63"/>
      <c r="FX43" s="63"/>
      <c r="FY43" s="63"/>
      <c r="FZ43" s="63"/>
      <c r="GA43" s="63"/>
      <c r="GB43" s="63"/>
      <c r="GC43" s="63"/>
      <c r="GD43" s="63"/>
      <c r="GE43" s="63"/>
      <c r="GF43" s="63"/>
      <c r="GG43" s="63"/>
      <c r="GH43" s="63"/>
      <c r="GI43" s="63"/>
      <c r="GJ43" s="63"/>
      <c r="GK43" s="63"/>
      <c r="GL43" s="63"/>
      <c r="GM43" s="63"/>
      <c r="GN43" s="63"/>
      <c r="GO43" s="63"/>
      <c r="GP43" s="63"/>
      <c r="GQ43" s="63"/>
      <c r="GR43" s="63"/>
      <c r="GS43" s="63"/>
      <c r="GT43" s="63"/>
      <c r="GU43" s="63"/>
      <c r="GV43" s="63"/>
      <c r="GW43" s="63"/>
      <c r="GX43" s="63"/>
      <c r="GY43" s="63"/>
      <c r="GZ43" s="63"/>
      <c r="HA43" s="63"/>
      <c r="HB43" s="63"/>
      <c r="HC43" s="63"/>
      <c r="HD43" s="63"/>
      <c r="HE43" s="63"/>
      <c r="HF43" s="63"/>
      <c r="HG43" s="63"/>
      <c r="HH43" s="63"/>
      <c r="HI43" s="63"/>
    </row>
    <row r="44" spans="1:217" s="64" customFormat="1">
      <c r="A44" s="75" t="s">
        <v>136</v>
      </c>
      <c r="B44" s="75" t="s">
        <v>131</v>
      </c>
      <c r="C44" s="76" t="s">
        <v>137</v>
      </c>
      <c r="D44" s="76" t="s">
        <v>106</v>
      </c>
      <c r="E44" s="76"/>
      <c r="F44" s="91">
        <v>45658</v>
      </c>
      <c r="G44" s="77">
        <f t="shared" si="0"/>
        <v>2431000</v>
      </c>
      <c r="H44" s="78">
        <f t="shared" si="1"/>
        <v>32000</v>
      </c>
      <c r="I44" s="92">
        <f t="shared" si="12"/>
        <v>2463000</v>
      </c>
      <c r="J44" s="77">
        <v>2348000</v>
      </c>
      <c r="K44" s="78">
        <v>31000</v>
      </c>
      <c r="L44" s="79">
        <f t="shared" si="3"/>
        <v>2379000</v>
      </c>
      <c r="M44" s="20">
        <v>2348000</v>
      </c>
      <c r="N44" s="21">
        <v>31000</v>
      </c>
      <c r="O44" s="69">
        <f t="shared" si="4"/>
        <v>2379000</v>
      </c>
      <c r="P44" s="20">
        <f t="shared" si="23"/>
        <v>83000</v>
      </c>
      <c r="Q44" s="21">
        <f t="shared" si="24"/>
        <v>1000</v>
      </c>
      <c r="R44" s="69">
        <f t="shared" si="7"/>
        <v>84000</v>
      </c>
      <c r="S44" s="20">
        <f t="shared" si="13"/>
        <v>0</v>
      </c>
      <c r="T44" s="21">
        <f t="shared" si="13"/>
        <v>0</v>
      </c>
      <c r="U44" s="70">
        <f t="shared" si="9"/>
        <v>0</v>
      </c>
      <c r="V44" s="69" t="e">
        <f t="shared" si="11"/>
        <v>#REF!</v>
      </c>
      <c r="W44" s="63"/>
      <c r="X44" s="123" t="s">
        <v>106</v>
      </c>
      <c r="Y44" s="63" t="str">
        <f t="shared" si="22"/>
        <v/>
      </c>
      <c r="Z44" s="63"/>
      <c r="AA44" s="63"/>
      <c r="AB44" s="135" t="s">
        <v>482</v>
      </c>
      <c r="AC44" s="135" t="s">
        <v>482</v>
      </c>
      <c r="AD44" s="135" t="s">
        <v>482</v>
      </c>
      <c r="AE44" s="135" t="s">
        <v>482</v>
      </c>
      <c r="AF44" s="135"/>
      <c r="AG44" s="135" t="s">
        <v>482</v>
      </c>
      <c r="AH44" s="135"/>
      <c r="AI44" s="135" t="s">
        <v>483</v>
      </c>
      <c r="AJ44" s="135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  <c r="BN44" s="63"/>
      <c r="BO44" s="63"/>
      <c r="BP44" s="63"/>
      <c r="BQ44" s="63"/>
      <c r="BR44" s="63"/>
      <c r="BS44" s="63"/>
      <c r="BT44" s="63"/>
      <c r="BU44" s="63"/>
      <c r="BV44" s="63"/>
      <c r="BW44" s="63"/>
      <c r="BX44" s="63"/>
      <c r="BY44" s="63"/>
      <c r="BZ44" s="63"/>
      <c r="CA44" s="63"/>
      <c r="CB44" s="63"/>
      <c r="CC44" s="63"/>
      <c r="CD44" s="63"/>
      <c r="CE44" s="63"/>
      <c r="CF44" s="63"/>
      <c r="CG44" s="63"/>
      <c r="CH44" s="63"/>
      <c r="CI44" s="63"/>
      <c r="CJ44" s="63"/>
      <c r="CK44" s="63"/>
      <c r="CL44" s="63"/>
      <c r="CM44" s="63"/>
      <c r="CN44" s="63"/>
      <c r="CO44" s="63"/>
      <c r="CP44" s="63"/>
      <c r="CQ44" s="63"/>
      <c r="CR44" s="63"/>
      <c r="CS44" s="63"/>
      <c r="CT44" s="63"/>
      <c r="CU44" s="63"/>
      <c r="CV44" s="63"/>
      <c r="CW44" s="63"/>
      <c r="CX44" s="63"/>
      <c r="CY44" s="63"/>
      <c r="CZ44" s="63"/>
      <c r="DA44" s="63"/>
      <c r="DB44" s="63"/>
      <c r="DC44" s="63"/>
      <c r="DD44" s="63"/>
      <c r="DE44" s="63"/>
      <c r="DF44" s="63"/>
      <c r="DG44" s="63"/>
      <c r="DH44" s="63"/>
      <c r="DI44" s="63"/>
      <c r="DJ44" s="63"/>
      <c r="DK44" s="63"/>
      <c r="DL44" s="63"/>
      <c r="DM44" s="63"/>
      <c r="DN44" s="63"/>
      <c r="DO44" s="63"/>
      <c r="DP44" s="63"/>
      <c r="DQ44" s="63"/>
      <c r="DR44" s="63"/>
      <c r="DS44" s="63"/>
      <c r="DT44" s="63"/>
      <c r="DU44" s="63"/>
      <c r="DV44" s="63"/>
      <c r="DW44" s="63"/>
      <c r="DX44" s="63"/>
      <c r="DY44" s="63"/>
      <c r="DZ44" s="63"/>
      <c r="EA44" s="63"/>
      <c r="EB44" s="63"/>
      <c r="EC44" s="63"/>
      <c r="ED44" s="63"/>
      <c r="EE44" s="63"/>
      <c r="EF44" s="63"/>
      <c r="EG44" s="63"/>
      <c r="EH44" s="63"/>
      <c r="EI44" s="63"/>
      <c r="EJ44" s="63"/>
      <c r="EK44" s="63"/>
      <c r="EL44" s="63"/>
      <c r="EM44" s="63"/>
      <c r="EN44" s="63"/>
      <c r="EO44" s="63"/>
      <c r="EP44" s="63"/>
      <c r="EQ44" s="63"/>
      <c r="ER44" s="63"/>
      <c r="ES44" s="63"/>
      <c r="ET44" s="63"/>
      <c r="EU44" s="63"/>
      <c r="EV44" s="63"/>
      <c r="EW44" s="63"/>
      <c r="EX44" s="63"/>
      <c r="EY44" s="63"/>
      <c r="EZ44" s="63"/>
      <c r="FA44" s="63"/>
      <c r="FB44" s="63"/>
      <c r="FC44" s="63"/>
      <c r="FD44" s="63"/>
      <c r="FE44" s="63"/>
      <c r="FF44" s="63"/>
      <c r="FG44" s="63"/>
      <c r="FH44" s="63"/>
      <c r="FI44" s="63"/>
      <c r="FJ44" s="63"/>
      <c r="FK44" s="63"/>
      <c r="FL44" s="63"/>
      <c r="FM44" s="63"/>
      <c r="FN44" s="63"/>
      <c r="FO44" s="63"/>
      <c r="FP44" s="63"/>
      <c r="FQ44" s="63"/>
      <c r="FR44" s="63"/>
      <c r="FS44" s="63"/>
      <c r="FT44" s="63"/>
      <c r="FU44" s="63"/>
      <c r="FV44" s="63"/>
      <c r="FW44" s="63"/>
      <c r="FX44" s="63"/>
      <c r="FY44" s="63"/>
      <c r="FZ44" s="63"/>
      <c r="GA44" s="63"/>
      <c r="GB44" s="63"/>
      <c r="GC44" s="63"/>
      <c r="GD44" s="63"/>
      <c r="GE44" s="63"/>
      <c r="GF44" s="63"/>
      <c r="GG44" s="63"/>
      <c r="GH44" s="63"/>
      <c r="GI44" s="63"/>
      <c r="GJ44" s="63"/>
      <c r="GK44" s="63"/>
      <c r="GL44" s="63"/>
      <c r="GM44" s="63"/>
      <c r="GN44" s="63"/>
      <c r="GO44" s="63"/>
      <c r="GP44" s="63"/>
      <c r="GQ44" s="63"/>
      <c r="GR44" s="63"/>
      <c r="GS44" s="63"/>
      <c r="GT44" s="63"/>
      <c r="GU44" s="63"/>
      <c r="GV44" s="63"/>
      <c r="GW44" s="63"/>
      <c r="GX44" s="63"/>
      <c r="GY44" s="63"/>
      <c r="GZ44" s="63"/>
      <c r="HA44" s="63"/>
      <c r="HB44" s="63"/>
      <c r="HC44" s="63"/>
      <c r="HD44" s="63"/>
      <c r="HE44" s="63"/>
      <c r="HF44" s="63"/>
      <c r="HG44" s="63"/>
      <c r="HH44" s="63"/>
      <c r="HI44" s="63"/>
    </row>
    <row r="45" spans="1:217" s="64" customFormat="1">
      <c r="A45" s="75" t="s">
        <v>138</v>
      </c>
      <c r="B45" s="75" t="s">
        <v>131</v>
      </c>
      <c r="C45" s="76" t="s">
        <v>132</v>
      </c>
      <c r="D45" s="76" t="s">
        <v>139</v>
      </c>
      <c r="E45" s="76"/>
      <c r="F45" s="91">
        <v>45658</v>
      </c>
      <c r="G45" s="77">
        <f t="shared" si="0"/>
        <v>0</v>
      </c>
      <c r="H45" s="78">
        <f t="shared" si="1"/>
        <v>0</v>
      </c>
      <c r="I45" s="92">
        <f t="shared" si="12"/>
        <v>0</v>
      </c>
      <c r="J45" s="77">
        <v>0</v>
      </c>
      <c r="K45" s="78">
        <v>0</v>
      </c>
      <c r="L45" s="79">
        <f t="shared" si="3"/>
        <v>0</v>
      </c>
      <c r="M45" s="20">
        <v>94000</v>
      </c>
      <c r="N45" s="21">
        <v>0</v>
      </c>
      <c r="O45" s="69">
        <f t="shared" si="4"/>
        <v>94000</v>
      </c>
      <c r="P45" s="20">
        <f t="shared" si="23"/>
        <v>0</v>
      </c>
      <c r="Q45" s="21">
        <f t="shared" si="24"/>
        <v>0</v>
      </c>
      <c r="R45" s="69">
        <f t="shared" si="7"/>
        <v>0</v>
      </c>
      <c r="S45" s="20">
        <f t="shared" si="13"/>
        <v>-94000</v>
      </c>
      <c r="T45" s="21">
        <f t="shared" si="13"/>
        <v>0</v>
      </c>
      <c r="U45" s="70">
        <f t="shared" si="9"/>
        <v>-94000</v>
      </c>
      <c r="V45" s="69" t="e">
        <f t="shared" si="11"/>
        <v>#REF!</v>
      </c>
      <c r="W45" s="63"/>
      <c r="X45" s="123" t="s">
        <v>139</v>
      </c>
      <c r="Y45" s="63" t="s">
        <v>458</v>
      </c>
      <c r="Z45" s="63" t="s">
        <v>459</v>
      </c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3"/>
      <c r="BT45" s="63"/>
      <c r="BU45" s="63"/>
      <c r="BV45" s="63"/>
      <c r="BW45" s="63"/>
      <c r="BX45" s="63"/>
      <c r="BY45" s="63"/>
      <c r="BZ45" s="63"/>
      <c r="CA45" s="63"/>
      <c r="CB45" s="63"/>
      <c r="CC45" s="63"/>
      <c r="CD45" s="63"/>
      <c r="CE45" s="63"/>
      <c r="CF45" s="63"/>
      <c r="CG45" s="63"/>
      <c r="CH45" s="63"/>
      <c r="CI45" s="63"/>
      <c r="CJ45" s="63"/>
      <c r="CK45" s="63"/>
      <c r="CL45" s="63"/>
      <c r="CM45" s="63"/>
      <c r="CN45" s="63"/>
      <c r="CO45" s="63"/>
      <c r="CP45" s="63"/>
      <c r="CQ45" s="63"/>
      <c r="CR45" s="63"/>
      <c r="CS45" s="63"/>
      <c r="CT45" s="63"/>
      <c r="CU45" s="63"/>
      <c r="CV45" s="63"/>
      <c r="CW45" s="63"/>
      <c r="CX45" s="63"/>
      <c r="CY45" s="63"/>
      <c r="CZ45" s="63"/>
      <c r="DA45" s="63"/>
      <c r="DB45" s="63"/>
      <c r="DC45" s="63"/>
      <c r="DD45" s="63"/>
      <c r="DE45" s="63"/>
      <c r="DF45" s="63"/>
      <c r="DG45" s="63"/>
      <c r="DH45" s="63"/>
      <c r="DI45" s="63"/>
      <c r="DJ45" s="63"/>
      <c r="DK45" s="63"/>
      <c r="DL45" s="63"/>
      <c r="DM45" s="63"/>
      <c r="DN45" s="63"/>
      <c r="DO45" s="63"/>
      <c r="DP45" s="63"/>
      <c r="DQ45" s="63"/>
      <c r="DR45" s="63"/>
      <c r="DS45" s="63"/>
      <c r="DT45" s="63"/>
      <c r="DU45" s="63"/>
      <c r="DV45" s="63"/>
      <c r="DW45" s="63"/>
      <c r="DX45" s="63"/>
      <c r="DY45" s="63"/>
      <c r="DZ45" s="63"/>
      <c r="EA45" s="63"/>
      <c r="EB45" s="63"/>
      <c r="EC45" s="63"/>
      <c r="ED45" s="63"/>
      <c r="EE45" s="63"/>
      <c r="EF45" s="63"/>
      <c r="EG45" s="63"/>
      <c r="EH45" s="63"/>
      <c r="EI45" s="63"/>
      <c r="EJ45" s="63"/>
      <c r="EK45" s="63"/>
      <c r="EL45" s="63"/>
      <c r="EM45" s="63"/>
      <c r="EN45" s="63"/>
      <c r="EO45" s="63"/>
      <c r="EP45" s="63"/>
      <c r="EQ45" s="63"/>
      <c r="ER45" s="63"/>
      <c r="ES45" s="63"/>
      <c r="ET45" s="63"/>
      <c r="EU45" s="63"/>
      <c r="EV45" s="63"/>
      <c r="EW45" s="63"/>
      <c r="EX45" s="63"/>
      <c r="EY45" s="63"/>
      <c r="EZ45" s="63"/>
      <c r="FA45" s="63"/>
      <c r="FB45" s="63"/>
      <c r="FC45" s="63"/>
      <c r="FD45" s="63"/>
      <c r="FE45" s="63"/>
      <c r="FF45" s="63"/>
      <c r="FG45" s="63"/>
      <c r="FH45" s="63"/>
      <c r="FI45" s="63"/>
      <c r="FJ45" s="63"/>
      <c r="FK45" s="63"/>
      <c r="FL45" s="63"/>
      <c r="FM45" s="63"/>
      <c r="FN45" s="63"/>
      <c r="FO45" s="63"/>
      <c r="FP45" s="63"/>
      <c r="FQ45" s="63"/>
      <c r="FR45" s="63"/>
      <c r="FS45" s="63"/>
      <c r="FT45" s="63"/>
      <c r="FU45" s="63"/>
      <c r="FV45" s="63"/>
      <c r="FW45" s="63"/>
      <c r="FX45" s="63"/>
      <c r="FY45" s="63"/>
      <c r="FZ45" s="63"/>
      <c r="GA45" s="63"/>
      <c r="GB45" s="63"/>
      <c r="GC45" s="63"/>
      <c r="GD45" s="63"/>
      <c r="GE45" s="63"/>
      <c r="GF45" s="63"/>
      <c r="GG45" s="63"/>
      <c r="GH45" s="63"/>
      <c r="GI45" s="63"/>
      <c r="GJ45" s="63"/>
      <c r="GK45" s="63"/>
      <c r="GL45" s="63"/>
      <c r="GM45" s="63"/>
      <c r="GN45" s="63"/>
      <c r="GO45" s="63"/>
      <c r="GP45" s="63"/>
      <c r="GQ45" s="63"/>
      <c r="GR45" s="63"/>
      <c r="GS45" s="63"/>
      <c r="GT45" s="63"/>
      <c r="GU45" s="63"/>
      <c r="GV45" s="63"/>
      <c r="GW45" s="63"/>
      <c r="GX45" s="63"/>
      <c r="GY45" s="63"/>
      <c r="GZ45" s="63"/>
      <c r="HA45" s="63"/>
      <c r="HB45" s="63"/>
      <c r="HC45" s="63"/>
      <c r="HD45" s="63"/>
      <c r="HE45" s="63"/>
      <c r="HF45" s="63"/>
      <c r="HG45" s="63"/>
      <c r="HH45" s="63"/>
      <c r="HI45" s="63"/>
    </row>
    <row r="46" spans="1:217" s="64" customFormat="1">
      <c r="A46" s="75" t="s">
        <v>140</v>
      </c>
      <c r="B46" s="75" t="s">
        <v>141</v>
      </c>
      <c r="C46" s="76" t="s">
        <v>83</v>
      </c>
      <c r="D46" s="76" t="s">
        <v>142</v>
      </c>
      <c r="E46" s="76"/>
      <c r="F46" s="91">
        <v>45348</v>
      </c>
      <c r="G46" s="77">
        <f t="shared" si="0"/>
        <v>0</v>
      </c>
      <c r="H46" s="78">
        <f t="shared" si="1"/>
        <v>2252000</v>
      </c>
      <c r="I46" s="92">
        <f t="shared" si="12"/>
        <v>2252000</v>
      </c>
      <c r="J46" s="77">
        <v>0</v>
      </c>
      <c r="K46" s="78">
        <v>2188000</v>
      </c>
      <c r="L46" s="79">
        <f t="shared" si="3"/>
        <v>2188000</v>
      </c>
      <c r="M46" s="20">
        <v>0</v>
      </c>
      <c r="N46" s="21">
        <v>2188000</v>
      </c>
      <c r="O46" s="69">
        <f t="shared" si="4"/>
        <v>2188000</v>
      </c>
      <c r="P46" s="20">
        <f t="shared" si="23"/>
        <v>0</v>
      </c>
      <c r="Q46" s="21">
        <f t="shared" si="24"/>
        <v>64000</v>
      </c>
      <c r="R46" s="69">
        <f t="shared" si="7"/>
        <v>64000</v>
      </c>
      <c r="S46" s="20">
        <f t="shared" si="13"/>
        <v>0</v>
      </c>
      <c r="T46" s="21">
        <f t="shared" si="13"/>
        <v>0</v>
      </c>
      <c r="U46" s="70">
        <f t="shared" si="9"/>
        <v>0</v>
      </c>
      <c r="V46" s="69" t="e">
        <f t="shared" si="11"/>
        <v>#REF!</v>
      </c>
      <c r="W46" s="63"/>
      <c r="X46" s="123" t="s">
        <v>142</v>
      </c>
      <c r="Y46" s="63" t="str">
        <f t="shared" ref="Y46:Y65" si="25">IF(D46=X46,"",D46 &amp; " ≠ " &amp; X46)</f>
        <v/>
      </c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3"/>
      <c r="BQ46" s="63"/>
      <c r="BR46" s="63"/>
      <c r="BS46" s="63"/>
      <c r="BT46" s="63"/>
      <c r="BU46" s="63"/>
      <c r="BV46" s="63"/>
      <c r="BW46" s="63"/>
      <c r="BX46" s="63"/>
      <c r="BY46" s="63"/>
      <c r="BZ46" s="63"/>
      <c r="CA46" s="63"/>
      <c r="CB46" s="63"/>
      <c r="CC46" s="63"/>
      <c r="CD46" s="63"/>
      <c r="CE46" s="63"/>
      <c r="CF46" s="63"/>
      <c r="CG46" s="63"/>
      <c r="CH46" s="63"/>
      <c r="CI46" s="63"/>
      <c r="CJ46" s="63"/>
      <c r="CK46" s="63"/>
      <c r="CL46" s="63"/>
      <c r="CM46" s="63"/>
      <c r="CN46" s="63"/>
      <c r="CO46" s="63"/>
      <c r="CP46" s="63"/>
      <c r="CQ46" s="63"/>
      <c r="CR46" s="63"/>
      <c r="CS46" s="63"/>
      <c r="CT46" s="63"/>
      <c r="CU46" s="63"/>
      <c r="CV46" s="63"/>
      <c r="CW46" s="63"/>
      <c r="CX46" s="63"/>
      <c r="CY46" s="63"/>
      <c r="CZ46" s="63"/>
      <c r="DA46" s="63"/>
      <c r="DB46" s="63"/>
      <c r="DC46" s="63"/>
      <c r="DD46" s="63"/>
      <c r="DE46" s="63"/>
      <c r="DF46" s="63"/>
      <c r="DG46" s="63"/>
      <c r="DH46" s="63"/>
      <c r="DI46" s="63"/>
      <c r="DJ46" s="63"/>
      <c r="DK46" s="63"/>
      <c r="DL46" s="63"/>
      <c r="DM46" s="63"/>
      <c r="DN46" s="63"/>
      <c r="DO46" s="63"/>
      <c r="DP46" s="63"/>
      <c r="DQ46" s="63"/>
      <c r="DR46" s="63"/>
      <c r="DS46" s="63"/>
      <c r="DT46" s="63"/>
      <c r="DU46" s="63"/>
      <c r="DV46" s="63"/>
      <c r="DW46" s="63"/>
      <c r="DX46" s="63"/>
      <c r="DY46" s="63"/>
      <c r="DZ46" s="63"/>
      <c r="EA46" s="63"/>
      <c r="EB46" s="63"/>
      <c r="EC46" s="63"/>
      <c r="ED46" s="63"/>
      <c r="EE46" s="63"/>
      <c r="EF46" s="63"/>
      <c r="EG46" s="63"/>
      <c r="EH46" s="63"/>
      <c r="EI46" s="63"/>
      <c r="EJ46" s="63"/>
      <c r="EK46" s="63"/>
      <c r="EL46" s="63"/>
      <c r="EM46" s="63"/>
      <c r="EN46" s="63"/>
      <c r="EO46" s="63"/>
      <c r="EP46" s="63"/>
      <c r="EQ46" s="63"/>
      <c r="ER46" s="63"/>
      <c r="ES46" s="63"/>
      <c r="ET46" s="63"/>
      <c r="EU46" s="63"/>
      <c r="EV46" s="63"/>
      <c r="EW46" s="63"/>
      <c r="EX46" s="63"/>
      <c r="EY46" s="63"/>
      <c r="EZ46" s="63"/>
      <c r="FA46" s="63"/>
      <c r="FB46" s="63"/>
      <c r="FC46" s="63"/>
      <c r="FD46" s="63"/>
      <c r="FE46" s="63"/>
      <c r="FF46" s="63"/>
      <c r="FG46" s="63"/>
      <c r="FH46" s="63"/>
      <c r="FI46" s="63"/>
      <c r="FJ46" s="63"/>
      <c r="FK46" s="63"/>
      <c r="FL46" s="63"/>
      <c r="FM46" s="63"/>
      <c r="FN46" s="63"/>
      <c r="FO46" s="63"/>
      <c r="FP46" s="63"/>
      <c r="FQ46" s="63"/>
      <c r="FR46" s="63"/>
      <c r="FS46" s="63"/>
      <c r="FT46" s="63"/>
      <c r="FU46" s="63"/>
      <c r="FV46" s="63"/>
      <c r="FW46" s="63"/>
      <c r="FX46" s="63"/>
      <c r="FY46" s="63"/>
      <c r="FZ46" s="63"/>
      <c r="GA46" s="63"/>
      <c r="GB46" s="63"/>
      <c r="GC46" s="63"/>
      <c r="GD46" s="63"/>
      <c r="GE46" s="63"/>
      <c r="GF46" s="63"/>
      <c r="GG46" s="63"/>
      <c r="GH46" s="63"/>
      <c r="GI46" s="63"/>
      <c r="GJ46" s="63"/>
      <c r="GK46" s="63"/>
      <c r="GL46" s="63"/>
      <c r="GM46" s="63"/>
      <c r="GN46" s="63"/>
      <c r="GO46" s="63"/>
      <c r="GP46" s="63"/>
      <c r="GQ46" s="63"/>
      <c r="GR46" s="63"/>
      <c r="GS46" s="63"/>
      <c r="GT46" s="63"/>
      <c r="GU46" s="63"/>
      <c r="GV46" s="63"/>
      <c r="GW46" s="63"/>
      <c r="GX46" s="63"/>
      <c r="GY46" s="63"/>
      <c r="GZ46" s="63"/>
      <c r="HA46" s="63"/>
      <c r="HB46" s="63"/>
      <c r="HC46" s="63"/>
      <c r="HD46" s="63"/>
      <c r="HE46" s="63"/>
      <c r="HF46" s="63"/>
      <c r="HG46" s="63"/>
      <c r="HH46" s="63"/>
      <c r="HI46" s="63"/>
    </row>
    <row r="47" spans="1:217" s="64" customFormat="1">
      <c r="A47" s="75" t="s">
        <v>140</v>
      </c>
      <c r="B47" s="75" t="s">
        <v>141</v>
      </c>
      <c r="C47" s="76" t="s">
        <v>83</v>
      </c>
      <c r="D47" s="76" t="s">
        <v>143</v>
      </c>
      <c r="E47" s="76"/>
      <c r="F47" s="91" t="s">
        <v>75</v>
      </c>
      <c r="G47" s="77">
        <f t="shared" si="0"/>
        <v>0</v>
      </c>
      <c r="H47" s="78">
        <f t="shared" si="1"/>
        <v>0</v>
      </c>
      <c r="I47" s="92">
        <f t="shared" si="12"/>
        <v>0</v>
      </c>
      <c r="J47" s="77">
        <v>0</v>
      </c>
      <c r="K47" s="78">
        <v>0</v>
      </c>
      <c r="L47" s="79">
        <f t="shared" si="3"/>
        <v>0</v>
      </c>
      <c r="M47" s="20">
        <v>0</v>
      </c>
      <c r="N47" s="21">
        <v>0</v>
      </c>
      <c r="O47" s="69">
        <f t="shared" si="4"/>
        <v>0</v>
      </c>
      <c r="P47" s="20">
        <f t="shared" si="23"/>
        <v>0</v>
      </c>
      <c r="Q47" s="21">
        <f t="shared" si="24"/>
        <v>0</v>
      </c>
      <c r="R47" s="69">
        <f t="shared" si="7"/>
        <v>0</v>
      </c>
      <c r="S47" s="20">
        <f t="shared" si="13"/>
        <v>0</v>
      </c>
      <c r="T47" s="21">
        <f t="shared" si="13"/>
        <v>0</v>
      </c>
      <c r="U47" s="70">
        <f t="shared" si="9"/>
        <v>0</v>
      </c>
      <c r="V47" s="69" t="e">
        <f t="shared" si="11"/>
        <v>#REF!</v>
      </c>
      <c r="W47" s="63"/>
      <c r="X47" s="123" t="s">
        <v>143</v>
      </c>
      <c r="Y47" s="63" t="str">
        <f t="shared" si="25"/>
        <v/>
      </c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  <c r="BN47" s="63"/>
      <c r="BO47" s="63"/>
      <c r="BP47" s="63"/>
      <c r="BQ47" s="63"/>
      <c r="BR47" s="63"/>
      <c r="BS47" s="63"/>
      <c r="BT47" s="63"/>
      <c r="BU47" s="63"/>
      <c r="BV47" s="63"/>
      <c r="BW47" s="63"/>
      <c r="BX47" s="63"/>
      <c r="BY47" s="63"/>
      <c r="BZ47" s="63"/>
      <c r="CA47" s="63"/>
      <c r="CB47" s="63"/>
      <c r="CC47" s="63"/>
      <c r="CD47" s="63"/>
      <c r="CE47" s="63"/>
      <c r="CF47" s="63"/>
      <c r="CG47" s="63"/>
      <c r="CH47" s="63"/>
      <c r="CI47" s="63"/>
      <c r="CJ47" s="63"/>
      <c r="CK47" s="63"/>
      <c r="CL47" s="63"/>
      <c r="CM47" s="63"/>
      <c r="CN47" s="63"/>
      <c r="CO47" s="63"/>
      <c r="CP47" s="63"/>
      <c r="CQ47" s="63"/>
      <c r="CR47" s="63"/>
      <c r="CS47" s="63"/>
      <c r="CT47" s="63"/>
      <c r="CU47" s="63"/>
      <c r="CV47" s="63"/>
      <c r="CW47" s="63"/>
      <c r="CX47" s="63"/>
      <c r="CY47" s="63"/>
      <c r="CZ47" s="63"/>
      <c r="DA47" s="63"/>
      <c r="DB47" s="63"/>
      <c r="DC47" s="63"/>
      <c r="DD47" s="63"/>
      <c r="DE47" s="63"/>
      <c r="DF47" s="63"/>
      <c r="DG47" s="63"/>
      <c r="DH47" s="63"/>
      <c r="DI47" s="63"/>
      <c r="DJ47" s="63"/>
      <c r="DK47" s="63"/>
      <c r="DL47" s="63"/>
      <c r="DM47" s="63"/>
      <c r="DN47" s="63"/>
      <c r="DO47" s="63"/>
      <c r="DP47" s="63"/>
      <c r="DQ47" s="63"/>
      <c r="DR47" s="63"/>
      <c r="DS47" s="63"/>
      <c r="DT47" s="63"/>
      <c r="DU47" s="63"/>
      <c r="DV47" s="63"/>
      <c r="DW47" s="63"/>
      <c r="DX47" s="63"/>
      <c r="DY47" s="63"/>
      <c r="DZ47" s="63"/>
      <c r="EA47" s="63"/>
      <c r="EB47" s="63"/>
      <c r="EC47" s="63"/>
      <c r="ED47" s="63"/>
      <c r="EE47" s="63"/>
      <c r="EF47" s="63"/>
      <c r="EG47" s="63"/>
      <c r="EH47" s="63"/>
      <c r="EI47" s="63"/>
      <c r="EJ47" s="63"/>
      <c r="EK47" s="63"/>
      <c r="EL47" s="63"/>
      <c r="EM47" s="63"/>
      <c r="EN47" s="63"/>
      <c r="EO47" s="63"/>
      <c r="EP47" s="63"/>
      <c r="EQ47" s="63"/>
      <c r="ER47" s="63"/>
      <c r="ES47" s="63"/>
      <c r="ET47" s="63"/>
      <c r="EU47" s="63"/>
      <c r="EV47" s="63"/>
      <c r="EW47" s="63"/>
      <c r="EX47" s="63"/>
      <c r="EY47" s="63"/>
      <c r="EZ47" s="63"/>
      <c r="FA47" s="63"/>
      <c r="FB47" s="63"/>
      <c r="FC47" s="63"/>
      <c r="FD47" s="63"/>
      <c r="FE47" s="63"/>
      <c r="FF47" s="63"/>
      <c r="FG47" s="63"/>
      <c r="FH47" s="63"/>
      <c r="FI47" s="63"/>
      <c r="FJ47" s="63"/>
      <c r="FK47" s="63"/>
      <c r="FL47" s="63"/>
      <c r="FM47" s="63"/>
      <c r="FN47" s="63"/>
      <c r="FO47" s="63"/>
      <c r="FP47" s="63"/>
      <c r="FQ47" s="63"/>
      <c r="FR47" s="63"/>
      <c r="FS47" s="63"/>
      <c r="FT47" s="63"/>
      <c r="FU47" s="63"/>
      <c r="FV47" s="63"/>
      <c r="FW47" s="63"/>
      <c r="FX47" s="63"/>
      <c r="FY47" s="63"/>
      <c r="FZ47" s="63"/>
      <c r="GA47" s="63"/>
      <c r="GB47" s="63"/>
      <c r="GC47" s="63"/>
      <c r="GD47" s="63"/>
      <c r="GE47" s="63"/>
      <c r="GF47" s="63"/>
      <c r="GG47" s="63"/>
      <c r="GH47" s="63"/>
      <c r="GI47" s="63"/>
      <c r="GJ47" s="63"/>
      <c r="GK47" s="63"/>
      <c r="GL47" s="63"/>
      <c r="GM47" s="63"/>
      <c r="GN47" s="63"/>
      <c r="GO47" s="63"/>
      <c r="GP47" s="63"/>
      <c r="GQ47" s="63"/>
      <c r="GR47" s="63"/>
      <c r="GS47" s="63"/>
      <c r="GT47" s="63"/>
      <c r="GU47" s="63"/>
      <c r="GV47" s="63"/>
      <c r="GW47" s="63"/>
      <c r="GX47" s="63"/>
      <c r="GY47" s="63"/>
      <c r="GZ47" s="63"/>
      <c r="HA47" s="63"/>
      <c r="HB47" s="63"/>
      <c r="HC47" s="63"/>
      <c r="HD47" s="63"/>
      <c r="HE47" s="63"/>
      <c r="HF47" s="63"/>
      <c r="HG47" s="63"/>
      <c r="HH47" s="63"/>
      <c r="HI47" s="63"/>
    </row>
    <row r="48" spans="1:217" s="64" customFormat="1">
      <c r="A48" s="75" t="s">
        <v>144</v>
      </c>
      <c r="B48" s="75" t="s">
        <v>145</v>
      </c>
      <c r="C48" s="76" t="s">
        <v>146</v>
      </c>
      <c r="D48" s="76" t="s">
        <v>54</v>
      </c>
      <c r="E48" s="76"/>
      <c r="F48" s="91">
        <v>45658</v>
      </c>
      <c r="G48" s="77">
        <f t="shared" si="0"/>
        <v>204000</v>
      </c>
      <c r="H48" s="78">
        <f t="shared" si="1"/>
        <v>37000</v>
      </c>
      <c r="I48" s="92">
        <f t="shared" si="12"/>
        <v>241000</v>
      </c>
      <c r="J48" s="77">
        <v>197000</v>
      </c>
      <c r="K48" s="78">
        <v>36000</v>
      </c>
      <c r="L48" s="79">
        <f t="shared" si="3"/>
        <v>233000</v>
      </c>
      <c r="M48" s="20">
        <v>197000</v>
      </c>
      <c r="N48" s="21">
        <v>36000</v>
      </c>
      <c r="O48" s="69">
        <f t="shared" si="4"/>
        <v>233000</v>
      </c>
      <c r="P48" s="20">
        <f t="shared" si="23"/>
        <v>7000</v>
      </c>
      <c r="Q48" s="21">
        <f t="shared" si="24"/>
        <v>1000</v>
      </c>
      <c r="R48" s="69">
        <f t="shared" si="7"/>
        <v>8000</v>
      </c>
      <c r="S48" s="20">
        <f t="shared" si="13"/>
        <v>0</v>
      </c>
      <c r="T48" s="21">
        <f t="shared" si="13"/>
        <v>0</v>
      </c>
      <c r="U48" s="70">
        <f t="shared" si="9"/>
        <v>0</v>
      </c>
      <c r="V48" s="69" t="e">
        <f t="shared" si="11"/>
        <v>#REF!</v>
      </c>
      <c r="W48" s="63"/>
      <c r="X48" s="123" t="s">
        <v>54</v>
      </c>
      <c r="Y48" s="63" t="str">
        <f t="shared" si="25"/>
        <v/>
      </c>
      <c r="Z48" s="63"/>
      <c r="AA48" s="63"/>
      <c r="AB48" s="135" t="s">
        <v>482</v>
      </c>
      <c r="AC48" s="135" t="s">
        <v>482</v>
      </c>
      <c r="AD48" s="135" t="s">
        <v>482</v>
      </c>
      <c r="AE48" s="135" t="s">
        <v>482</v>
      </c>
      <c r="AF48" s="135"/>
      <c r="AG48" s="135" t="s">
        <v>482</v>
      </c>
      <c r="AH48" s="135"/>
      <c r="AI48" s="135" t="s">
        <v>483</v>
      </c>
      <c r="AJ48" s="135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  <c r="BN48" s="63"/>
      <c r="BO48" s="63"/>
      <c r="BP48" s="63"/>
      <c r="BQ48" s="63"/>
      <c r="BR48" s="63"/>
      <c r="BS48" s="63"/>
      <c r="BT48" s="63"/>
      <c r="BU48" s="63"/>
      <c r="BV48" s="63"/>
      <c r="BW48" s="63"/>
      <c r="BX48" s="63"/>
      <c r="BY48" s="63"/>
      <c r="BZ48" s="63"/>
      <c r="CA48" s="63"/>
      <c r="CB48" s="63"/>
      <c r="CC48" s="63"/>
      <c r="CD48" s="63"/>
      <c r="CE48" s="63"/>
      <c r="CF48" s="63"/>
      <c r="CG48" s="63"/>
      <c r="CH48" s="63"/>
      <c r="CI48" s="63"/>
      <c r="CJ48" s="63"/>
      <c r="CK48" s="63"/>
      <c r="CL48" s="63"/>
      <c r="CM48" s="63"/>
      <c r="CN48" s="63"/>
      <c r="CO48" s="63"/>
      <c r="CP48" s="63"/>
      <c r="CQ48" s="63"/>
      <c r="CR48" s="63"/>
      <c r="CS48" s="63"/>
      <c r="CT48" s="63"/>
      <c r="CU48" s="63"/>
      <c r="CV48" s="63"/>
      <c r="CW48" s="63"/>
      <c r="CX48" s="63"/>
      <c r="CY48" s="63"/>
      <c r="CZ48" s="63"/>
      <c r="DA48" s="63"/>
      <c r="DB48" s="63"/>
      <c r="DC48" s="63"/>
      <c r="DD48" s="63"/>
      <c r="DE48" s="63"/>
      <c r="DF48" s="63"/>
      <c r="DG48" s="63"/>
      <c r="DH48" s="63"/>
      <c r="DI48" s="63"/>
      <c r="DJ48" s="63"/>
      <c r="DK48" s="63"/>
      <c r="DL48" s="63"/>
      <c r="DM48" s="63"/>
      <c r="DN48" s="63"/>
      <c r="DO48" s="63"/>
      <c r="DP48" s="63"/>
      <c r="DQ48" s="63"/>
      <c r="DR48" s="63"/>
      <c r="DS48" s="63"/>
      <c r="DT48" s="63"/>
      <c r="DU48" s="63"/>
      <c r="DV48" s="63"/>
      <c r="DW48" s="63"/>
      <c r="DX48" s="63"/>
      <c r="DY48" s="63"/>
      <c r="DZ48" s="63"/>
      <c r="EA48" s="63"/>
      <c r="EB48" s="63"/>
      <c r="EC48" s="63"/>
      <c r="ED48" s="63"/>
      <c r="EE48" s="63"/>
      <c r="EF48" s="63"/>
      <c r="EG48" s="63"/>
      <c r="EH48" s="63"/>
      <c r="EI48" s="63"/>
      <c r="EJ48" s="63"/>
      <c r="EK48" s="63"/>
      <c r="EL48" s="63"/>
      <c r="EM48" s="63"/>
      <c r="EN48" s="63"/>
      <c r="EO48" s="63"/>
      <c r="EP48" s="63"/>
      <c r="EQ48" s="63"/>
      <c r="ER48" s="63"/>
      <c r="ES48" s="63"/>
      <c r="ET48" s="63"/>
      <c r="EU48" s="63"/>
      <c r="EV48" s="63"/>
      <c r="EW48" s="63"/>
      <c r="EX48" s="63"/>
      <c r="EY48" s="63"/>
      <c r="EZ48" s="63"/>
      <c r="FA48" s="63"/>
      <c r="FB48" s="63"/>
      <c r="FC48" s="63"/>
      <c r="FD48" s="63"/>
      <c r="FE48" s="63"/>
      <c r="FF48" s="63"/>
      <c r="FG48" s="63"/>
      <c r="FH48" s="63"/>
      <c r="FI48" s="63"/>
      <c r="FJ48" s="63"/>
      <c r="FK48" s="63"/>
      <c r="FL48" s="63"/>
      <c r="FM48" s="63"/>
      <c r="FN48" s="63"/>
      <c r="FO48" s="63"/>
      <c r="FP48" s="63"/>
      <c r="FQ48" s="63"/>
      <c r="FR48" s="63"/>
      <c r="FS48" s="63"/>
      <c r="FT48" s="63"/>
      <c r="FU48" s="63"/>
      <c r="FV48" s="63"/>
      <c r="FW48" s="63"/>
      <c r="FX48" s="63"/>
      <c r="FY48" s="63"/>
      <c r="FZ48" s="63"/>
      <c r="GA48" s="63"/>
      <c r="GB48" s="63"/>
      <c r="GC48" s="63"/>
      <c r="GD48" s="63"/>
      <c r="GE48" s="63"/>
      <c r="GF48" s="63"/>
      <c r="GG48" s="63"/>
      <c r="GH48" s="63"/>
      <c r="GI48" s="63"/>
      <c r="GJ48" s="63"/>
      <c r="GK48" s="63"/>
      <c r="GL48" s="63"/>
      <c r="GM48" s="63"/>
      <c r="GN48" s="63"/>
      <c r="GO48" s="63"/>
      <c r="GP48" s="63"/>
      <c r="GQ48" s="63"/>
      <c r="GR48" s="63"/>
      <c r="GS48" s="63"/>
      <c r="GT48" s="63"/>
      <c r="GU48" s="63"/>
      <c r="GV48" s="63"/>
      <c r="GW48" s="63"/>
      <c r="GX48" s="63"/>
      <c r="GY48" s="63"/>
      <c r="GZ48" s="63"/>
      <c r="HA48" s="63"/>
      <c r="HB48" s="63"/>
      <c r="HC48" s="63"/>
      <c r="HD48" s="63"/>
      <c r="HE48" s="63"/>
      <c r="HF48" s="63"/>
      <c r="HG48" s="63"/>
      <c r="HH48" s="63"/>
      <c r="HI48" s="63"/>
    </row>
    <row r="49" spans="1:217" s="64" customFormat="1">
      <c r="A49" s="75" t="s">
        <v>147</v>
      </c>
      <c r="B49" s="75" t="s">
        <v>145</v>
      </c>
      <c r="C49" s="76" t="s">
        <v>148</v>
      </c>
      <c r="D49" s="76" t="s">
        <v>106</v>
      </c>
      <c r="E49" s="76"/>
      <c r="F49" s="91">
        <v>45658</v>
      </c>
      <c r="G49" s="77">
        <f t="shared" si="0"/>
        <v>431000</v>
      </c>
      <c r="H49" s="78">
        <f t="shared" si="1"/>
        <v>0</v>
      </c>
      <c r="I49" s="92">
        <f t="shared" si="12"/>
        <v>431000</v>
      </c>
      <c r="J49" s="77">
        <v>416000</v>
      </c>
      <c r="K49" s="78">
        <v>0</v>
      </c>
      <c r="L49" s="79">
        <f t="shared" si="3"/>
        <v>416000</v>
      </c>
      <c r="M49" s="20">
        <v>416000</v>
      </c>
      <c r="N49" s="21">
        <v>0</v>
      </c>
      <c r="O49" s="69">
        <f t="shared" si="4"/>
        <v>416000</v>
      </c>
      <c r="P49" s="20">
        <f t="shared" si="23"/>
        <v>15000</v>
      </c>
      <c r="Q49" s="21">
        <f t="shared" si="24"/>
        <v>0</v>
      </c>
      <c r="R49" s="69">
        <f t="shared" si="7"/>
        <v>15000</v>
      </c>
      <c r="S49" s="20">
        <f t="shared" si="13"/>
        <v>0</v>
      </c>
      <c r="T49" s="21">
        <f t="shared" si="13"/>
        <v>0</v>
      </c>
      <c r="U49" s="70">
        <f t="shared" si="9"/>
        <v>0</v>
      </c>
      <c r="V49" s="69" t="e">
        <f t="shared" si="11"/>
        <v>#REF!</v>
      </c>
      <c r="W49" s="63"/>
      <c r="X49" s="123" t="s">
        <v>106</v>
      </c>
      <c r="Y49" s="63" t="str">
        <f t="shared" si="25"/>
        <v/>
      </c>
      <c r="Z49" s="63"/>
      <c r="AA49" s="63"/>
      <c r="AB49" s="135" t="s">
        <v>482</v>
      </c>
      <c r="AC49" s="135" t="s">
        <v>482</v>
      </c>
      <c r="AD49" s="135" t="s">
        <v>482</v>
      </c>
      <c r="AE49" s="135" t="s">
        <v>482</v>
      </c>
      <c r="AF49" s="135"/>
      <c r="AG49" s="135" t="s">
        <v>482</v>
      </c>
      <c r="AH49" s="135"/>
      <c r="AI49" s="135" t="s">
        <v>483</v>
      </c>
      <c r="AJ49" s="135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  <c r="BN49" s="63"/>
      <c r="BO49" s="63"/>
      <c r="BP49" s="63"/>
      <c r="BQ49" s="63"/>
      <c r="BR49" s="63"/>
      <c r="BS49" s="63"/>
      <c r="BT49" s="63"/>
      <c r="BU49" s="63"/>
      <c r="BV49" s="63"/>
      <c r="BW49" s="63"/>
      <c r="BX49" s="63"/>
      <c r="BY49" s="63"/>
      <c r="BZ49" s="63"/>
      <c r="CA49" s="63"/>
      <c r="CB49" s="63"/>
      <c r="CC49" s="63"/>
      <c r="CD49" s="63"/>
      <c r="CE49" s="63"/>
      <c r="CF49" s="63"/>
      <c r="CG49" s="63"/>
      <c r="CH49" s="63"/>
      <c r="CI49" s="63"/>
      <c r="CJ49" s="63"/>
      <c r="CK49" s="63"/>
      <c r="CL49" s="63"/>
      <c r="CM49" s="63"/>
      <c r="CN49" s="63"/>
      <c r="CO49" s="63"/>
      <c r="CP49" s="63"/>
      <c r="CQ49" s="63"/>
      <c r="CR49" s="63"/>
      <c r="CS49" s="63"/>
      <c r="CT49" s="63"/>
      <c r="CU49" s="63"/>
      <c r="CV49" s="63"/>
      <c r="CW49" s="63"/>
      <c r="CX49" s="63"/>
      <c r="CY49" s="63"/>
      <c r="CZ49" s="63"/>
      <c r="DA49" s="63"/>
      <c r="DB49" s="63"/>
      <c r="DC49" s="63"/>
      <c r="DD49" s="63"/>
      <c r="DE49" s="63"/>
      <c r="DF49" s="63"/>
      <c r="DG49" s="63"/>
      <c r="DH49" s="63"/>
      <c r="DI49" s="63"/>
      <c r="DJ49" s="63"/>
      <c r="DK49" s="63"/>
      <c r="DL49" s="63"/>
      <c r="DM49" s="63"/>
      <c r="DN49" s="63"/>
      <c r="DO49" s="63"/>
      <c r="DP49" s="63"/>
      <c r="DQ49" s="63"/>
      <c r="DR49" s="63"/>
      <c r="DS49" s="63"/>
      <c r="DT49" s="63"/>
      <c r="DU49" s="63"/>
      <c r="DV49" s="63"/>
      <c r="DW49" s="63"/>
      <c r="DX49" s="63"/>
      <c r="DY49" s="63"/>
      <c r="DZ49" s="63"/>
      <c r="EA49" s="63"/>
      <c r="EB49" s="63"/>
      <c r="EC49" s="63"/>
      <c r="ED49" s="63"/>
      <c r="EE49" s="63"/>
      <c r="EF49" s="63"/>
      <c r="EG49" s="63"/>
      <c r="EH49" s="63"/>
      <c r="EI49" s="63"/>
      <c r="EJ49" s="63"/>
      <c r="EK49" s="63"/>
      <c r="EL49" s="63"/>
      <c r="EM49" s="63"/>
      <c r="EN49" s="63"/>
      <c r="EO49" s="63"/>
      <c r="EP49" s="63"/>
      <c r="EQ49" s="63"/>
      <c r="ER49" s="63"/>
      <c r="ES49" s="63"/>
      <c r="ET49" s="63"/>
      <c r="EU49" s="63"/>
      <c r="EV49" s="63"/>
      <c r="EW49" s="63"/>
      <c r="EX49" s="63"/>
      <c r="EY49" s="63"/>
      <c r="EZ49" s="63"/>
      <c r="FA49" s="63"/>
      <c r="FB49" s="63"/>
      <c r="FC49" s="63"/>
      <c r="FD49" s="63"/>
      <c r="FE49" s="63"/>
      <c r="FF49" s="63"/>
      <c r="FG49" s="63"/>
      <c r="FH49" s="63"/>
      <c r="FI49" s="63"/>
      <c r="FJ49" s="63"/>
      <c r="FK49" s="63"/>
      <c r="FL49" s="63"/>
      <c r="FM49" s="63"/>
      <c r="FN49" s="63"/>
      <c r="FO49" s="63"/>
      <c r="FP49" s="63"/>
      <c r="FQ49" s="63"/>
      <c r="FR49" s="63"/>
      <c r="FS49" s="63"/>
      <c r="FT49" s="63"/>
      <c r="FU49" s="63"/>
      <c r="FV49" s="63"/>
      <c r="FW49" s="63"/>
      <c r="FX49" s="63"/>
      <c r="FY49" s="63"/>
      <c r="FZ49" s="63"/>
      <c r="GA49" s="63"/>
      <c r="GB49" s="63"/>
      <c r="GC49" s="63"/>
      <c r="GD49" s="63"/>
      <c r="GE49" s="63"/>
      <c r="GF49" s="63"/>
      <c r="GG49" s="63"/>
      <c r="GH49" s="63"/>
      <c r="GI49" s="63"/>
      <c r="GJ49" s="63"/>
      <c r="GK49" s="63"/>
      <c r="GL49" s="63"/>
      <c r="GM49" s="63"/>
      <c r="GN49" s="63"/>
      <c r="GO49" s="63"/>
      <c r="GP49" s="63"/>
      <c r="GQ49" s="63"/>
      <c r="GR49" s="63"/>
      <c r="GS49" s="63"/>
      <c r="GT49" s="63"/>
      <c r="GU49" s="63"/>
      <c r="GV49" s="63"/>
      <c r="GW49" s="63"/>
      <c r="GX49" s="63"/>
      <c r="GY49" s="63"/>
      <c r="GZ49" s="63"/>
      <c r="HA49" s="63"/>
      <c r="HB49" s="63"/>
      <c r="HC49" s="63"/>
      <c r="HD49" s="63"/>
      <c r="HE49" s="63"/>
      <c r="HF49" s="63"/>
      <c r="HG49" s="63"/>
      <c r="HH49" s="63"/>
      <c r="HI49" s="63"/>
    </row>
    <row r="50" spans="1:217" s="64" customFormat="1">
      <c r="A50" s="75" t="s">
        <v>149</v>
      </c>
      <c r="B50" s="75" t="s">
        <v>145</v>
      </c>
      <c r="C50" s="76" t="s">
        <v>75</v>
      </c>
      <c r="D50" s="76" t="s">
        <v>150</v>
      </c>
      <c r="E50" s="76"/>
      <c r="F50" s="91" t="s">
        <v>75</v>
      </c>
      <c r="G50" s="77">
        <f t="shared" si="0"/>
        <v>0</v>
      </c>
      <c r="H50" s="78">
        <f t="shared" si="1"/>
        <v>0</v>
      </c>
      <c r="I50" s="92">
        <f t="shared" si="12"/>
        <v>0</v>
      </c>
      <c r="J50" s="77">
        <v>0</v>
      </c>
      <c r="K50" s="78">
        <v>0</v>
      </c>
      <c r="L50" s="79">
        <f t="shared" si="3"/>
        <v>0</v>
      </c>
      <c r="M50" s="20">
        <v>0</v>
      </c>
      <c r="N50" s="21">
        <v>0</v>
      </c>
      <c r="O50" s="69">
        <f t="shared" si="4"/>
        <v>0</v>
      </c>
      <c r="P50" s="20">
        <f t="shared" si="23"/>
        <v>0</v>
      </c>
      <c r="Q50" s="21">
        <f t="shared" si="24"/>
        <v>0</v>
      </c>
      <c r="R50" s="69">
        <f t="shared" si="7"/>
        <v>0</v>
      </c>
      <c r="S50" s="20">
        <f t="shared" si="13"/>
        <v>0</v>
      </c>
      <c r="T50" s="21">
        <f t="shared" si="13"/>
        <v>0</v>
      </c>
      <c r="U50" s="70">
        <f t="shared" si="9"/>
        <v>0</v>
      </c>
      <c r="V50" s="69" t="e">
        <f t="shared" si="11"/>
        <v>#REF!</v>
      </c>
      <c r="W50" s="63"/>
      <c r="X50" s="123" t="s">
        <v>150</v>
      </c>
      <c r="Y50" s="63" t="str">
        <f t="shared" si="25"/>
        <v/>
      </c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  <c r="BN50" s="63"/>
      <c r="BO50" s="63"/>
      <c r="BP50" s="63"/>
      <c r="BQ50" s="63"/>
      <c r="BR50" s="63"/>
      <c r="BS50" s="63"/>
      <c r="BT50" s="63"/>
      <c r="BU50" s="63"/>
      <c r="BV50" s="63"/>
      <c r="BW50" s="63"/>
      <c r="BX50" s="63"/>
      <c r="BY50" s="63"/>
      <c r="BZ50" s="63"/>
      <c r="CA50" s="63"/>
      <c r="CB50" s="63"/>
      <c r="CC50" s="63"/>
      <c r="CD50" s="63"/>
      <c r="CE50" s="63"/>
      <c r="CF50" s="63"/>
      <c r="CG50" s="63"/>
      <c r="CH50" s="63"/>
      <c r="CI50" s="63"/>
      <c r="CJ50" s="63"/>
      <c r="CK50" s="63"/>
      <c r="CL50" s="63"/>
      <c r="CM50" s="63"/>
      <c r="CN50" s="63"/>
      <c r="CO50" s="63"/>
      <c r="CP50" s="63"/>
      <c r="CQ50" s="63"/>
      <c r="CR50" s="63"/>
      <c r="CS50" s="63"/>
      <c r="CT50" s="63"/>
      <c r="CU50" s="63"/>
      <c r="CV50" s="63"/>
      <c r="CW50" s="63"/>
      <c r="CX50" s="63"/>
      <c r="CY50" s="63"/>
      <c r="CZ50" s="63"/>
      <c r="DA50" s="63"/>
      <c r="DB50" s="63"/>
      <c r="DC50" s="63"/>
      <c r="DD50" s="63"/>
      <c r="DE50" s="63"/>
      <c r="DF50" s="63"/>
      <c r="DG50" s="63"/>
      <c r="DH50" s="63"/>
      <c r="DI50" s="63"/>
      <c r="DJ50" s="63"/>
      <c r="DK50" s="63"/>
      <c r="DL50" s="63"/>
      <c r="DM50" s="63"/>
      <c r="DN50" s="63"/>
      <c r="DO50" s="63"/>
      <c r="DP50" s="63"/>
      <c r="DQ50" s="63"/>
      <c r="DR50" s="63"/>
      <c r="DS50" s="63"/>
      <c r="DT50" s="63"/>
      <c r="DU50" s="63"/>
      <c r="DV50" s="63"/>
      <c r="DW50" s="63"/>
      <c r="DX50" s="63"/>
      <c r="DY50" s="63"/>
      <c r="DZ50" s="63"/>
      <c r="EA50" s="63"/>
      <c r="EB50" s="63"/>
      <c r="EC50" s="63"/>
      <c r="ED50" s="63"/>
      <c r="EE50" s="63"/>
      <c r="EF50" s="63"/>
      <c r="EG50" s="63"/>
      <c r="EH50" s="63"/>
      <c r="EI50" s="63"/>
      <c r="EJ50" s="63"/>
      <c r="EK50" s="63"/>
      <c r="EL50" s="63"/>
      <c r="EM50" s="63"/>
      <c r="EN50" s="63"/>
      <c r="EO50" s="63"/>
      <c r="EP50" s="63"/>
      <c r="EQ50" s="63"/>
      <c r="ER50" s="63"/>
      <c r="ES50" s="63"/>
      <c r="ET50" s="63"/>
      <c r="EU50" s="63"/>
      <c r="EV50" s="63"/>
      <c r="EW50" s="63"/>
      <c r="EX50" s="63"/>
      <c r="EY50" s="63"/>
      <c r="EZ50" s="63"/>
      <c r="FA50" s="63"/>
      <c r="FB50" s="63"/>
      <c r="FC50" s="63"/>
      <c r="FD50" s="63"/>
      <c r="FE50" s="63"/>
      <c r="FF50" s="63"/>
      <c r="FG50" s="63"/>
      <c r="FH50" s="63"/>
      <c r="FI50" s="63"/>
      <c r="FJ50" s="63"/>
      <c r="FK50" s="63"/>
      <c r="FL50" s="63"/>
      <c r="FM50" s="63"/>
      <c r="FN50" s="63"/>
      <c r="FO50" s="63"/>
      <c r="FP50" s="63"/>
      <c r="FQ50" s="63"/>
      <c r="FR50" s="63"/>
      <c r="FS50" s="63"/>
      <c r="FT50" s="63"/>
      <c r="FU50" s="63"/>
      <c r="FV50" s="63"/>
      <c r="FW50" s="63"/>
      <c r="FX50" s="63"/>
      <c r="FY50" s="63"/>
      <c r="FZ50" s="63"/>
      <c r="GA50" s="63"/>
      <c r="GB50" s="63"/>
      <c r="GC50" s="63"/>
      <c r="GD50" s="63"/>
      <c r="GE50" s="63"/>
      <c r="GF50" s="63"/>
      <c r="GG50" s="63"/>
      <c r="GH50" s="63"/>
      <c r="GI50" s="63"/>
      <c r="GJ50" s="63"/>
      <c r="GK50" s="63"/>
      <c r="GL50" s="63"/>
      <c r="GM50" s="63"/>
      <c r="GN50" s="63"/>
      <c r="GO50" s="63"/>
      <c r="GP50" s="63"/>
      <c r="GQ50" s="63"/>
      <c r="GR50" s="63"/>
      <c r="GS50" s="63"/>
      <c r="GT50" s="63"/>
      <c r="GU50" s="63"/>
      <c r="GV50" s="63"/>
      <c r="GW50" s="63"/>
      <c r="GX50" s="63"/>
      <c r="GY50" s="63"/>
      <c r="GZ50" s="63"/>
      <c r="HA50" s="63"/>
      <c r="HB50" s="63"/>
      <c r="HC50" s="63"/>
      <c r="HD50" s="63"/>
      <c r="HE50" s="63"/>
      <c r="HF50" s="63"/>
      <c r="HG50" s="63"/>
      <c r="HH50" s="63"/>
      <c r="HI50" s="63"/>
    </row>
    <row r="51" spans="1:217" s="64" customFormat="1" ht="20.399999999999999">
      <c r="A51" s="75" t="s">
        <v>151</v>
      </c>
      <c r="B51" s="75" t="s">
        <v>145</v>
      </c>
      <c r="C51" s="76" t="s">
        <v>152</v>
      </c>
      <c r="D51" s="76" t="s">
        <v>153</v>
      </c>
      <c r="E51" s="76"/>
      <c r="F51" s="91" t="s">
        <v>75</v>
      </c>
      <c r="G51" s="77">
        <f t="shared" si="0"/>
        <v>0</v>
      </c>
      <c r="H51" s="78">
        <f t="shared" si="1"/>
        <v>56000</v>
      </c>
      <c r="I51" s="92">
        <f t="shared" si="12"/>
        <v>56000</v>
      </c>
      <c r="J51" s="77">
        <v>0</v>
      </c>
      <c r="K51" s="78">
        <v>54000</v>
      </c>
      <c r="L51" s="79">
        <f t="shared" si="3"/>
        <v>54000</v>
      </c>
      <c r="M51" s="20">
        <v>0</v>
      </c>
      <c r="N51" s="21">
        <v>54000</v>
      </c>
      <c r="O51" s="69">
        <f t="shared" si="4"/>
        <v>54000</v>
      </c>
      <c r="P51" s="20">
        <f t="shared" si="23"/>
        <v>0</v>
      </c>
      <c r="Q51" s="21">
        <f t="shared" si="24"/>
        <v>2000</v>
      </c>
      <c r="R51" s="69">
        <f t="shared" si="7"/>
        <v>2000</v>
      </c>
      <c r="S51" s="20">
        <f t="shared" si="13"/>
        <v>0</v>
      </c>
      <c r="T51" s="21">
        <f t="shared" si="13"/>
        <v>0</v>
      </c>
      <c r="U51" s="70">
        <f t="shared" si="9"/>
        <v>0</v>
      </c>
      <c r="V51" s="69" t="e">
        <f t="shared" si="11"/>
        <v>#REF!</v>
      </c>
      <c r="W51" s="63"/>
      <c r="X51" s="123" t="s">
        <v>153</v>
      </c>
      <c r="Y51" s="63" t="str">
        <f t="shared" si="25"/>
        <v/>
      </c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  <c r="BN51" s="63"/>
      <c r="BO51" s="63"/>
      <c r="BP51" s="63"/>
      <c r="BQ51" s="63"/>
      <c r="BR51" s="63"/>
      <c r="BS51" s="63"/>
      <c r="BT51" s="63"/>
      <c r="BU51" s="63"/>
      <c r="BV51" s="63"/>
      <c r="BW51" s="63"/>
      <c r="BX51" s="63"/>
      <c r="BY51" s="63"/>
      <c r="BZ51" s="63"/>
      <c r="CA51" s="63"/>
      <c r="CB51" s="63"/>
      <c r="CC51" s="63"/>
      <c r="CD51" s="63"/>
      <c r="CE51" s="63"/>
      <c r="CF51" s="63"/>
      <c r="CG51" s="63"/>
      <c r="CH51" s="63"/>
      <c r="CI51" s="63"/>
      <c r="CJ51" s="63"/>
      <c r="CK51" s="63"/>
      <c r="CL51" s="63"/>
      <c r="CM51" s="63"/>
      <c r="CN51" s="63"/>
      <c r="CO51" s="63"/>
      <c r="CP51" s="63"/>
      <c r="CQ51" s="63"/>
      <c r="CR51" s="63"/>
      <c r="CS51" s="63"/>
      <c r="CT51" s="63"/>
      <c r="CU51" s="63"/>
      <c r="CV51" s="63"/>
      <c r="CW51" s="63"/>
      <c r="CX51" s="63"/>
      <c r="CY51" s="63"/>
      <c r="CZ51" s="63"/>
      <c r="DA51" s="63"/>
      <c r="DB51" s="63"/>
      <c r="DC51" s="63"/>
      <c r="DD51" s="63"/>
      <c r="DE51" s="63"/>
      <c r="DF51" s="63"/>
      <c r="DG51" s="63"/>
      <c r="DH51" s="63"/>
      <c r="DI51" s="63"/>
      <c r="DJ51" s="63"/>
      <c r="DK51" s="63"/>
      <c r="DL51" s="63"/>
      <c r="DM51" s="63"/>
      <c r="DN51" s="63"/>
      <c r="DO51" s="63"/>
      <c r="DP51" s="63"/>
      <c r="DQ51" s="63"/>
      <c r="DR51" s="63"/>
      <c r="DS51" s="63"/>
      <c r="DT51" s="63"/>
      <c r="DU51" s="63"/>
      <c r="DV51" s="63"/>
      <c r="DW51" s="63"/>
      <c r="DX51" s="63"/>
      <c r="DY51" s="63"/>
      <c r="DZ51" s="63"/>
      <c r="EA51" s="63"/>
      <c r="EB51" s="63"/>
      <c r="EC51" s="63"/>
      <c r="ED51" s="63"/>
      <c r="EE51" s="63"/>
      <c r="EF51" s="63"/>
      <c r="EG51" s="63"/>
      <c r="EH51" s="63"/>
      <c r="EI51" s="63"/>
      <c r="EJ51" s="63"/>
      <c r="EK51" s="63"/>
      <c r="EL51" s="63"/>
      <c r="EM51" s="63"/>
      <c r="EN51" s="63"/>
      <c r="EO51" s="63"/>
      <c r="EP51" s="63"/>
      <c r="EQ51" s="63"/>
      <c r="ER51" s="63"/>
      <c r="ES51" s="63"/>
      <c r="ET51" s="63"/>
      <c r="EU51" s="63"/>
      <c r="EV51" s="63"/>
      <c r="EW51" s="63"/>
      <c r="EX51" s="63"/>
      <c r="EY51" s="63"/>
      <c r="EZ51" s="63"/>
      <c r="FA51" s="63"/>
      <c r="FB51" s="63"/>
      <c r="FC51" s="63"/>
      <c r="FD51" s="63"/>
      <c r="FE51" s="63"/>
      <c r="FF51" s="63"/>
      <c r="FG51" s="63"/>
      <c r="FH51" s="63"/>
      <c r="FI51" s="63"/>
      <c r="FJ51" s="63"/>
      <c r="FK51" s="63"/>
      <c r="FL51" s="63"/>
      <c r="FM51" s="63"/>
      <c r="FN51" s="63"/>
      <c r="FO51" s="63"/>
      <c r="FP51" s="63"/>
      <c r="FQ51" s="63"/>
      <c r="FR51" s="63"/>
      <c r="FS51" s="63"/>
      <c r="FT51" s="63"/>
      <c r="FU51" s="63"/>
      <c r="FV51" s="63"/>
      <c r="FW51" s="63"/>
      <c r="FX51" s="63"/>
      <c r="FY51" s="63"/>
      <c r="FZ51" s="63"/>
      <c r="GA51" s="63"/>
      <c r="GB51" s="63"/>
      <c r="GC51" s="63"/>
      <c r="GD51" s="63"/>
      <c r="GE51" s="63"/>
      <c r="GF51" s="63"/>
      <c r="GG51" s="63"/>
      <c r="GH51" s="63"/>
      <c r="GI51" s="63"/>
      <c r="GJ51" s="63"/>
      <c r="GK51" s="63"/>
      <c r="GL51" s="63"/>
      <c r="GM51" s="63"/>
      <c r="GN51" s="63"/>
      <c r="GO51" s="63"/>
      <c r="GP51" s="63"/>
      <c r="GQ51" s="63"/>
      <c r="GR51" s="63"/>
      <c r="GS51" s="63"/>
      <c r="GT51" s="63"/>
      <c r="GU51" s="63"/>
      <c r="GV51" s="63"/>
      <c r="GW51" s="63"/>
      <c r="GX51" s="63"/>
      <c r="GY51" s="63"/>
      <c r="GZ51" s="63"/>
      <c r="HA51" s="63"/>
      <c r="HB51" s="63"/>
      <c r="HC51" s="63"/>
      <c r="HD51" s="63"/>
      <c r="HE51" s="63"/>
      <c r="HF51" s="63"/>
      <c r="HG51" s="63"/>
      <c r="HH51" s="63"/>
      <c r="HI51" s="63"/>
    </row>
    <row r="52" spans="1:217" s="64" customFormat="1">
      <c r="A52" s="75" t="s">
        <v>154</v>
      </c>
      <c r="B52" s="75" t="s">
        <v>145</v>
      </c>
      <c r="C52" s="76" t="s">
        <v>155</v>
      </c>
      <c r="D52" s="76" t="s">
        <v>120</v>
      </c>
      <c r="E52" s="76"/>
      <c r="F52" s="91">
        <v>45658</v>
      </c>
      <c r="G52" s="77">
        <f t="shared" si="0"/>
        <v>2722000</v>
      </c>
      <c r="H52" s="78">
        <f t="shared" si="1"/>
        <v>1459000</v>
      </c>
      <c r="I52" s="92">
        <f t="shared" si="12"/>
        <v>4181000</v>
      </c>
      <c r="J52" s="77">
        <v>2629000</v>
      </c>
      <c r="K52" s="78">
        <v>1417000</v>
      </c>
      <c r="L52" s="79">
        <f t="shared" si="3"/>
        <v>4046000</v>
      </c>
      <c r="M52" s="20">
        <v>2629000</v>
      </c>
      <c r="N52" s="21">
        <v>1417000</v>
      </c>
      <c r="O52" s="69">
        <f t="shared" si="4"/>
        <v>4046000</v>
      </c>
      <c r="P52" s="20">
        <f t="shared" si="23"/>
        <v>93000</v>
      </c>
      <c r="Q52" s="21">
        <f t="shared" si="24"/>
        <v>42000</v>
      </c>
      <c r="R52" s="69">
        <f t="shared" si="7"/>
        <v>135000</v>
      </c>
      <c r="S52" s="20">
        <f t="shared" si="13"/>
        <v>0</v>
      </c>
      <c r="T52" s="21">
        <f t="shared" si="13"/>
        <v>0</v>
      </c>
      <c r="U52" s="70">
        <f t="shared" si="9"/>
        <v>0</v>
      </c>
      <c r="V52" s="69" t="e">
        <f t="shared" si="11"/>
        <v>#REF!</v>
      </c>
      <c r="W52" s="63"/>
      <c r="X52" s="123" t="s">
        <v>120</v>
      </c>
      <c r="Y52" s="63" t="str">
        <f t="shared" si="25"/>
        <v/>
      </c>
      <c r="Z52" s="63"/>
      <c r="AA52" s="63"/>
      <c r="AB52" s="135" t="s">
        <v>482</v>
      </c>
      <c r="AC52" s="135" t="s">
        <v>482</v>
      </c>
      <c r="AD52" s="135" t="s">
        <v>482</v>
      </c>
      <c r="AE52" s="135" t="s">
        <v>482</v>
      </c>
      <c r="AF52" s="135"/>
      <c r="AG52" s="135" t="s">
        <v>481</v>
      </c>
      <c r="AH52" s="136" t="s">
        <v>482</v>
      </c>
      <c r="AI52" s="135">
        <v>0</v>
      </c>
      <c r="AJ52" s="135" t="s">
        <v>481</v>
      </c>
      <c r="AK52" s="140" t="s">
        <v>484</v>
      </c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  <c r="BN52" s="63"/>
      <c r="BO52" s="63"/>
      <c r="BP52" s="63"/>
      <c r="BQ52" s="63"/>
      <c r="BR52" s="63"/>
      <c r="BS52" s="63"/>
      <c r="BT52" s="63"/>
      <c r="BU52" s="63"/>
      <c r="BV52" s="63"/>
      <c r="BW52" s="63"/>
      <c r="BX52" s="63"/>
      <c r="BY52" s="63"/>
      <c r="BZ52" s="63"/>
      <c r="CA52" s="63"/>
      <c r="CB52" s="63"/>
      <c r="CC52" s="63"/>
      <c r="CD52" s="63"/>
      <c r="CE52" s="63"/>
      <c r="CF52" s="63"/>
      <c r="CG52" s="63"/>
      <c r="CH52" s="63"/>
      <c r="CI52" s="63"/>
      <c r="CJ52" s="63"/>
      <c r="CK52" s="63"/>
      <c r="CL52" s="63"/>
      <c r="CM52" s="63"/>
      <c r="CN52" s="63"/>
      <c r="CO52" s="63"/>
      <c r="CP52" s="63"/>
      <c r="CQ52" s="63"/>
      <c r="CR52" s="63"/>
      <c r="CS52" s="63"/>
      <c r="CT52" s="63"/>
      <c r="CU52" s="63"/>
      <c r="CV52" s="63"/>
      <c r="CW52" s="63"/>
      <c r="CX52" s="63"/>
      <c r="CY52" s="63"/>
      <c r="CZ52" s="63"/>
      <c r="DA52" s="63"/>
      <c r="DB52" s="63"/>
      <c r="DC52" s="63"/>
      <c r="DD52" s="63"/>
      <c r="DE52" s="63"/>
      <c r="DF52" s="63"/>
      <c r="DG52" s="63"/>
      <c r="DH52" s="63"/>
      <c r="DI52" s="63"/>
      <c r="DJ52" s="63"/>
      <c r="DK52" s="63"/>
      <c r="DL52" s="63"/>
      <c r="DM52" s="63"/>
      <c r="DN52" s="63"/>
      <c r="DO52" s="63"/>
      <c r="DP52" s="63"/>
      <c r="DQ52" s="63"/>
      <c r="DR52" s="63"/>
      <c r="DS52" s="63"/>
      <c r="DT52" s="63"/>
      <c r="DU52" s="63"/>
      <c r="DV52" s="63"/>
      <c r="DW52" s="63"/>
      <c r="DX52" s="63"/>
      <c r="DY52" s="63"/>
      <c r="DZ52" s="63"/>
      <c r="EA52" s="63"/>
      <c r="EB52" s="63"/>
      <c r="EC52" s="63"/>
      <c r="ED52" s="63"/>
      <c r="EE52" s="63"/>
      <c r="EF52" s="63"/>
      <c r="EG52" s="63"/>
      <c r="EH52" s="63"/>
      <c r="EI52" s="63"/>
      <c r="EJ52" s="63"/>
      <c r="EK52" s="63"/>
      <c r="EL52" s="63"/>
      <c r="EM52" s="63"/>
      <c r="EN52" s="63"/>
      <c r="EO52" s="63"/>
      <c r="EP52" s="63"/>
      <c r="EQ52" s="63"/>
      <c r="ER52" s="63"/>
      <c r="ES52" s="63"/>
      <c r="ET52" s="63"/>
      <c r="EU52" s="63"/>
      <c r="EV52" s="63"/>
      <c r="EW52" s="63"/>
      <c r="EX52" s="63"/>
      <c r="EY52" s="63"/>
      <c r="EZ52" s="63"/>
      <c r="FA52" s="63"/>
      <c r="FB52" s="63"/>
      <c r="FC52" s="63"/>
      <c r="FD52" s="63"/>
      <c r="FE52" s="63"/>
      <c r="FF52" s="63"/>
      <c r="FG52" s="63"/>
      <c r="FH52" s="63"/>
      <c r="FI52" s="63"/>
      <c r="FJ52" s="63"/>
      <c r="FK52" s="63"/>
      <c r="FL52" s="63"/>
      <c r="FM52" s="63"/>
      <c r="FN52" s="63"/>
      <c r="FO52" s="63"/>
      <c r="FP52" s="63"/>
      <c r="FQ52" s="63"/>
      <c r="FR52" s="63"/>
      <c r="FS52" s="63"/>
      <c r="FT52" s="63"/>
      <c r="FU52" s="63"/>
      <c r="FV52" s="63"/>
      <c r="FW52" s="63"/>
      <c r="FX52" s="63"/>
      <c r="FY52" s="63"/>
      <c r="FZ52" s="63"/>
      <c r="GA52" s="63"/>
      <c r="GB52" s="63"/>
      <c r="GC52" s="63"/>
      <c r="GD52" s="63"/>
      <c r="GE52" s="63"/>
      <c r="GF52" s="63"/>
      <c r="GG52" s="63"/>
      <c r="GH52" s="63"/>
      <c r="GI52" s="63"/>
      <c r="GJ52" s="63"/>
      <c r="GK52" s="63"/>
      <c r="GL52" s="63"/>
      <c r="GM52" s="63"/>
      <c r="GN52" s="63"/>
      <c r="GO52" s="63"/>
      <c r="GP52" s="63"/>
      <c r="GQ52" s="63"/>
      <c r="GR52" s="63"/>
      <c r="GS52" s="63"/>
      <c r="GT52" s="63"/>
      <c r="GU52" s="63"/>
      <c r="GV52" s="63"/>
      <c r="GW52" s="63"/>
      <c r="GX52" s="63"/>
      <c r="GY52" s="63"/>
      <c r="GZ52" s="63"/>
      <c r="HA52" s="63"/>
      <c r="HB52" s="63"/>
      <c r="HC52" s="63"/>
      <c r="HD52" s="63"/>
      <c r="HE52" s="63"/>
      <c r="HF52" s="63"/>
      <c r="HG52" s="63"/>
      <c r="HH52" s="63"/>
      <c r="HI52" s="63"/>
    </row>
    <row r="53" spans="1:217" s="64" customFormat="1">
      <c r="A53" s="75" t="s">
        <v>156</v>
      </c>
      <c r="B53" s="75" t="s">
        <v>157</v>
      </c>
      <c r="C53" s="76" t="s">
        <v>158</v>
      </c>
      <c r="D53" s="76" t="s">
        <v>159</v>
      </c>
      <c r="E53" s="76"/>
      <c r="F53" s="91" t="s">
        <v>75</v>
      </c>
      <c r="G53" s="77">
        <f t="shared" si="0"/>
        <v>5000</v>
      </c>
      <c r="H53" s="78">
        <f t="shared" si="1"/>
        <v>0</v>
      </c>
      <c r="I53" s="92">
        <f t="shared" si="12"/>
        <v>5000</v>
      </c>
      <c r="J53" s="77">
        <v>5000</v>
      </c>
      <c r="K53" s="78">
        <v>0</v>
      </c>
      <c r="L53" s="79">
        <f t="shared" si="3"/>
        <v>5000</v>
      </c>
      <c r="M53" s="20">
        <v>5000</v>
      </c>
      <c r="N53" s="21">
        <v>0</v>
      </c>
      <c r="O53" s="69">
        <f t="shared" si="4"/>
        <v>5000</v>
      </c>
      <c r="P53" s="20">
        <f t="shared" si="23"/>
        <v>0</v>
      </c>
      <c r="Q53" s="21">
        <f t="shared" si="24"/>
        <v>0</v>
      </c>
      <c r="R53" s="69">
        <f t="shared" si="7"/>
        <v>0</v>
      </c>
      <c r="S53" s="20">
        <f t="shared" si="13"/>
        <v>0</v>
      </c>
      <c r="T53" s="21">
        <f t="shared" si="13"/>
        <v>0</v>
      </c>
      <c r="U53" s="70">
        <f t="shared" si="9"/>
        <v>0</v>
      </c>
      <c r="V53" s="69" t="e">
        <f t="shared" si="11"/>
        <v>#REF!</v>
      </c>
      <c r="W53" s="63"/>
      <c r="X53" s="123" t="s">
        <v>159</v>
      </c>
      <c r="Y53" s="63" t="str">
        <f t="shared" si="25"/>
        <v/>
      </c>
      <c r="Z53" s="63"/>
      <c r="AA53" s="63"/>
      <c r="AB53" s="134"/>
      <c r="AC53" s="134"/>
      <c r="AD53" s="134"/>
      <c r="AE53" s="134"/>
      <c r="AF53" s="134"/>
      <c r="AG53" s="134"/>
      <c r="AH53" s="134"/>
      <c r="AI53" s="134"/>
      <c r="AJ53" s="134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  <c r="BN53" s="63"/>
      <c r="BO53" s="63"/>
      <c r="BP53" s="63"/>
      <c r="BQ53" s="63"/>
      <c r="BR53" s="63"/>
      <c r="BS53" s="63"/>
      <c r="BT53" s="63"/>
      <c r="BU53" s="63"/>
      <c r="BV53" s="63"/>
      <c r="BW53" s="63"/>
      <c r="BX53" s="63"/>
      <c r="BY53" s="63"/>
      <c r="BZ53" s="63"/>
      <c r="CA53" s="63"/>
      <c r="CB53" s="63"/>
      <c r="CC53" s="63"/>
      <c r="CD53" s="63"/>
      <c r="CE53" s="63"/>
      <c r="CF53" s="63"/>
      <c r="CG53" s="63"/>
      <c r="CH53" s="63"/>
      <c r="CI53" s="63"/>
      <c r="CJ53" s="63"/>
      <c r="CK53" s="63"/>
      <c r="CL53" s="63"/>
      <c r="CM53" s="63"/>
      <c r="CN53" s="63"/>
      <c r="CO53" s="63"/>
      <c r="CP53" s="63"/>
      <c r="CQ53" s="63"/>
      <c r="CR53" s="63"/>
      <c r="CS53" s="63"/>
      <c r="CT53" s="63"/>
      <c r="CU53" s="63"/>
      <c r="CV53" s="63"/>
      <c r="CW53" s="63"/>
      <c r="CX53" s="63"/>
      <c r="CY53" s="63"/>
      <c r="CZ53" s="63"/>
      <c r="DA53" s="63"/>
      <c r="DB53" s="63"/>
      <c r="DC53" s="63"/>
      <c r="DD53" s="63"/>
      <c r="DE53" s="63"/>
      <c r="DF53" s="63"/>
      <c r="DG53" s="63"/>
      <c r="DH53" s="63"/>
      <c r="DI53" s="63"/>
      <c r="DJ53" s="63"/>
      <c r="DK53" s="63"/>
      <c r="DL53" s="63"/>
      <c r="DM53" s="63"/>
      <c r="DN53" s="63"/>
      <c r="DO53" s="63"/>
      <c r="DP53" s="63"/>
      <c r="DQ53" s="63"/>
      <c r="DR53" s="63"/>
      <c r="DS53" s="63"/>
      <c r="DT53" s="63"/>
      <c r="DU53" s="63"/>
      <c r="DV53" s="63"/>
      <c r="DW53" s="63"/>
      <c r="DX53" s="63"/>
      <c r="DY53" s="63"/>
      <c r="DZ53" s="63"/>
      <c r="EA53" s="63"/>
      <c r="EB53" s="63"/>
      <c r="EC53" s="63"/>
      <c r="ED53" s="63"/>
      <c r="EE53" s="63"/>
      <c r="EF53" s="63"/>
      <c r="EG53" s="63"/>
      <c r="EH53" s="63"/>
      <c r="EI53" s="63"/>
      <c r="EJ53" s="63"/>
      <c r="EK53" s="63"/>
      <c r="EL53" s="63"/>
      <c r="EM53" s="63"/>
      <c r="EN53" s="63"/>
      <c r="EO53" s="63"/>
      <c r="EP53" s="63"/>
      <c r="EQ53" s="63"/>
      <c r="ER53" s="63"/>
      <c r="ES53" s="63"/>
      <c r="ET53" s="63"/>
      <c r="EU53" s="63"/>
      <c r="EV53" s="63"/>
      <c r="EW53" s="63"/>
      <c r="EX53" s="63"/>
      <c r="EY53" s="63"/>
      <c r="EZ53" s="63"/>
      <c r="FA53" s="63"/>
      <c r="FB53" s="63"/>
      <c r="FC53" s="63"/>
      <c r="FD53" s="63"/>
      <c r="FE53" s="63"/>
      <c r="FF53" s="63"/>
      <c r="FG53" s="63"/>
      <c r="FH53" s="63"/>
      <c r="FI53" s="63"/>
      <c r="FJ53" s="63"/>
      <c r="FK53" s="63"/>
      <c r="FL53" s="63"/>
      <c r="FM53" s="63"/>
      <c r="FN53" s="63"/>
      <c r="FO53" s="63"/>
      <c r="FP53" s="63"/>
      <c r="FQ53" s="63"/>
      <c r="FR53" s="63"/>
      <c r="FS53" s="63"/>
      <c r="FT53" s="63"/>
      <c r="FU53" s="63"/>
      <c r="FV53" s="63"/>
      <c r="FW53" s="63"/>
      <c r="FX53" s="63"/>
      <c r="FY53" s="63"/>
      <c r="FZ53" s="63"/>
      <c r="GA53" s="63"/>
      <c r="GB53" s="63"/>
      <c r="GC53" s="63"/>
      <c r="GD53" s="63"/>
      <c r="GE53" s="63"/>
      <c r="GF53" s="63"/>
      <c r="GG53" s="63"/>
      <c r="GH53" s="63"/>
      <c r="GI53" s="63"/>
      <c r="GJ53" s="63"/>
      <c r="GK53" s="63"/>
      <c r="GL53" s="63"/>
      <c r="GM53" s="63"/>
      <c r="GN53" s="63"/>
      <c r="GO53" s="63"/>
      <c r="GP53" s="63"/>
      <c r="GQ53" s="63"/>
      <c r="GR53" s="63"/>
      <c r="GS53" s="63"/>
      <c r="GT53" s="63"/>
      <c r="GU53" s="63"/>
      <c r="GV53" s="63"/>
      <c r="GW53" s="63"/>
      <c r="GX53" s="63"/>
      <c r="GY53" s="63"/>
      <c r="GZ53" s="63"/>
      <c r="HA53" s="63"/>
      <c r="HB53" s="63"/>
      <c r="HC53" s="63"/>
      <c r="HD53" s="63"/>
      <c r="HE53" s="63"/>
      <c r="HF53" s="63"/>
      <c r="HG53" s="63"/>
      <c r="HH53" s="63"/>
      <c r="HI53" s="63"/>
    </row>
    <row r="54" spans="1:217" s="64" customFormat="1" ht="20.399999999999999">
      <c r="A54" s="75" t="s">
        <v>160</v>
      </c>
      <c r="B54" s="75" t="s">
        <v>157</v>
      </c>
      <c r="C54" s="76" t="s">
        <v>161</v>
      </c>
      <c r="D54" s="76" t="s">
        <v>101</v>
      </c>
      <c r="E54" s="76"/>
      <c r="F54" s="91">
        <v>45658</v>
      </c>
      <c r="G54" s="77">
        <f t="shared" si="0"/>
        <v>37000</v>
      </c>
      <c r="H54" s="78">
        <f t="shared" si="1"/>
        <v>0</v>
      </c>
      <c r="I54" s="92">
        <f t="shared" si="12"/>
        <v>37000</v>
      </c>
      <c r="J54" s="77">
        <v>36000</v>
      </c>
      <c r="K54" s="78">
        <v>0</v>
      </c>
      <c r="L54" s="79">
        <f t="shared" si="3"/>
        <v>36000</v>
      </c>
      <c r="M54" s="20">
        <v>36000</v>
      </c>
      <c r="N54" s="21">
        <v>0</v>
      </c>
      <c r="O54" s="69">
        <f t="shared" si="4"/>
        <v>36000</v>
      </c>
      <c r="P54" s="20">
        <f t="shared" si="23"/>
        <v>1000</v>
      </c>
      <c r="Q54" s="21">
        <f t="shared" si="24"/>
        <v>0</v>
      </c>
      <c r="R54" s="69">
        <f t="shared" si="7"/>
        <v>1000</v>
      </c>
      <c r="S54" s="20">
        <f t="shared" si="13"/>
        <v>0</v>
      </c>
      <c r="T54" s="21">
        <f t="shared" si="13"/>
        <v>0</v>
      </c>
      <c r="U54" s="70">
        <f t="shared" si="9"/>
        <v>0</v>
      </c>
      <c r="V54" s="69" t="e">
        <f t="shared" si="11"/>
        <v>#REF!</v>
      </c>
      <c r="W54" s="63"/>
      <c r="X54" s="123" t="s">
        <v>101</v>
      </c>
      <c r="Y54" s="63" t="str">
        <f t="shared" si="25"/>
        <v/>
      </c>
      <c r="Z54" s="63"/>
      <c r="AA54" s="63"/>
      <c r="AB54" s="135" t="s">
        <v>482</v>
      </c>
      <c r="AC54" s="135" t="s">
        <v>482</v>
      </c>
      <c r="AD54" s="135" t="s">
        <v>482</v>
      </c>
      <c r="AE54" s="135" t="s">
        <v>482</v>
      </c>
      <c r="AF54" s="135"/>
      <c r="AG54" s="135" t="s">
        <v>482</v>
      </c>
      <c r="AH54" s="135"/>
      <c r="AI54" s="135" t="s">
        <v>483</v>
      </c>
      <c r="AJ54" s="135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  <c r="BN54" s="63"/>
      <c r="BO54" s="63"/>
      <c r="BP54" s="63"/>
      <c r="BQ54" s="63"/>
      <c r="BR54" s="63"/>
      <c r="BS54" s="63"/>
      <c r="BT54" s="63"/>
      <c r="BU54" s="63"/>
      <c r="BV54" s="63"/>
      <c r="BW54" s="63"/>
      <c r="BX54" s="63"/>
      <c r="BY54" s="63"/>
      <c r="BZ54" s="63"/>
      <c r="CA54" s="63"/>
      <c r="CB54" s="63"/>
      <c r="CC54" s="63"/>
      <c r="CD54" s="63"/>
      <c r="CE54" s="63"/>
      <c r="CF54" s="63"/>
      <c r="CG54" s="63"/>
      <c r="CH54" s="63"/>
      <c r="CI54" s="63"/>
      <c r="CJ54" s="63"/>
      <c r="CK54" s="63"/>
      <c r="CL54" s="63"/>
      <c r="CM54" s="63"/>
      <c r="CN54" s="63"/>
      <c r="CO54" s="63"/>
      <c r="CP54" s="63"/>
      <c r="CQ54" s="63"/>
      <c r="CR54" s="63"/>
      <c r="CS54" s="63"/>
      <c r="CT54" s="63"/>
      <c r="CU54" s="63"/>
      <c r="CV54" s="63"/>
      <c r="CW54" s="63"/>
      <c r="CX54" s="63"/>
      <c r="CY54" s="63"/>
      <c r="CZ54" s="63"/>
      <c r="DA54" s="63"/>
      <c r="DB54" s="63"/>
      <c r="DC54" s="63"/>
      <c r="DD54" s="63"/>
      <c r="DE54" s="63"/>
      <c r="DF54" s="63"/>
      <c r="DG54" s="63"/>
      <c r="DH54" s="63"/>
      <c r="DI54" s="63"/>
      <c r="DJ54" s="63"/>
      <c r="DK54" s="63"/>
      <c r="DL54" s="63"/>
      <c r="DM54" s="63"/>
      <c r="DN54" s="63"/>
      <c r="DO54" s="63"/>
      <c r="DP54" s="63"/>
      <c r="DQ54" s="63"/>
      <c r="DR54" s="63"/>
      <c r="DS54" s="63"/>
      <c r="DT54" s="63"/>
      <c r="DU54" s="63"/>
      <c r="DV54" s="63"/>
      <c r="DW54" s="63"/>
      <c r="DX54" s="63"/>
      <c r="DY54" s="63"/>
      <c r="DZ54" s="63"/>
      <c r="EA54" s="63"/>
      <c r="EB54" s="63"/>
      <c r="EC54" s="63"/>
      <c r="ED54" s="63"/>
      <c r="EE54" s="63"/>
      <c r="EF54" s="63"/>
      <c r="EG54" s="63"/>
      <c r="EH54" s="63"/>
      <c r="EI54" s="63"/>
      <c r="EJ54" s="63"/>
      <c r="EK54" s="63"/>
      <c r="EL54" s="63"/>
      <c r="EM54" s="63"/>
      <c r="EN54" s="63"/>
      <c r="EO54" s="63"/>
      <c r="EP54" s="63"/>
      <c r="EQ54" s="63"/>
      <c r="ER54" s="63"/>
      <c r="ES54" s="63"/>
      <c r="ET54" s="63"/>
      <c r="EU54" s="63"/>
      <c r="EV54" s="63"/>
      <c r="EW54" s="63"/>
      <c r="EX54" s="63"/>
      <c r="EY54" s="63"/>
      <c r="EZ54" s="63"/>
      <c r="FA54" s="63"/>
      <c r="FB54" s="63"/>
      <c r="FC54" s="63"/>
      <c r="FD54" s="63"/>
      <c r="FE54" s="63"/>
      <c r="FF54" s="63"/>
      <c r="FG54" s="63"/>
      <c r="FH54" s="63"/>
      <c r="FI54" s="63"/>
      <c r="FJ54" s="63"/>
      <c r="FK54" s="63"/>
      <c r="FL54" s="63"/>
      <c r="FM54" s="63"/>
      <c r="FN54" s="63"/>
      <c r="FO54" s="63"/>
      <c r="FP54" s="63"/>
      <c r="FQ54" s="63"/>
      <c r="FR54" s="63"/>
      <c r="FS54" s="63"/>
      <c r="FT54" s="63"/>
      <c r="FU54" s="63"/>
      <c r="FV54" s="63"/>
      <c r="FW54" s="63"/>
      <c r="FX54" s="63"/>
      <c r="FY54" s="63"/>
      <c r="FZ54" s="63"/>
      <c r="GA54" s="63"/>
      <c r="GB54" s="63"/>
      <c r="GC54" s="63"/>
      <c r="GD54" s="63"/>
      <c r="GE54" s="63"/>
      <c r="GF54" s="63"/>
      <c r="GG54" s="63"/>
      <c r="GH54" s="63"/>
      <c r="GI54" s="63"/>
      <c r="GJ54" s="63"/>
      <c r="GK54" s="63"/>
      <c r="GL54" s="63"/>
      <c r="GM54" s="63"/>
      <c r="GN54" s="63"/>
      <c r="GO54" s="63"/>
      <c r="GP54" s="63"/>
      <c r="GQ54" s="63"/>
      <c r="GR54" s="63"/>
      <c r="GS54" s="63"/>
      <c r="GT54" s="63"/>
      <c r="GU54" s="63"/>
      <c r="GV54" s="63"/>
      <c r="GW54" s="63"/>
      <c r="GX54" s="63"/>
      <c r="GY54" s="63"/>
      <c r="GZ54" s="63"/>
      <c r="HA54" s="63"/>
      <c r="HB54" s="63"/>
      <c r="HC54" s="63"/>
      <c r="HD54" s="63"/>
      <c r="HE54" s="63"/>
      <c r="HF54" s="63"/>
      <c r="HG54" s="63"/>
      <c r="HH54" s="63"/>
      <c r="HI54" s="63"/>
    </row>
    <row r="55" spans="1:217" s="64" customFormat="1">
      <c r="A55" s="75" t="s">
        <v>162</v>
      </c>
      <c r="B55" s="75" t="s">
        <v>157</v>
      </c>
      <c r="C55" s="76" t="s">
        <v>163</v>
      </c>
      <c r="D55" s="76" t="s">
        <v>164</v>
      </c>
      <c r="E55" s="76"/>
      <c r="F55" s="91">
        <v>45658</v>
      </c>
      <c r="G55" s="77">
        <f t="shared" si="0"/>
        <v>1076000</v>
      </c>
      <c r="H55" s="78">
        <f t="shared" si="1"/>
        <v>0</v>
      </c>
      <c r="I55" s="92">
        <f t="shared" si="12"/>
        <v>1076000</v>
      </c>
      <c r="J55" s="77">
        <v>1039000</v>
      </c>
      <c r="K55" s="78">
        <v>0</v>
      </c>
      <c r="L55" s="79">
        <f t="shared" si="3"/>
        <v>1039000</v>
      </c>
      <c r="M55" s="20">
        <v>1039000</v>
      </c>
      <c r="N55" s="21">
        <v>0</v>
      </c>
      <c r="O55" s="69">
        <f t="shared" si="4"/>
        <v>1039000</v>
      </c>
      <c r="P55" s="20">
        <f t="shared" si="23"/>
        <v>37000</v>
      </c>
      <c r="Q55" s="21">
        <f t="shared" si="24"/>
        <v>0</v>
      </c>
      <c r="R55" s="69">
        <f t="shared" si="7"/>
        <v>37000</v>
      </c>
      <c r="S55" s="20">
        <f t="shared" si="13"/>
        <v>0</v>
      </c>
      <c r="T55" s="21">
        <f t="shared" si="13"/>
        <v>0</v>
      </c>
      <c r="U55" s="70">
        <f t="shared" si="9"/>
        <v>0</v>
      </c>
      <c r="V55" s="69" t="e">
        <f t="shared" si="11"/>
        <v>#REF!</v>
      </c>
      <c r="W55" s="63"/>
      <c r="X55" s="123" t="s">
        <v>164</v>
      </c>
      <c r="Y55" s="63" t="str">
        <f t="shared" si="25"/>
        <v/>
      </c>
      <c r="Z55" s="63"/>
      <c r="AA55" s="63"/>
      <c r="AB55" s="135" t="s">
        <v>482</v>
      </c>
      <c r="AC55" s="135" t="s">
        <v>482</v>
      </c>
      <c r="AD55" s="135" t="s">
        <v>482</v>
      </c>
      <c r="AE55" s="135" t="s">
        <v>482</v>
      </c>
      <c r="AF55" s="135"/>
      <c r="AG55" s="135" t="s">
        <v>482</v>
      </c>
      <c r="AH55" s="135"/>
      <c r="AI55" s="135" t="s">
        <v>483</v>
      </c>
      <c r="AJ55" s="135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  <c r="BN55" s="63"/>
      <c r="BO55" s="63"/>
      <c r="BP55" s="63"/>
      <c r="BQ55" s="63"/>
      <c r="BR55" s="63"/>
      <c r="BS55" s="63"/>
      <c r="BT55" s="63"/>
      <c r="BU55" s="63"/>
      <c r="BV55" s="63"/>
      <c r="BW55" s="63"/>
      <c r="BX55" s="63"/>
      <c r="BY55" s="63"/>
      <c r="BZ55" s="63"/>
      <c r="CA55" s="63"/>
      <c r="CB55" s="63"/>
      <c r="CC55" s="63"/>
      <c r="CD55" s="63"/>
      <c r="CE55" s="63"/>
      <c r="CF55" s="63"/>
      <c r="CG55" s="63"/>
      <c r="CH55" s="63"/>
      <c r="CI55" s="63"/>
      <c r="CJ55" s="63"/>
      <c r="CK55" s="63"/>
      <c r="CL55" s="63"/>
      <c r="CM55" s="63"/>
      <c r="CN55" s="63"/>
      <c r="CO55" s="63"/>
      <c r="CP55" s="63"/>
      <c r="CQ55" s="63"/>
      <c r="CR55" s="63"/>
      <c r="CS55" s="63"/>
      <c r="CT55" s="63"/>
      <c r="CU55" s="63"/>
      <c r="CV55" s="63"/>
      <c r="CW55" s="63"/>
      <c r="CX55" s="63"/>
      <c r="CY55" s="63"/>
      <c r="CZ55" s="63"/>
      <c r="DA55" s="63"/>
      <c r="DB55" s="63"/>
      <c r="DC55" s="63"/>
      <c r="DD55" s="63"/>
      <c r="DE55" s="63"/>
      <c r="DF55" s="63"/>
      <c r="DG55" s="63"/>
      <c r="DH55" s="63"/>
      <c r="DI55" s="63"/>
      <c r="DJ55" s="63"/>
      <c r="DK55" s="63"/>
      <c r="DL55" s="63"/>
      <c r="DM55" s="63"/>
      <c r="DN55" s="63"/>
      <c r="DO55" s="63"/>
      <c r="DP55" s="63"/>
      <c r="DQ55" s="63"/>
      <c r="DR55" s="63"/>
      <c r="DS55" s="63"/>
      <c r="DT55" s="63"/>
      <c r="DU55" s="63"/>
      <c r="DV55" s="63"/>
      <c r="DW55" s="63"/>
      <c r="DX55" s="63"/>
      <c r="DY55" s="63"/>
      <c r="DZ55" s="63"/>
      <c r="EA55" s="63"/>
      <c r="EB55" s="63"/>
      <c r="EC55" s="63"/>
      <c r="ED55" s="63"/>
      <c r="EE55" s="63"/>
      <c r="EF55" s="63"/>
      <c r="EG55" s="63"/>
      <c r="EH55" s="63"/>
      <c r="EI55" s="63"/>
      <c r="EJ55" s="63"/>
      <c r="EK55" s="63"/>
      <c r="EL55" s="63"/>
      <c r="EM55" s="63"/>
      <c r="EN55" s="63"/>
      <c r="EO55" s="63"/>
      <c r="EP55" s="63"/>
      <c r="EQ55" s="63"/>
      <c r="ER55" s="63"/>
      <c r="ES55" s="63"/>
      <c r="ET55" s="63"/>
      <c r="EU55" s="63"/>
      <c r="EV55" s="63"/>
      <c r="EW55" s="63"/>
      <c r="EX55" s="63"/>
      <c r="EY55" s="63"/>
      <c r="EZ55" s="63"/>
      <c r="FA55" s="63"/>
      <c r="FB55" s="63"/>
      <c r="FC55" s="63"/>
      <c r="FD55" s="63"/>
      <c r="FE55" s="63"/>
      <c r="FF55" s="63"/>
      <c r="FG55" s="63"/>
      <c r="FH55" s="63"/>
      <c r="FI55" s="63"/>
      <c r="FJ55" s="63"/>
      <c r="FK55" s="63"/>
      <c r="FL55" s="63"/>
      <c r="FM55" s="63"/>
      <c r="FN55" s="63"/>
      <c r="FO55" s="63"/>
      <c r="FP55" s="63"/>
      <c r="FQ55" s="63"/>
      <c r="FR55" s="63"/>
      <c r="FS55" s="63"/>
      <c r="FT55" s="63"/>
      <c r="FU55" s="63"/>
      <c r="FV55" s="63"/>
      <c r="FW55" s="63"/>
      <c r="FX55" s="63"/>
      <c r="FY55" s="63"/>
      <c r="FZ55" s="63"/>
      <c r="GA55" s="63"/>
      <c r="GB55" s="63"/>
      <c r="GC55" s="63"/>
      <c r="GD55" s="63"/>
      <c r="GE55" s="63"/>
      <c r="GF55" s="63"/>
      <c r="GG55" s="63"/>
      <c r="GH55" s="63"/>
      <c r="GI55" s="63"/>
      <c r="GJ55" s="63"/>
      <c r="GK55" s="63"/>
      <c r="GL55" s="63"/>
      <c r="GM55" s="63"/>
      <c r="GN55" s="63"/>
      <c r="GO55" s="63"/>
      <c r="GP55" s="63"/>
      <c r="GQ55" s="63"/>
      <c r="GR55" s="63"/>
      <c r="GS55" s="63"/>
      <c r="GT55" s="63"/>
      <c r="GU55" s="63"/>
      <c r="GV55" s="63"/>
      <c r="GW55" s="63"/>
      <c r="GX55" s="63"/>
      <c r="GY55" s="63"/>
      <c r="GZ55" s="63"/>
      <c r="HA55" s="63"/>
      <c r="HB55" s="63"/>
      <c r="HC55" s="63"/>
      <c r="HD55" s="63"/>
      <c r="HE55" s="63"/>
      <c r="HF55" s="63"/>
      <c r="HG55" s="63"/>
      <c r="HH55" s="63"/>
      <c r="HI55" s="63"/>
    </row>
    <row r="56" spans="1:217" s="64" customFormat="1">
      <c r="A56" s="75" t="s">
        <v>433</v>
      </c>
      <c r="B56" s="75" t="s">
        <v>157</v>
      </c>
      <c r="C56" s="76" t="s">
        <v>434</v>
      </c>
      <c r="D56" s="76" t="s">
        <v>166</v>
      </c>
      <c r="E56" s="76"/>
      <c r="F56" s="91">
        <v>45658</v>
      </c>
      <c r="G56" s="77">
        <f t="shared" si="0"/>
        <v>54000</v>
      </c>
      <c r="H56" s="78">
        <f t="shared" si="1"/>
        <v>0</v>
      </c>
      <c r="I56" s="92">
        <f t="shared" si="12"/>
        <v>54000</v>
      </c>
      <c r="J56" s="77">
        <v>52000</v>
      </c>
      <c r="K56" s="78">
        <v>0</v>
      </c>
      <c r="L56" s="79">
        <f t="shared" si="3"/>
        <v>52000</v>
      </c>
      <c r="M56" s="20">
        <v>52000</v>
      </c>
      <c r="N56" s="21">
        <v>0</v>
      </c>
      <c r="O56" s="69">
        <f t="shared" si="4"/>
        <v>52000</v>
      </c>
      <c r="P56" s="20">
        <f t="shared" si="23"/>
        <v>2000</v>
      </c>
      <c r="Q56" s="21">
        <f t="shared" si="24"/>
        <v>0</v>
      </c>
      <c r="R56" s="69">
        <f t="shared" si="7"/>
        <v>2000</v>
      </c>
      <c r="S56" s="20">
        <f t="shared" si="13"/>
        <v>0</v>
      </c>
      <c r="T56" s="21">
        <f t="shared" si="13"/>
        <v>0</v>
      </c>
      <c r="U56" s="70">
        <f t="shared" si="9"/>
        <v>0</v>
      </c>
      <c r="V56" s="69" t="e">
        <f t="shared" si="11"/>
        <v>#REF!</v>
      </c>
      <c r="W56" s="63"/>
      <c r="X56" s="123" t="s">
        <v>166</v>
      </c>
      <c r="Y56" s="63" t="str">
        <f t="shared" si="25"/>
        <v/>
      </c>
      <c r="Z56" s="63"/>
      <c r="AA56" s="63"/>
      <c r="AB56" s="135" t="s">
        <v>482</v>
      </c>
      <c r="AC56" s="135" t="s">
        <v>482</v>
      </c>
      <c r="AD56" s="135" t="s">
        <v>482</v>
      </c>
      <c r="AE56" s="135" t="s">
        <v>482</v>
      </c>
      <c r="AF56" s="135"/>
      <c r="AG56" s="135" t="s">
        <v>482</v>
      </c>
      <c r="AH56" s="135"/>
      <c r="AI56" s="135" t="s">
        <v>483</v>
      </c>
      <c r="AJ56" s="135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  <c r="BN56" s="63"/>
      <c r="BO56" s="63"/>
      <c r="BP56" s="63"/>
      <c r="BQ56" s="63"/>
      <c r="BR56" s="63"/>
      <c r="BS56" s="63"/>
      <c r="BT56" s="63"/>
      <c r="BU56" s="63"/>
      <c r="BV56" s="63"/>
      <c r="BW56" s="63"/>
      <c r="BX56" s="63"/>
      <c r="BY56" s="63"/>
      <c r="BZ56" s="63"/>
      <c r="CA56" s="63"/>
      <c r="CB56" s="63"/>
      <c r="CC56" s="63"/>
      <c r="CD56" s="63"/>
      <c r="CE56" s="63"/>
      <c r="CF56" s="63"/>
      <c r="CG56" s="63"/>
      <c r="CH56" s="63"/>
      <c r="CI56" s="63"/>
      <c r="CJ56" s="63"/>
      <c r="CK56" s="63"/>
      <c r="CL56" s="63"/>
      <c r="CM56" s="63"/>
      <c r="CN56" s="63"/>
      <c r="CO56" s="63"/>
      <c r="CP56" s="63"/>
      <c r="CQ56" s="63"/>
      <c r="CR56" s="63"/>
      <c r="CS56" s="63"/>
      <c r="CT56" s="63"/>
      <c r="CU56" s="63"/>
      <c r="CV56" s="63"/>
      <c r="CW56" s="63"/>
      <c r="CX56" s="63"/>
      <c r="CY56" s="63"/>
      <c r="CZ56" s="63"/>
      <c r="DA56" s="63"/>
      <c r="DB56" s="63"/>
      <c r="DC56" s="63"/>
      <c r="DD56" s="63"/>
      <c r="DE56" s="63"/>
      <c r="DF56" s="63"/>
      <c r="DG56" s="63"/>
      <c r="DH56" s="63"/>
      <c r="DI56" s="63"/>
      <c r="DJ56" s="63"/>
      <c r="DK56" s="63"/>
      <c r="DL56" s="63"/>
      <c r="DM56" s="63"/>
      <c r="DN56" s="63"/>
      <c r="DO56" s="63"/>
      <c r="DP56" s="63"/>
      <c r="DQ56" s="63"/>
      <c r="DR56" s="63"/>
      <c r="DS56" s="63"/>
      <c r="DT56" s="63"/>
      <c r="DU56" s="63"/>
      <c r="DV56" s="63"/>
      <c r="DW56" s="63"/>
      <c r="DX56" s="63"/>
      <c r="DY56" s="63"/>
      <c r="DZ56" s="63"/>
      <c r="EA56" s="63"/>
      <c r="EB56" s="63"/>
      <c r="EC56" s="63"/>
      <c r="ED56" s="63"/>
      <c r="EE56" s="63"/>
      <c r="EF56" s="63"/>
      <c r="EG56" s="63"/>
      <c r="EH56" s="63"/>
      <c r="EI56" s="63"/>
      <c r="EJ56" s="63"/>
      <c r="EK56" s="63"/>
      <c r="EL56" s="63"/>
      <c r="EM56" s="63"/>
      <c r="EN56" s="63"/>
      <c r="EO56" s="63"/>
      <c r="EP56" s="63"/>
      <c r="EQ56" s="63"/>
      <c r="ER56" s="63"/>
      <c r="ES56" s="63"/>
      <c r="ET56" s="63"/>
      <c r="EU56" s="63"/>
      <c r="EV56" s="63"/>
      <c r="EW56" s="63"/>
      <c r="EX56" s="63"/>
      <c r="EY56" s="63"/>
      <c r="EZ56" s="63"/>
      <c r="FA56" s="63"/>
      <c r="FB56" s="63"/>
      <c r="FC56" s="63"/>
      <c r="FD56" s="63"/>
      <c r="FE56" s="63"/>
      <c r="FF56" s="63"/>
      <c r="FG56" s="63"/>
      <c r="FH56" s="63"/>
      <c r="FI56" s="63"/>
      <c r="FJ56" s="63"/>
      <c r="FK56" s="63"/>
      <c r="FL56" s="63"/>
      <c r="FM56" s="63"/>
      <c r="FN56" s="63"/>
      <c r="FO56" s="63"/>
      <c r="FP56" s="63"/>
      <c r="FQ56" s="63"/>
      <c r="FR56" s="63"/>
      <c r="FS56" s="63"/>
      <c r="FT56" s="63"/>
      <c r="FU56" s="63"/>
      <c r="FV56" s="63"/>
      <c r="FW56" s="63"/>
      <c r="FX56" s="63"/>
      <c r="FY56" s="63"/>
      <c r="FZ56" s="63"/>
      <c r="GA56" s="63"/>
      <c r="GB56" s="63"/>
      <c r="GC56" s="63"/>
      <c r="GD56" s="63"/>
      <c r="GE56" s="63"/>
      <c r="GF56" s="63"/>
      <c r="GG56" s="63"/>
      <c r="GH56" s="63"/>
      <c r="GI56" s="63"/>
      <c r="GJ56" s="63"/>
      <c r="GK56" s="63"/>
      <c r="GL56" s="63"/>
      <c r="GM56" s="63"/>
      <c r="GN56" s="63"/>
      <c r="GO56" s="63"/>
      <c r="GP56" s="63"/>
      <c r="GQ56" s="63"/>
      <c r="GR56" s="63"/>
      <c r="GS56" s="63"/>
      <c r="GT56" s="63"/>
      <c r="GU56" s="63"/>
      <c r="GV56" s="63"/>
      <c r="GW56" s="63"/>
      <c r="GX56" s="63"/>
      <c r="GY56" s="63"/>
      <c r="GZ56" s="63"/>
      <c r="HA56" s="63"/>
      <c r="HB56" s="63"/>
      <c r="HC56" s="63"/>
      <c r="HD56" s="63"/>
      <c r="HE56" s="63"/>
      <c r="HF56" s="63"/>
      <c r="HG56" s="63"/>
      <c r="HH56" s="63"/>
      <c r="HI56" s="63"/>
    </row>
    <row r="57" spans="1:217" s="64" customFormat="1">
      <c r="A57" s="75" t="s">
        <v>167</v>
      </c>
      <c r="B57" s="75" t="s">
        <v>157</v>
      </c>
      <c r="C57" s="76" t="s">
        <v>165</v>
      </c>
      <c r="D57" s="76" t="s">
        <v>168</v>
      </c>
      <c r="E57" s="76"/>
      <c r="F57" s="91">
        <v>45658</v>
      </c>
      <c r="G57" s="77">
        <f t="shared" si="0"/>
        <v>113000</v>
      </c>
      <c r="H57" s="78">
        <f t="shared" si="1"/>
        <v>0</v>
      </c>
      <c r="I57" s="92">
        <f t="shared" si="12"/>
        <v>113000</v>
      </c>
      <c r="J57" s="77">
        <v>109000</v>
      </c>
      <c r="K57" s="78">
        <v>0</v>
      </c>
      <c r="L57" s="79">
        <f t="shared" si="3"/>
        <v>109000</v>
      </c>
      <c r="M57" s="20">
        <v>109000</v>
      </c>
      <c r="N57" s="21">
        <v>0</v>
      </c>
      <c r="O57" s="69">
        <f t="shared" si="4"/>
        <v>109000</v>
      </c>
      <c r="P57" s="20">
        <f t="shared" si="23"/>
        <v>4000</v>
      </c>
      <c r="Q57" s="21">
        <f t="shared" si="24"/>
        <v>0</v>
      </c>
      <c r="R57" s="69">
        <f t="shared" si="7"/>
        <v>4000</v>
      </c>
      <c r="S57" s="20">
        <f t="shared" si="13"/>
        <v>0</v>
      </c>
      <c r="T57" s="21">
        <f t="shared" si="13"/>
        <v>0</v>
      </c>
      <c r="U57" s="70">
        <f t="shared" si="9"/>
        <v>0</v>
      </c>
      <c r="V57" s="69" t="e">
        <f t="shared" si="11"/>
        <v>#REF!</v>
      </c>
      <c r="W57" s="63"/>
      <c r="X57" s="123" t="s">
        <v>168</v>
      </c>
      <c r="Y57" s="63" t="str">
        <f t="shared" si="25"/>
        <v/>
      </c>
      <c r="Z57" s="63"/>
      <c r="AA57" s="63"/>
      <c r="AB57" s="135" t="s">
        <v>482</v>
      </c>
      <c r="AC57" s="135" t="s">
        <v>482</v>
      </c>
      <c r="AD57" s="135" t="s">
        <v>482</v>
      </c>
      <c r="AE57" s="135" t="s">
        <v>482</v>
      </c>
      <c r="AF57" s="135"/>
      <c r="AG57" s="135" t="s">
        <v>482</v>
      </c>
      <c r="AH57" s="135"/>
      <c r="AI57" s="135" t="s">
        <v>483</v>
      </c>
      <c r="AJ57" s="135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3"/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63"/>
      <c r="CG57" s="63"/>
      <c r="CH57" s="63"/>
      <c r="CI57" s="63"/>
      <c r="CJ57" s="63"/>
      <c r="CK57" s="63"/>
      <c r="CL57" s="63"/>
      <c r="CM57" s="63"/>
      <c r="CN57" s="63"/>
      <c r="CO57" s="63"/>
      <c r="CP57" s="63"/>
      <c r="CQ57" s="63"/>
      <c r="CR57" s="63"/>
      <c r="CS57" s="63"/>
      <c r="CT57" s="63"/>
      <c r="CU57" s="63"/>
      <c r="CV57" s="63"/>
      <c r="CW57" s="63"/>
      <c r="CX57" s="63"/>
      <c r="CY57" s="63"/>
      <c r="CZ57" s="63"/>
      <c r="DA57" s="63"/>
      <c r="DB57" s="63"/>
      <c r="DC57" s="63"/>
      <c r="DD57" s="63"/>
      <c r="DE57" s="63"/>
      <c r="DF57" s="63"/>
      <c r="DG57" s="63"/>
      <c r="DH57" s="63"/>
      <c r="DI57" s="63"/>
      <c r="DJ57" s="63"/>
      <c r="DK57" s="63"/>
      <c r="DL57" s="63"/>
      <c r="DM57" s="63"/>
      <c r="DN57" s="63"/>
      <c r="DO57" s="63"/>
      <c r="DP57" s="63"/>
      <c r="DQ57" s="63"/>
      <c r="DR57" s="63"/>
      <c r="DS57" s="63"/>
      <c r="DT57" s="63"/>
      <c r="DU57" s="63"/>
      <c r="DV57" s="63"/>
      <c r="DW57" s="63"/>
      <c r="DX57" s="63"/>
      <c r="DY57" s="63"/>
      <c r="DZ57" s="63"/>
      <c r="EA57" s="63"/>
      <c r="EB57" s="63"/>
      <c r="EC57" s="63"/>
      <c r="ED57" s="63"/>
      <c r="EE57" s="63"/>
      <c r="EF57" s="63"/>
      <c r="EG57" s="63"/>
      <c r="EH57" s="63"/>
      <c r="EI57" s="63"/>
      <c r="EJ57" s="63"/>
      <c r="EK57" s="63"/>
      <c r="EL57" s="63"/>
      <c r="EM57" s="63"/>
      <c r="EN57" s="63"/>
      <c r="EO57" s="63"/>
      <c r="EP57" s="63"/>
      <c r="EQ57" s="63"/>
      <c r="ER57" s="63"/>
      <c r="ES57" s="63"/>
      <c r="ET57" s="63"/>
      <c r="EU57" s="63"/>
      <c r="EV57" s="63"/>
      <c r="EW57" s="63"/>
      <c r="EX57" s="63"/>
      <c r="EY57" s="63"/>
      <c r="EZ57" s="63"/>
      <c r="FA57" s="63"/>
      <c r="FB57" s="63"/>
      <c r="FC57" s="63"/>
      <c r="FD57" s="63"/>
      <c r="FE57" s="63"/>
      <c r="FF57" s="63"/>
      <c r="FG57" s="63"/>
      <c r="FH57" s="63"/>
      <c r="FI57" s="63"/>
      <c r="FJ57" s="63"/>
      <c r="FK57" s="63"/>
      <c r="FL57" s="63"/>
      <c r="FM57" s="63"/>
      <c r="FN57" s="63"/>
      <c r="FO57" s="63"/>
      <c r="FP57" s="63"/>
      <c r="FQ57" s="63"/>
      <c r="FR57" s="63"/>
      <c r="FS57" s="63"/>
      <c r="FT57" s="63"/>
      <c r="FU57" s="63"/>
      <c r="FV57" s="63"/>
      <c r="FW57" s="63"/>
      <c r="FX57" s="63"/>
      <c r="FY57" s="63"/>
      <c r="FZ57" s="63"/>
      <c r="GA57" s="63"/>
      <c r="GB57" s="63"/>
      <c r="GC57" s="63"/>
      <c r="GD57" s="63"/>
      <c r="GE57" s="63"/>
      <c r="GF57" s="63"/>
      <c r="GG57" s="63"/>
      <c r="GH57" s="63"/>
      <c r="GI57" s="63"/>
      <c r="GJ57" s="63"/>
      <c r="GK57" s="63"/>
      <c r="GL57" s="63"/>
      <c r="GM57" s="63"/>
      <c r="GN57" s="63"/>
      <c r="GO57" s="63"/>
      <c r="GP57" s="63"/>
      <c r="GQ57" s="63"/>
      <c r="GR57" s="63"/>
      <c r="GS57" s="63"/>
      <c r="GT57" s="63"/>
      <c r="GU57" s="63"/>
      <c r="GV57" s="63"/>
      <c r="GW57" s="63"/>
      <c r="GX57" s="63"/>
      <c r="GY57" s="63"/>
      <c r="GZ57" s="63"/>
      <c r="HA57" s="63"/>
      <c r="HB57" s="63"/>
      <c r="HC57" s="63"/>
      <c r="HD57" s="63"/>
      <c r="HE57" s="63"/>
      <c r="HF57" s="63"/>
      <c r="HG57" s="63"/>
      <c r="HH57" s="63"/>
      <c r="HI57" s="63"/>
    </row>
    <row r="58" spans="1:217" s="64" customFormat="1">
      <c r="A58" s="75" t="s">
        <v>169</v>
      </c>
      <c r="B58" s="75" t="s">
        <v>157</v>
      </c>
      <c r="C58" s="76" t="s">
        <v>170</v>
      </c>
      <c r="D58" s="76" t="s">
        <v>98</v>
      </c>
      <c r="E58" s="76"/>
      <c r="F58" s="91">
        <v>45658</v>
      </c>
      <c r="G58" s="77">
        <f t="shared" si="0"/>
        <v>613000</v>
      </c>
      <c r="H58" s="78">
        <f t="shared" si="1"/>
        <v>0</v>
      </c>
      <c r="I58" s="92">
        <f t="shared" si="12"/>
        <v>613000</v>
      </c>
      <c r="J58" s="77">
        <v>592000</v>
      </c>
      <c r="K58" s="78">
        <v>0</v>
      </c>
      <c r="L58" s="79">
        <f t="shared" si="3"/>
        <v>592000</v>
      </c>
      <c r="M58" s="20">
        <v>592000</v>
      </c>
      <c r="N58" s="21">
        <v>0</v>
      </c>
      <c r="O58" s="69">
        <f t="shared" si="4"/>
        <v>592000</v>
      </c>
      <c r="P58" s="20">
        <f t="shared" si="23"/>
        <v>21000</v>
      </c>
      <c r="Q58" s="21">
        <f t="shared" si="24"/>
        <v>0</v>
      </c>
      <c r="R58" s="69">
        <f t="shared" si="7"/>
        <v>21000</v>
      </c>
      <c r="S58" s="20">
        <f t="shared" si="13"/>
        <v>0</v>
      </c>
      <c r="T58" s="21">
        <f t="shared" si="13"/>
        <v>0</v>
      </c>
      <c r="U58" s="70">
        <f t="shared" si="9"/>
        <v>0</v>
      </c>
      <c r="V58" s="69" t="e">
        <f t="shared" si="11"/>
        <v>#REF!</v>
      </c>
      <c r="W58" s="63"/>
      <c r="X58" s="123" t="s">
        <v>98</v>
      </c>
      <c r="Y58" s="63" t="str">
        <f t="shared" si="25"/>
        <v/>
      </c>
      <c r="Z58" s="63"/>
      <c r="AA58" s="63"/>
      <c r="AB58" s="135" t="s">
        <v>482</v>
      </c>
      <c r="AC58" s="135" t="s">
        <v>482</v>
      </c>
      <c r="AD58" s="135" t="s">
        <v>482</v>
      </c>
      <c r="AE58" s="135" t="s">
        <v>482</v>
      </c>
      <c r="AF58" s="135"/>
      <c r="AG58" s="135" t="s">
        <v>481</v>
      </c>
      <c r="AH58" s="135" t="s">
        <v>482</v>
      </c>
      <c r="AI58" s="135" t="s">
        <v>483</v>
      </c>
      <c r="AJ58" s="135"/>
      <c r="AK58" s="140" t="s">
        <v>484</v>
      </c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  <c r="BN58" s="63"/>
      <c r="BO58" s="63"/>
      <c r="BP58" s="63"/>
      <c r="BQ58" s="63"/>
      <c r="BR58" s="63"/>
      <c r="BS58" s="63"/>
      <c r="BT58" s="63"/>
      <c r="BU58" s="63"/>
      <c r="BV58" s="63"/>
      <c r="BW58" s="63"/>
      <c r="BX58" s="63"/>
      <c r="BY58" s="63"/>
      <c r="BZ58" s="63"/>
      <c r="CA58" s="63"/>
      <c r="CB58" s="63"/>
      <c r="CC58" s="63"/>
      <c r="CD58" s="63"/>
      <c r="CE58" s="63"/>
      <c r="CF58" s="63"/>
      <c r="CG58" s="63"/>
      <c r="CH58" s="63"/>
      <c r="CI58" s="63"/>
      <c r="CJ58" s="63"/>
      <c r="CK58" s="63"/>
      <c r="CL58" s="63"/>
      <c r="CM58" s="63"/>
      <c r="CN58" s="63"/>
      <c r="CO58" s="63"/>
      <c r="CP58" s="63"/>
      <c r="CQ58" s="63"/>
      <c r="CR58" s="63"/>
      <c r="CS58" s="63"/>
      <c r="CT58" s="63"/>
      <c r="CU58" s="63"/>
      <c r="CV58" s="63"/>
      <c r="CW58" s="63"/>
      <c r="CX58" s="63"/>
      <c r="CY58" s="63"/>
      <c r="CZ58" s="63"/>
      <c r="DA58" s="63"/>
      <c r="DB58" s="63"/>
      <c r="DC58" s="63"/>
      <c r="DD58" s="63"/>
      <c r="DE58" s="63"/>
      <c r="DF58" s="63"/>
      <c r="DG58" s="63"/>
      <c r="DH58" s="63"/>
      <c r="DI58" s="63"/>
      <c r="DJ58" s="63"/>
      <c r="DK58" s="63"/>
      <c r="DL58" s="63"/>
      <c r="DM58" s="63"/>
      <c r="DN58" s="63"/>
      <c r="DO58" s="63"/>
      <c r="DP58" s="63"/>
      <c r="DQ58" s="63"/>
      <c r="DR58" s="63"/>
      <c r="DS58" s="63"/>
      <c r="DT58" s="63"/>
      <c r="DU58" s="63"/>
      <c r="DV58" s="63"/>
      <c r="DW58" s="63"/>
      <c r="DX58" s="63"/>
      <c r="DY58" s="63"/>
      <c r="DZ58" s="63"/>
      <c r="EA58" s="63"/>
      <c r="EB58" s="63"/>
      <c r="EC58" s="63"/>
      <c r="ED58" s="63"/>
      <c r="EE58" s="63"/>
      <c r="EF58" s="63"/>
      <c r="EG58" s="63"/>
      <c r="EH58" s="63"/>
      <c r="EI58" s="63"/>
      <c r="EJ58" s="63"/>
      <c r="EK58" s="63"/>
      <c r="EL58" s="63"/>
      <c r="EM58" s="63"/>
      <c r="EN58" s="63"/>
      <c r="EO58" s="63"/>
      <c r="EP58" s="63"/>
      <c r="EQ58" s="63"/>
      <c r="ER58" s="63"/>
      <c r="ES58" s="63"/>
      <c r="ET58" s="63"/>
      <c r="EU58" s="63"/>
      <c r="EV58" s="63"/>
      <c r="EW58" s="63"/>
      <c r="EX58" s="63"/>
      <c r="EY58" s="63"/>
      <c r="EZ58" s="63"/>
      <c r="FA58" s="63"/>
      <c r="FB58" s="63"/>
      <c r="FC58" s="63"/>
      <c r="FD58" s="63"/>
      <c r="FE58" s="63"/>
      <c r="FF58" s="63"/>
      <c r="FG58" s="63"/>
      <c r="FH58" s="63"/>
      <c r="FI58" s="63"/>
      <c r="FJ58" s="63"/>
      <c r="FK58" s="63"/>
      <c r="FL58" s="63"/>
      <c r="FM58" s="63"/>
      <c r="FN58" s="63"/>
      <c r="FO58" s="63"/>
      <c r="FP58" s="63"/>
      <c r="FQ58" s="63"/>
      <c r="FR58" s="63"/>
      <c r="FS58" s="63"/>
      <c r="FT58" s="63"/>
      <c r="FU58" s="63"/>
      <c r="FV58" s="63"/>
      <c r="FW58" s="63"/>
      <c r="FX58" s="63"/>
      <c r="FY58" s="63"/>
      <c r="FZ58" s="63"/>
      <c r="GA58" s="63"/>
      <c r="GB58" s="63"/>
      <c r="GC58" s="63"/>
      <c r="GD58" s="63"/>
      <c r="GE58" s="63"/>
      <c r="GF58" s="63"/>
      <c r="GG58" s="63"/>
      <c r="GH58" s="63"/>
      <c r="GI58" s="63"/>
      <c r="GJ58" s="63"/>
      <c r="GK58" s="63"/>
      <c r="GL58" s="63"/>
      <c r="GM58" s="63"/>
      <c r="GN58" s="63"/>
      <c r="GO58" s="63"/>
      <c r="GP58" s="63"/>
      <c r="GQ58" s="63"/>
      <c r="GR58" s="63"/>
      <c r="GS58" s="63"/>
      <c r="GT58" s="63"/>
      <c r="GU58" s="63"/>
      <c r="GV58" s="63"/>
      <c r="GW58" s="63"/>
      <c r="GX58" s="63"/>
      <c r="GY58" s="63"/>
      <c r="GZ58" s="63"/>
      <c r="HA58" s="63"/>
      <c r="HB58" s="63"/>
      <c r="HC58" s="63"/>
      <c r="HD58" s="63"/>
      <c r="HE58" s="63"/>
      <c r="HF58" s="63"/>
      <c r="HG58" s="63"/>
      <c r="HH58" s="63"/>
      <c r="HI58" s="63"/>
    </row>
    <row r="59" spans="1:217" s="64" customFormat="1">
      <c r="A59" s="75" t="s">
        <v>171</v>
      </c>
      <c r="B59" s="75" t="s">
        <v>157</v>
      </c>
      <c r="C59" s="76" t="s">
        <v>165</v>
      </c>
      <c r="D59" s="76" t="s">
        <v>106</v>
      </c>
      <c r="E59" s="76"/>
      <c r="F59" s="91">
        <v>45658</v>
      </c>
      <c r="G59" s="77">
        <f t="shared" si="0"/>
        <v>424000</v>
      </c>
      <c r="H59" s="78">
        <f t="shared" si="1"/>
        <v>0</v>
      </c>
      <c r="I59" s="92">
        <f t="shared" si="12"/>
        <v>424000</v>
      </c>
      <c r="J59" s="77">
        <v>410000</v>
      </c>
      <c r="K59" s="78">
        <v>0</v>
      </c>
      <c r="L59" s="79">
        <f t="shared" si="3"/>
        <v>410000</v>
      </c>
      <c r="M59" s="20">
        <v>410000</v>
      </c>
      <c r="N59" s="21">
        <v>0</v>
      </c>
      <c r="O59" s="69">
        <f t="shared" si="4"/>
        <v>410000</v>
      </c>
      <c r="P59" s="20">
        <f t="shared" si="23"/>
        <v>14000</v>
      </c>
      <c r="Q59" s="21">
        <f t="shared" si="24"/>
        <v>0</v>
      </c>
      <c r="R59" s="69">
        <f t="shared" si="7"/>
        <v>14000</v>
      </c>
      <c r="S59" s="20">
        <f t="shared" si="13"/>
        <v>0</v>
      </c>
      <c r="T59" s="21">
        <f t="shared" si="13"/>
        <v>0</v>
      </c>
      <c r="U59" s="70">
        <f t="shared" si="9"/>
        <v>0</v>
      </c>
      <c r="V59" s="69" t="e">
        <f t="shared" si="11"/>
        <v>#REF!</v>
      </c>
      <c r="W59" s="63"/>
      <c r="X59" s="123" t="s">
        <v>106</v>
      </c>
      <c r="Y59" s="63" t="str">
        <f t="shared" si="25"/>
        <v/>
      </c>
      <c r="Z59" s="63"/>
      <c r="AA59" s="63"/>
      <c r="AB59" s="135" t="s">
        <v>482</v>
      </c>
      <c r="AC59" s="135" t="s">
        <v>482</v>
      </c>
      <c r="AD59" s="135" t="s">
        <v>482</v>
      </c>
      <c r="AE59" s="135" t="s">
        <v>482</v>
      </c>
      <c r="AF59" s="135"/>
      <c r="AG59" s="135" t="s">
        <v>482</v>
      </c>
      <c r="AH59" s="135"/>
      <c r="AI59" s="135" t="s">
        <v>483</v>
      </c>
      <c r="AJ59" s="135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  <c r="BN59" s="63"/>
      <c r="BO59" s="63"/>
      <c r="BP59" s="63"/>
      <c r="BQ59" s="63"/>
      <c r="BR59" s="63"/>
      <c r="BS59" s="63"/>
      <c r="BT59" s="63"/>
      <c r="BU59" s="63"/>
      <c r="BV59" s="63"/>
      <c r="BW59" s="63"/>
      <c r="BX59" s="63"/>
      <c r="BY59" s="63"/>
      <c r="BZ59" s="63"/>
      <c r="CA59" s="63"/>
      <c r="CB59" s="63"/>
      <c r="CC59" s="63"/>
      <c r="CD59" s="63"/>
      <c r="CE59" s="63"/>
      <c r="CF59" s="63"/>
      <c r="CG59" s="63"/>
      <c r="CH59" s="63"/>
      <c r="CI59" s="63"/>
      <c r="CJ59" s="63"/>
      <c r="CK59" s="63"/>
      <c r="CL59" s="63"/>
      <c r="CM59" s="63"/>
      <c r="CN59" s="63"/>
      <c r="CO59" s="63"/>
      <c r="CP59" s="63"/>
      <c r="CQ59" s="63"/>
      <c r="CR59" s="63"/>
      <c r="CS59" s="63"/>
      <c r="CT59" s="63"/>
      <c r="CU59" s="63"/>
      <c r="CV59" s="63"/>
      <c r="CW59" s="63"/>
      <c r="CX59" s="63"/>
      <c r="CY59" s="63"/>
      <c r="CZ59" s="63"/>
      <c r="DA59" s="63"/>
      <c r="DB59" s="63"/>
      <c r="DC59" s="63"/>
      <c r="DD59" s="63"/>
      <c r="DE59" s="63"/>
      <c r="DF59" s="63"/>
      <c r="DG59" s="63"/>
      <c r="DH59" s="63"/>
      <c r="DI59" s="63"/>
      <c r="DJ59" s="63"/>
      <c r="DK59" s="63"/>
      <c r="DL59" s="63"/>
      <c r="DM59" s="63"/>
      <c r="DN59" s="63"/>
      <c r="DO59" s="63"/>
      <c r="DP59" s="63"/>
      <c r="DQ59" s="63"/>
      <c r="DR59" s="63"/>
      <c r="DS59" s="63"/>
      <c r="DT59" s="63"/>
      <c r="DU59" s="63"/>
      <c r="DV59" s="63"/>
      <c r="DW59" s="63"/>
      <c r="DX59" s="63"/>
      <c r="DY59" s="63"/>
      <c r="DZ59" s="63"/>
      <c r="EA59" s="63"/>
      <c r="EB59" s="63"/>
      <c r="EC59" s="63"/>
      <c r="ED59" s="63"/>
      <c r="EE59" s="63"/>
      <c r="EF59" s="63"/>
      <c r="EG59" s="63"/>
      <c r="EH59" s="63"/>
      <c r="EI59" s="63"/>
      <c r="EJ59" s="63"/>
      <c r="EK59" s="63"/>
      <c r="EL59" s="63"/>
      <c r="EM59" s="63"/>
      <c r="EN59" s="63"/>
      <c r="EO59" s="63"/>
      <c r="EP59" s="63"/>
      <c r="EQ59" s="63"/>
      <c r="ER59" s="63"/>
      <c r="ES59" s="63"/>
      <c r="ET59" s="63"/>
      <c r="EU59" s="63"/>
      <c r="EV59" s="63"/>
      <c r="EW59" s="63"/>
      <c r="EX59" s="63"/>
      <c r="EY59" s="63"/>
      <c r="EZ59" s="63"/>
      <c r="FA59" s="63"/>
      <c r="FB59" s="63"/>
      <c r="FC59" s="63"/>
      <c r="FD59" s="63"/>
      <c r="FE59" s="63"/>
      <c r="FF59" s="63"/>
      <c r="FG59" s="63"/>
      <c r="FH59" s="63"/>
      <c r="FI59" s="63"/>
      <c r="FJ59" s="63"/>
      <c r="FK59" s="63"/>
      <c r="FL59" s="63"/>
      <c r="FM59" s="63"/>
      <c r="FN59" s="63"/>
      <c r="FO59" s="63"/>
      <c r="FP59" s="63"/>
      <c r="FQ59" s="63"/>
      <c r="FR59" s="63"/>
      <c r="FS59" s="63"/>
      <c r="FT59" s="63"/>
      <c r="FU59" s="63"/>
      <c r="FV59" s="63"/>
      <c r="FW59" s="63"/>
      <c r="FX59" s="63"/>
      <c r="FY59" s="63"/>
      <c r="FZ59" s="63"/>
      <c r="GA59" s="63"/>
      <c r="GB59" s="63"/>
      <c r="GC59" s="63"/>
      <c r="GD59" s="63"/>
      <c r="GE59" s="63"/>
      <c r="GF59" s="63"/>
      <c r="GG59" s="63"/>
      <c r="GH59" s="63"/>
      <c r="GI59" s="63"/>
      <c r="GJ59" s="63"/>
      <c r="GK59" s="63"/>
      <c r="GL59" s="63"/>
      <c r="GM59" s="63"/>
      <c r="GN59" s="63"/>
      <c r="GO59" s="63"/>
      <c r="GP59" s="63"/>
      <c r="GQ59" s="63"/>
      <c r="GR59" s="63"/>
      <c r="GS59" s="63"/>
      <c r="GT59" s="63"/>
      <c r="GU59" s="63"/>
      <c r="GV59" s="63"/>
      <c r="GW59" s="63"/>
      <c r="GX59" s="63"/>
      <c r="GY59" s="63"/>
      <c r="GZ59" s="63"/>
      <c r="HA59" s="63"/>
      <c r="HB59" s="63"/>
      <c r="HC59" s="63"/>
      <c r="HD59" s="63"/>
      <c r="HE59" s="63"/>
      <c r="HF59" s="63"/>
      <c r="HG59" s="63"/>
      <c r="HH59" s="63"/>
      <c r="HI59" s="63"/>
    </row>
    <row r="60" spans="1:217" s="64" customFormat="1">
      <c r="A60" s="75" t="s">
        <v>172</v>
      </c>
      <c r="B60" s="75" t="s">
        <v>157</v>
      </c>
      <c r="C60" s="76" t="s">
        <v>173</v>
      </c>
      <c r="D60" s="76" t="s">
        <v>174</v>
      </c>
      <c r="E60" s="76"/>
      <c r="F60" s="91" t="s">
        <v>75</v>
      </c>
      <c r="G60" s="77">
        <f t="shared" si="0"/>
        <v>0</v>
      </c>
      <c r="H60" s="78">
        <f t="shared" si="1"/>
        <v>0</v>
      </c>
      <c r="I60" s="92">
        <f t="shared" si="12"/>
        <v>0</v>
      </c>
      <c r="J60" s="77">
        <v>0</v>
      </c>
      <c r="K60" s="78">
        <v>0</v>
      </c>
      <c r="L60" s="79">
        <f t="shared" si="3"/>
        <v>0</v>
      </c>
      <c r="M60" s="20">
        <v>0</v>
      </c>
      <c r="N60" s="21">
        <v>0</v>
      </c>
      <c r="O60" s="69">
        <f t="shared" si="4"/>
        <v>0</v>
      </c>
      <c r="P60" s="20">
        <f t="shared" si="23"/>
        <v>0</v>
      </c>
      <c r="Q60" s="21">
        <f t="shared" si="24"/>
        <v>0</v>
      </c>
      <c r="R60" s="69">
        <f t="shared" si="7"/>
        <v>0</v>
      </c>
      <c r="S60" s="20">
        <f t="shared" si="13"/>
        <v>0</v>
      </c>
      <c r="T60" s="21">
        <f t="shared" si="13"/>
        <v>0</v>
      </c>
      <c r="U60" s="70">
        <f t="shared" si="9"/>
        <v>0</v>
      </c>
      <c r="V60" s="69" t="e">
        <f t="shared" si="11"/>
        <v>#REF!</v>
      </c>
      <c r="W60" s="63"/>
      <c r="X60" s="123" t="s">
        <v>174</v>
      </c>
      <c r="Y60" s="63" t="str">
        <f t="shared" si="25"/>
        <v/>
      </c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  <c r="BN60" s="63"/>
      <c r="BO60" s="63"/>
      <c r="BP60" s="63"/>
      <c r="BQ60" s="63"/>
      <c r="BR60" s="63"/>
      <c r="BS60" s="63"/>
      <c r="BT60" s="63"/>
      <c r="BU60" s="63"/>
      <c r="BV60" s="63"/>
      <c r="BW60" s="63"/>
      <c r="BX60" s="63"/>
      <c r="BY60" s="63"/>
      <c r="BZ60" s="63"/>
      <c r="CA60" s="63"/>
      <c r="CB60" s="63"/>
      <c r="CC60" s="63"/>
      <c r="CD60" s="63"/>
      <c r="CE60" s="63"/>
      <c r="CF60" s="63"/>
      <c r="CG60" s="63"/>
      <c r="CH60" s="63"/>
      <c r="CI60" s="63"/>
      <c r="CJ60" s="63"/>
      <c r="CK60" s="63"/>
      <c r="CL60" s="63"/>
      <c r="CM60" s="63"/>
      <c r="CN60" s="63"/>
      <c r="CO60" s="63"/>
      <c r="CP60" s="63"/>
      <c r="CQ60" s="63"/>
      <c r="CR60" s="63"/>
      <c r="CS60" s="63"/>
      <c r="CT60" s="63"/>
      <c r="CU60" s="63"/>
      <c r="CV60" s="63"/>
      <c r="CW60" s="63"/>
      <c r="CX60" s="63"/>
      <c r="CY60" s="63"/>
      <c r="CZ60" s="63"/>
      <c r="DA60" s="63"/>
      <c r="DB60" s="63"/>
      <c r="DC60" s="63"/>
      <c r="DD60" s="63"/>
      <c r="DE60" s="63"/>
      <c r="DF60" s="63"/>
      <c r="DG60" s="63"/>
      <c r="DH60" s="63"/>
      <c r="DI60" s="63"/>
      <c r="DJ60" s="63"/>
      <c r="DK60" s="63"/>
      <c r="DL60" s="63"/>
      <c r="DM60" s="63"/>
      <c r="DN60" s="63"/>
      <c r="DO60" s="63"/>
      <c r="DP60" s="63"/>
      <c r="DQ60" s="63"/>
      <c r="DR60" s="63"/>
      <c r="DS60" s="63"/>
      <c r="DT60" s="63"/>
      <c r="DU60" s="63"/>
      <c r="DV60" s="63"/>
      <c r="DW60" s="63"/>
      <c r="DX60" s="63"/>
      <c r="DY60" s="63"/>
      <c r="DZ60" s="63"/>
      <c r="EA60" s="63"/>
      <c r="EB60" s="63"/>
      <c r="EC60" s="63"/>
      <c r="ED60" s="63"/>
      <c r="EE60" s="63"/>
      <c r="EF60" s="63"/>
      <c r="EG60" s="63"/>
      <c r="EH60" s="63"/>
      <c r="EI60" s="63"/>
      <c r="EJ60" s="63"/>
      <c r="EK60" s="63"/>
      <c r="EL60" s="63"/>
      <c r="EM60" s="63"/>
      <c r="EN60" s="63"/>
      <c r="EO60" s="63"/>
      <c r="EP60" s="63"/>
      <c r="EQ60" s="63"/>
      <c r="ER60" s="63"/>
      <c r="ES60" s="63"/>
      <c r="ET60" s="63"/>
      <c r="EU60" s="63"/>
      <c r="EV60" s="63"/>
      <c r="EW60" s="63"/>
      <c r="EX60" s="63"/>
      <c r="EY60" s="63"/>
      <c r="EZ60" s="63"/>
      <c r="FA60" s="63"/>
      <c r="FB60" s="63"/>
      <c r="FC60" s="63"/>
      <c r="FD60" s="63"/>
      <c r="FE60" s="63"/>
      <c r="FF60" s="63"/>
      <c r="FG60" s="63"/>
      <c r="FH60" s="63"/>
      <c r="FI60" s="63"/>
      <c r="FJ60" s="63"/>
      <c r="FK60" s="63"/>
      <c r="FL60" s="63"/>
      <c r="FM60" s="63"/>
      <c r="FN60" s="63"/>
      <c r="FO60" s="63"/>
      <c r="FP60" s="63"/>
      <c r="FQ60" s="63"/>
      <c r="FR60" s="63"/>
      <c r="FS60" s="63"/>
      <c r="FT60" s="63"/>
      <c r="FU60" s="63"/>
      <c r="FV60" s="63"/>
      <c r="FW60" s="63"/>
      <c r="FX60" s="63"/>
      <c r="FY60" s="63"/>
      <c r="FZ60" s="63"/>
      <c r="GA60" s="63"/>
      <c r="GB60" s="63"/>
      <c r="GC60" s="63"/>
      <c r="GD60" s="63"/>
      <c r="GE60" s="63"/>
      <c r="GF60" s="63"/>
      <c r="GG60" s="63"/>
      <c r="GH60" s="63"/>
      <c r="GI60" s="63"/>
      <c r="GJ60" s="63"/>
      <c r="GK60" s="63"/>
      <c r="GL60" s="63"/>
      <c r="GM60" s="63"/>
      <c r="GN60" s="63"/>
      <c r="GO60" s="63"/>
      <c r="GP60" s="63"/>
      <c r="GQ60" s="63"/>
      <c r="GR60" s="63"/>
      <c r="GS60" s="63"/>
      <c r="GT60" s="63"/>
      <c r="GU60" s="63"/>
      <c r="GV60" s="63"/>
      <c r="GW60" s="63"/>
      <c r="GX60" s="63"/>
      <c r="GY60" s="63"/>
      <c r="GZ60" s="63"/>
      <c r="HA60" s="63"/>
      <c r="HB60" s="63"/>
      <c r="HC60" s="63"/>
      <c r="HD60" s="63"/>
      <c r="HE60" s="63"/>
      <c r="HF60" s="63"/>
      <c r="HG60" s="63"/>
      <c r="HH60" s="63"/>
      <c r="HI60" s="63"/>
    </row>
    <row r="61" spans="1:217" s="64" customFormat="1" ht="20.399999999999999">
      <c r="A61" s="75" t="s">
        <v>175</v>
      </c>
      <c r="B61" s="75" t="s">
        <v>157</v>
      </c>
      <c r="C61" s="76" t="s">
        <v>176</v>
      </c>
      <c r="D61" s="76" t="s">
        <v>435</v>
      </c>
      <c r="E61" s="76" t="s">
        <v>177</v>
      </c>
      <c r="F61" s="91">
        <v>45658</v>
      </c>
      <c r="G61" s="77">
        <f t="shared" si="0"/>
        <v>5033000</v>
      </c>
      <c r="H61" s="78">
        <f t="shared" si="1"/>
        <v>0</v>
      </c>
      <c r="I61" s="92">
        <f t="shared" si="12"/>
        <v>5033000</v>
      </c>
      <c r="J61" s="77">
        <v>4862000</v>
      </c>
      <c r="K61" s="78">
        <v>0</v>
      </c>
      <c r="L61" s="79">
        <f t="shared" si="3"/>
        <v>4862000</v>
      </c>
      <c r="M61" s="20">
        <v>4862000</v>
      </c>
      <c r="N61" s="21">
        <v>0</v>
      </c>
      <c r="O61" s="69">
        <f t="shared" si="4"/>
        <v>4862000</v>
      </c>
      <c r="P61" s="20">
        <f t="shared" si="23"/>
        <v>171000</v>
      </c>
      <c r="Q61" s="21">
        <f t="shared" si="24"/>
        <v>0</v>
      </c>
      <c r="R61" s="69">
        <f t="shared" si="7"/>
        <v>171000</v>
      </c>
      <c r="S61" s="20">
        <f t="shared" si="13"/>
        <v>0</v>
      </c>
      <c r="T61" s="21">
        <f t="shared" si="13"/>
        <v>0</v>
      </c>
      <c r="U61" s="70">
        <f t="shared" si="9"/>
        <v>0</v>
      </c>
      <c r="V61" s="69" t="e">
        <f t="shared" si="11"/>
        <v>#REF!</v>
      </c>
      <c r="W61" s="63"/>
      <c r="X61" s="123" t="s">
        <v>449</v>
      </c>
      <c r="Y61" s="63" t="str">
        <f t="shared" si="25"/>
        <v>Kinderdagverblijf, Peutergroep en BSO Pien (KOW), Tramstraat 33 gebruikt opvang statushouders ≠ Kinderdagverblijf, Peutergroep en BSO Pien (KOW), Tramstraat 33 gebruikt opvang Oekrainse vluchtelingen</v>
      </c>
      <c r="Z61" s="63"/>
      <c r="AA61" s="63"/>
      <c r="AB61" s="135" t="s">
        <v>482</v>
      </c>
      <c r="AC61" s="135" t="s">
        <v>482</v>
      </c>
      <c r="AD61" s="135" t="s">
        <v>482</v>
      </c>
      <c r="AE61" s="135" t="s">
        <v>482</v>
      </c>
      <c r="AF61" s="135"/>
      <c r="AG61" s="135" t="s">
        <v>482</v>
      </c>
      <c r="AH61" s="135"/>
      <c r="AI61" s="135" t="s">
        <v>483</v>
      </c>
      <c r="AJ61" s="135" t="s">
        <v>481</v>
      </c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  <c r="BN61" s="63"/>
      <c r="BO61" s="63"/>
      <c r="BP61" s="63"/>
      <c r="BQ61" s="63"/>
      <c r="BR61" s="63"/>
      <c r="BS61" s="63"/>
      <c r="BT61" s="63"/>
      <c r="BU61" s="63"/>
      <c r="BV61" s="63"/>
      <c r="BW61" s="63"/>
      <c r="BX61" s="63"/>
      <c r="BY61" s="63"/>
      <c r="BZ61" s="63"/>
      <c r="CA61" s="63"/>
      <c r="CB61" s="63"/>
      <c r="CC61" s="63"/>
      <c r="CD61" s="63"/>
      <c r="CE61" s="63"/>
      <c r="CF61" s="63"/>
      <c r="CG61" s="63"/>
      <c r="CH61" s="63"/>
      <c r="CI61" s="63"/>
      <c r="CJ61" s="63"/>
      <c r="CK61" s="63"/>
      <c r="CL61" s="63"/>
      <c r="CM61" s="63"/>
      <c r="CN61" s="63"/>
      <c r="CO61" s="63"/>
      <c r="CP61" s="63"/>
      <c r="CQ61" s="63"/>
      <c r="CR61" s="63"/>
      <c r="CS61" s="63"/>
      <c r="CT61" s="63"/>
      <c r="CU61" s="63"/>
      <c r="CV61" s="63"/>
      <c r="CW61" s="63"/>
      <c r="CX61" s="63"/>
      <c r="CY61" s="63"/>
      <c r="CZ61" s="63"/>
      <c r="DA61" s="63"/>
      <c r="DB61" s="63"/>
      <c r="DC61" s="63"/>
      <c r="DD61" s="63"/>
      <c r="DE61" s="63"/>
      <c r="DF61" s="63"/>
      <c r="DG61" s="63"/>
      <c r="DH61" s="63"/>
      <c r="DI61" s="63"/>
      <c r="DJ61" s="63"/>
      <c r="DK61" s="63"/>
      <c r="DL61" s="63"/>
      <c r="DM61" s="63"/>
      <c r="DN61" s="63"/>
      <c r="DO61" s="63"/>
      <c r="DP61" s="63"/>
      <c r="DQ61" s="63"/>
      <c r="DR61" s="63"/>
      <c r="DS61" s="63"/>
      <c r="DT61" s="63"/>
      <c r="DU61" s="63"/>
      <c r="DV61" s="63"/>
      <c r="DW61" s="63"/>
      <c r="DX61" s="63"/>
      <c r="DY61" s="63"/>
      <c r="DZ61" s="63"/>
      <c r="EA61" s="63"/>
      <c r="EB61" s="63"/>
      <c r="EC61" s="63"/>
      <c r="ED61" s="63"/>
      <c r="EE61" s="63"/>
      <c r="EF61" s="63"/>
      <c r="EG61" s="63"/>
      <c r="EH61" s="63"/>
      <c r="EI61" s="63"/>
      <c r="EJ61" s="63"/>
      <c r="EK61" s="63"/>
      <c r="EL61" s="63"/>
      <c r="EM61" s="63"/>
      <c r="EN61" s="63"/>
      <c r="EO61" s="63"/>
      <c r="EP61" s="63"/>
      <c r="EQ61" s="63"/>
      <c r="ER61" s="63"/>
      <c r="ES61" s="63"/>
      <c r="ET61" s="63"/>
      <c r="EU61" s="63"/>
      <c r="EV61" s="63"/>
      <c r="EW61" s="63"/>
      <c r="EX61" s="63"/>
      <c r="EY61" s="63"/>
      <c r="EZ61" s="63"/>
      <c r="FA61" s="63"/>
      <c r="FB61" s="63"/>
      <c r="FC61" s="63"/>
      <c r="FD61" s="63"/>
      <c r="FE61" s="63"/>
      <c r="FF61" s="63"/>
      <c r="FG61" s="63"/>
      <c r="FH61" s="63"/>
      <c r="FI61" s="63"/>
      <c r="FJ61" s="63"/>
      <c r="FK61" s="63"/>
      <c r="FL61" s="63"/>
      <c r="FM61" s="63"/>
      <c r="FN61" s="63"/>
      <c r="FO61" s="63"/>
      <c r="FP61" s="63"/>
      <c r="FQ61" s="63"/>
      <c r="FR61" s="63"/>
      <c r="FS61" s="63"/>
      <c r="FT61" s="63"/>
      <c r="FU61" s="63"/>
      <c r="FV61" s="63"/>
      <c r="FW61" s="63"/>
      <c r="FX61" s="63"/>
      <c r="FY61" s="63"/>
      <c r="FZ61" s="63"/>
      <c r="GA61" s="63"/>
      <c r="GB61" s="63"/>
      <c r="GC61" s="63"/>
      <c r="GD61" s="63"/>
      <c r="GE61" s="63"/>
      <c r="GF61" s="63"/>
      <c r="GG61" s="63"/>
      <c r="GH61" s="63"/>
      <c r="GI61" s="63"/>
      <c r="GJ61" s="63"/>
      <c r="GK61" s="63"/>
      <c r="GL61" s="63"/>
      <c r="GM61" s="63"/>
      <c r="GN61" s="63"/>
      <c r="GO61" s="63"/>
      <c r="GP61" s="63"/>
      <c r="GQ61" s="63"/>
      <c r="GR61" s="63"/>
      <c r="GS61" s="63"/>
      <c r="GT61" s="63"/>
      <c r="GU61" s="63"/>
      <c r="GV61" s="63"/>
      <c r="GW61" s="63"/>
      <c r="GX61" s="63"/>
      <c r="GY61" s="63"/>
      <c r="GZ61" s="63"/>
      <c r="HA61" s="63"/>
      <c r="HB61" s="63"/>
      <c r="HC61" s="63"/>
      <c r="HD61" s="63"/>
      <c r="HE61" s="63"/>
      <c r="HF61" s="63"/>
      <c r="HG61" s="63"/>
      <c r="HH61" s="63"/>
      <c r="HI61" s="63"/>
    </row>
    <row r="62" spans="1:217" s="64" customFormat="1">
      <c r="A62" s="75" t="s">
        <v>178</v>
      </c>
      <c r="B62" s="75" t="s">
        <v>157</v>
      </c>
      <c r="C62" s="76"/>
      <c r="D62" s="76" t="s">
        <v>179</v>
      </c>
      <c r="E62" s="76"/>
      <c r="F62" s="91">
        <v>45658</v>
      </c>
      <c r="G62" s="77">
        <f t="shared" si="0"/>
        <v>510000</v>
      </c>
      <c r="H62" s="78">
        <f t="shared" si="1"/>
        <v>0</v>
      </c>
      <c r="I62" s="92">
        <f t="shared" si="12"/>
        <v>510000</v>
      </c>
      <c r="J62" s="77">
        <v>493000</v>
      </c>
      <c r="K62" s="78">
        <v>0</v>
      </c>
      <c r="L62" s="79">
        <f t="shared" si="3"/>
        <v>493000</v>
      </c>
      <c r="M62" s="20">
        <v>493000</v>
      </c>
      <c r="N62" s="21">
        <v>0</v>
      </c>
      <c r="O62" s="69">
        <f t="shared" si="4"/>
        <v>493000</v>
      </c>
      <c r="P62" s="20">
        <f t="shared" si="23"/>
        <v>17000</v>
      </c>
      <c r="Q62" s="21">
        <f t="shared" si="24"/>
        <v>0</v>
      </c>
      <c r="R62" s="69">
        <f t="shared" si="7"/>
        <v>17000</v>
      </c>
      <c r="S62" s="20">
        <f t="shared" si="13"/>
        <v>0</v>
      </c>
      <c r="T62" s="21">
        <f t="shared" si="13"/>
        <v>0</v>
      </c>
      <c r="U62" s="70">
        <f t="shared" si="9"/>
        <v>0</v>
      </c>
      <c r="V62" s="69" t="e">
        <f t="shared" si="11"/>
        <v>#REF!</v>
      </c>
      <c r="W62" s="63"/>
      <c r="X62" s="123" t="s">
        <v>179</v>
      </c>
      <c r="Y62" s="63" t="str">
        <f t="shared" si="25"/>
        <v/>
      </c>
      <c r="Z62" s="63"/>
      <c r="AA62" s="63"/>
      <c r="AB62" s="135" t="s">
        <v>482</v>
      </c>
      <c r="AC62" s="135" t="s">
        <v>482</v>
      </c>
      <c r="AD62" s="135" t="s">
        <v>482</v>
      </c>
      <c r="AE62" s="136" t="s">
        <v>481</v>
      </c>
      <c r="AF62" s="136" t="s">
        <v>482</v>
      </c>
      <c r="AG62" s="135" t="s">
        <v>482</v>
      </c>
      <c r="AH62" s="135"/>
      <c r="AI62" s="135" t="s">
        <v>486</v>
      </c>
      <c r="AJ62" s="135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  <c r="BN62" s="63"/>
      <c r="BO62" s="63"/>
      <c r="BP62" s="63"/>
      <c r="BQ62" s="63"/>
      <c r="BR62" s="63"/>
      <c r="BS62" s="63"/>
      <c r="BT62" s="63"/>
      <c r="BU62" s="63"/>
      <c r="BV62" s="63"/>
      <c r="BW62" s="63"/>
      <c r="BX62" s="63"/>
      <c r="BY62" s="63"/>
      <c r="BZ62" s="63"/>
      <c r="CA62" s="63"/>
      <c r="CB62" s="63"/>
      <c r="CC62" s="63"/>
      <c r="CD62" s="63"/>
      <c r="CE62" s="63"/>
      <c r="CF62" s="63"/>
      <c r="CG62" s="63"/>
      <c r="CH62" s="63"/>
      <c r="CI62" s="63"/>
      <c r="CJ62" s="63"/>
      <c r="CK62" s="63"/>
      <c r="CL62" s="63"/>
      <c r="CM62" s="63"/>
      <c r="CN62" s="63"/>
      <c r="CO62" s="63"/>
      <c r="CP62" s="63"/>
      <c r="CQ62" s="63"/>
      <c r="CR62" s="63"/>
      <c r="CS62" s="63"/>
      <c r="CT62" s="63"/>
      <c r="CU62" s="63"/>
      <c r="CV62" s="63"/>
      <c r="CW62" s="63"/>
      <c r="CX62" s="63"/>
      <c r="CY62" s="63"/>
      <c r="CZ62" s="63"/>
      <c r="DA62" s="63"/>
      <c r="DB62" s="63"/>
      <c r="DC62" s="63"/>
      <c r="DD62" s="63"/>
      <c r="DE62" s="63"/>
      <c r="DF62" s="63"/>
      <c r="DG62" s="63"/>
      <c r="DH62" s="63"/>
      <c r="DI62" s="63"/>
      <c r="DJ62" s="63"/>
      <c r="DK62" s="63"/>
      <c r="DL62" s="63"/>
      <c r="DM62" s="63"/>
      <c r="DN62" s="63"/>
      <c r="DO62" s="63"/>
      <c r="DP62" s="63"/>
      <c r="DQ62" s="63"/>
      <c r="DR62" s="63"/>
      <c r="DS62" s="63"/>
      <c r="DT62" s="63"/>
      <c r="DU62" s="63"/>
      <c r="DV62" s="63"/>
      <c r="DW62" s="63"/>
      <c r="DX62" s="63"/>
      <c r="DY62" s="63"/>
      <c r="DZ62" s="63"/>
      <c r="EA62" s="63"/>
      <c r="EB62" s="63"/>
      <c r="EC62" s="63"/>
      <c r="ED62" s="63"/>
      <c r="EE62" s="63"/>
      <c r="EF62" s="63"/>
      <c r="EG62" s="63"/>
      <c r="EH62" s="63"/>
      <c r="EI62" s="63"/>
      <c r="EJ62" s="63"/>
      <c r="EK62" s="63"/>
      <c r="EL62" s="63"/>
      <c r="EM62" s="63"/>
      <c r="EN62" s="63"/>
      <c r="EO62" s="63"/>
      <c r="EP62" s="63"/>
      <c r="EQ62" s="63"/>
      <c r="ER62" s="63"/>
      <c r="ES62" s="63"/>
      <c r="ET62" s="63"/>
      <c r="EU62" s="63"/>
      <c r="EV62" s="63"/>
      <c r="EW62" s="63"/>
      <c r="EX62" s="63"/>
      <c r="EY62" s="63"/>
      <c r="EZ62" s="63"/>
      <c r="FA62" s="63"/>
      <c r="FB62" s="63"/>
      <c r="FC62" s="63"/>
      <c r="FD62" s="63"/>
      <c r="FE62" s="63"/>
      <c r="FF62" s="63"/>
      <c r="FG62" s="63"/>
      <c r="FH62" s="63"/>
      <c r="FI62" s="63"/>
      <c r="FJ62" s="63"/>
      <c r="FK62" s="63"/>
      <c r="FL62" s="63"/>
      <c r="FM62" s="63"/>
      <c r="FN62" s="63"/>
      <c r="FO62" s="63"/>
      <c r="FP62" s="63"/>
      <c r="FQ62" s="63"/>
      <c r="FR62" s="63"/>
      <c r="FS62" s="63"/>
      <c r="FT62" s="63"/>
      <c r="FU62" s="63"/>
      <c r="FV62" s="63"/>
      <c r="FW62" s="63"/>
      <c r="FX62" s="63"/>
      <c r="FY62" s="63"/>
      <c r="FZ62" s="63"/>
      <c r="GA62" s="63"/>
      <c r="GB62" s="63"/>
      <c r="GC62" s="63"/>
      <c r="GD62" s="63"/>
      <c r="GE62" s="63"/>
      <c r="GF62" s="63"/>
      <c r="GG62" s="63"/>
      <c r="GH62" s="63"/>
      <c r="GI62" s="63"/>
      <c r="GJ62" s="63"/>
      <c r="GK62" s="63"/>
      <c r="GL62" s="63"/>
      <c r="GM62" s="63"/>
      <c r="GN62" s="63"/>
      <c r="GO62" s="63"/>
      <c r="GP62" s="63"/>
      <c r="GQ62" s="63"/>
      <c r="GR62" s="63"/>
      <c r="GS62" s="63"/>
      <c r="GT62" s="63"/>
      <c r="GU62" s="63"/>
      <c r="GV62" s="63"/>
      <c r="GW62" s="63"/>
      <c r="GX62" s="63"/>
      <c r="GY62" s="63"/>
      <c r="GZ62" s="63"/>
      <c r="HA62" s="63"/>
      <c r="HB62" s="63"/>
      <c r="HC62" s="63"/>
      <c r="HD62" s="63"/>
      <c r="HE62" s="63"/>
      <c r="HF62" s="63"/>
      <c r="HG62" s="63"/>
      <c r="HH62" s="63"/>
      <c r="HI62" s="63"/>
    </row>
    <row r="63" spans="1:217" s="64" customFormat="1">
      <c r="A63" s="75" t="s">
        <v>180</v>
      </c>
      <c r="B63" s="75" t="s">
        <v>157</v>
      </c>
      <c r="C63" s="76" t="s">
        <v>181</v>
      </c>
      <c r="D63" s="76" t="s">
        <v>182</v>
      </c>
      <c r="E63" s="76"/>
      <c r="F63" s="91">
        <v>45658</v>
      </c>
      <c r="G63" s="77">
        <f t="shared" si="0"/>
        <v>70000</v>
      </c>
      <c r="H63" s="78">
        <f t="shared" si="1"/>
        <v>0</v>
      </c>
      <c r="I63" s="92">
        <f t="shared" si="12"/>
        <v>70000</v>
      </c>
      <c r="J63" s="77">
        <v>68000</v>
      </c>
      <c r="K63" s="78">
        <v>0</v>
      </c>
      <c r="L63" s="79">
        <f t="shared" si="3"/>
        <v>68000</v>
      </c>
      <c r="M63" s="20">
        <v>68000</v>
      </c>
      <c r="N63" s="21">
        <v>0</v>
      </c>
      <c r="O63" s="69">
        <f t="shared" si="4"/>
        <v>68000</v>
      </c>
      <c r="P63" s="20">
        <f t="shared" si="23"/>
        <v>2000</v>
      </c>
      <c r="Q63" s="21">
        <f t="shared" si="24"/>
        <v>0</v>
      </c>
      <c r="R63" s="69">
        <f t="shared" si="7"/>
        <v>2000</v>
      </c>
      <c r="S63" s="20">
        <f t="shared" si="13"/>
        <v>0</v>
      </c>
      <c r="T63" s="21">
        <f t="shared" si="13"/>
        <v>0</v>
      </c>
      <c r="U63" s="70">
        <f t="shared" si="9"/>
        <v>0</v>
      </c>
      <c r="V63" s="69" t="e">
        <f t="shared" si="11"/>
        <v>#REF!</v>
      </c>
      <c r="W63" s="63"/>
      <c r="X63" s="123" t="s">
        <v>182</v>
      </c>
      <c r="Y63" s="63" t="str">
        <f t="shared" si="25"/>
        <v/>
      </c>
      <c r="Z63" s="63"/>
      <c r="AA63" s="63"/>
      <c r="AB63" s="135" t="s">
        <v>482</v>
      </c>
      <c r="AC63" s="135" t="s">
        <v>482</v>
      </c>
      <c r="AD63" s="135" t="s">
        <v>482</v>
      </c>
      <c r="AE63" s="135" t="s">
        <v>482</v>
      </c>
      <c r="AF63" s="135"/>
      <c r="AG63" s="135" t="s">
        <v>482</v>
      </c>
      <c r="AH63" s="135"/>
      <c r="AI63" s="135" t="s">
        <v>483</v>
      </c>
      <c r="AJ63" s="135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  <c r="BN63" s="63"/>
      <c r="BO63" s="63"/>
      <c r="BP63" s="63"/>
      <c r="BQ63" s="63"/>
      <c r="BR63" s="63"/>
      <c r="BS63" s="63"/>
      <c r="BT63" s="63"/>
      <c r="BU63" s="63"/>
      <c r="BV63" s="63"/>
      <c r="BW63" s="63"/>
      <c r="BX63" s="63"/>
      <c r="BY63" s="63"/>
      <c r="BZ63" s="63"/>
      <c r="CA63" s="63"/>
      <c r="CB63" s="63"/>
      <c r="CC63" s="63"/>
      <c r="CD63" s="63"/>
      <c r="CE63" s="63"/>
      <c r="CF63" s="63"/>
      <c r="CG63" s="63"/>
      <c r="CH63" s="63"/>
      <c r="CI63" s="63"/>
      <c r="CJ63" s="63"/>
      <c r="CK63" s="63"/>
      <c r="CL63" s="63"/>
      <c r="CM63" s="63"/>
      <c r="CN63" s="63"/>
      <c r="CO63" s="63"/>
      <c r="CP63" s="63"/>
      <c r="CQ63" s="63"/>
      <c r="CR63" s="63"/>
      <c r="CS63" s="63"/>
      <c r="CT63" s="63"/>
      <c r="CU63" s="63"/>
      <c r="CV63" s="63"/>
      <c r="CW63" s="63"/>
      <c r="CX63" s="63"/>
      <c r="CY63" s="63"/>
      <c r="CZ63" s="63"/>
      <c r="DA63" s="63"/>
      <c r="DB63" s="63"/>
      <c r="DC63" s="63"/>
      <c r="DD63" s="63"/>
      <c r="DE63" s="63"/>
      <c r="DF63" s="63"/>
      <c r="DG63" s="63"/>
      <c r="DH63" s="63"/>
      <c r="DI63" s="63"/>
      <c r="DJ63" s="63"/>
      <c r="DK63" s="63"/>
      <c r="DL63" s="63"/>
      <c r="DM63" s="63"/>
      <c r="DN63" s="63"/>
      <c r="DO63" s="63"/>
      <c r="DP63" s="63"/>
      <c r="DQ63" s="63"/>
      <c r="DR63" s="63"/>
      <c r="DS63" s="63"/>
      <c r="DT63" s="63"/>
      <c r="DU63" s="63"/>
      <c r="DV63" s="63"/>
      <c r="DW63" s="63"/>
      <c r="DX63" s="63"/>
      <c r="DY63" s="63"/>
      <c r="DZ63" s="63"/>
      <c r="EA63" s="63"/>
      <c r="EB63" s="63"/>
      <c r="EC63" s="63"/>
      <c r="ED63" s="63"/>
      <c r="EE63" s="63"/>
      <c r="EF63" s="63"/>
      <c r="EG63" s="63"/>
      <c r="EH63" s="63"/>
      <c r="EI63" s="63"/>
      <c r="EJ63" s="63"/>
      <c r="EK63" s="63"/>
      <c r="EL63" s="63"/>
      <c r="EM63" s="63"/>
      <c r="EN63" s="63"/>
      <c r="EO63" s="63"/>
      <c r="EP63" s="63"/>
      <c r="EQ63" s="63"/>
      <c r="ER63" s="63"/>
      <c r="ES63" s="63"/>
      <c r="ET63" s="63"/>
      <c r="EU63" s="63"/>
      <c r="EV63" s="63"/>
      <c r="EW63" s="63"/>
      <c r="EX63" s="63"/>
      <c r="EY63" s="63"/>
      <c r="EZ63" s="63"/>
      <c r="FA63" s="63"/>
      <c r="FB63" s="63"/>
      <c r="FC63" s="63"/>
      <c r="FD63" s="63"/>
      <c r="FE63" s="63"/>
      <c r="FF63" s="63"/>
      <c r="FG63" s="63"/>
      <c r="FH63" s="63"/>
      <c r="FI63" s="63"/>
      <c r="FJ63" s="63"/>
      <c r="FK63" s="63"/>
      <c r="FL63" s="63"/>
      <c r="FM63" s="63"/>
      <c r="FN63" s="63"/>
      <c r="FO63" s="63"/>
      <c r="FP63" s="63"/>
      <c r="FQ63" s="63"/>
      <c r="FR63" s="63"/>
      <c r="FS63" s="63"/>
      <c r="FT63" s="63"/>
      <c r="FU63" s="63"/>
      <c r="FV63" s="63"/>
      <c r="FW63" s="63"/>
      <c r="FX63" s="63"/>
      <c r="FY63" s="63"/>
      <c r="FZ63" s="63"/>
      <c r="GA63" s="63"/>
      <c r="GB63" s="63"/>
      <c r="GC63" s="63"/>
      <c r="GD63" s="63"/>
      <c r="GE63" s="63"/>
      <c r="GF63" s="63"/>
      <c r="GG63" s="63"/>
      <c r="GH63" s="63"/>
      <c r="GI63" s="63"/>
      <c r="GJ63" s="63"/>
      <c r="GK63" s="63"/>
      <c r="GL63" s="63"/>
      <c r="GM63" s="63"/>
      <c r="GN63" s="63"/>
      <c r="GO63" s="63"/>
      <c r="GP63" s="63"/>
      <c r="GQ63" s="63"/>
      <c r="GR63" s="63"/>
      <c r="GS63" s="63"/>
      <c r="GT63" s="63"/>
      <c r="GU63" s="63"/>
      <c r="GV63" s="63"/>
      <c r="GW63" s="63"/>
      <c r="GX63" s="63"/>
      <c r="GY63" s="63"/>
      <c r="GZ63" s="63"/>
      <c r="HA63" s="63"/>
      <c r="HB63" s="63"/>
      <c r="HC63" s="63"/>
      <c r="HD63" s="63"/>
      <c r="HE63" s="63"/>
      <c r="HF63" s="63"/>
      <c r="HG63" s="63"/>
      <c r="HH63" s="63"/>
      <c r="HI63" s="63"/>
    </row>
    <row r="64" spans="1:217" s="64" customFormat="1" ht="20.399999999999999">
      <c r="A64" s="75" t="s">
        <v>183</v>
      </c>
      <c r="B64" s="75" t="s">
        <v>157</v>
      </c>
      <c r="C64" s="76" t="s">
        <v>176</v>
      </c>
      <c r="D64" s="76" t="s">
        <v>184</v>
      </c>
      <c r="E64" s="76"/>
      <c r="F64" s="91" t="s">
        <v>75</v>
      </c>
      <c r="G64" s="77">
        <f t="shared" si="0"/>
        <v>0</v>
      </c>
      <c r="H64" s="78">
        <f t="shared" si="1"/>
        <v>0</v>
      </c>
      <c r="I64" s="92">
        <f t="shared" si="12"/>
        <v>0</v>
      </c>
      <c r="J64" s="77">
        <v>0</v>
      </c>
      <c r="K64" s="78">
        <v>0</v>
      </c>
      <c r="L64" s="79">
        <f t="shared" si="3"/>
        <v>0</v>
      </c>
      <c r="M64" s="20">
        <v>0</v>
      </c>
      <c r="N64" s="21">
        <v>0</v>
      </c>
      <c r="O64" s="69">
        <f t="shared" si="4"/>
        <v>0</v>
      </c>
      <c r="P64" s="20">
        <f t="shared" si="23"/>
        <v>0</v>
      </c>
      <c r="Q64" s="21">
        <f t="shared" si="24"/>
        <v>0</v>
      </c>
      <c r="R64" s="69">
        <f t="shared" si="7"/>
        <v>0</v>
      </c>
      <c r="S64" s="20">
        <f t="shared" si="13"/>
        <v>0</v>
      </c>
      <c r="T64" s="21">
        <f t="shared" si="13"/>
        <v>0</v>
      </c>
      <c r="U64" s="70">
        <f t="shared" si="9"/>
        <v>0</v>
      </c>
      <c r="V64" s="69" t="e">
        <f t="shared" si="11"/>
        <v>#REF!</v>
      </c>
      <c r="W64" s="63"/>
      <c r="X64" s="123" t="s">
        <v>184</v>
      </c>
      <c r="Y64" s="63" t="str">
        <f t="shared" si="25"/>
        <v/>
      </c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  <c r="BN64" s="63"/>
      <c r="BO64" s="63"/>
      <c r="BP64" s="63"/>
      <c r="BQ64" s="63"/>
      <c r="BR64" s="63"/>
      <c r="BS64" s="63"/>
      <c r="BT64" s="63"/>
      <c r="BU64" s="63"/>
      <c r="BV64" s="63"/>
      <c r="BW64" s="63"/>
      <c r="BX64" s="63"/>
      <c r="BY64" s="63"/>
      <c r="BZ64" s="63"/>
      <c r="CA64" s="63"/>
      <c r="CB64" s="63"/>
      <c r="CC64" s="63"/>
      <c r="CD64" s="63"/>
      <c r="CE64" s="63"/>
      <c r="CF64" s="63"/>
      <c r="CG64" s="63"/>
      <c r="CH64" s="63"/>
      <c r="CI64" s="63"/>
      <c r="CJ64" s="63"/>
      <c r="CK64" s="63"/>
      <c r="CL64" s="63"/>
      <c r="CM64" s="63"/>
      <c r="CN64" s="63"/>
      <c r="CO64" s="63"/>
      <c r="CP64" s="63"/>
      <c r="CQ64" s="63"/>
      <c r="CR64" s="63"/>
      <c r="CS64" s="63"/>
      <c r="CT64" s="63"/>
      <c r="CU64" s="63"/>
      <c r="CV64" s="63"/>
      <c r="CW64" s="63"/>
      <c r="CX64" s="63"/>
      <c r="CY64" s="63"/>
      <c r="CZ64" s="63"/>
      <c r="DA64" s="63"/>
      <c r="DB64" s="63"/>
      <c r="DC64" s="63"/>
      <c r="DD64" s="63"/>
      <c r="DE64" s="63"/>
      <c r="DF64" s="63"/>
      <c r="DG64" s="63"/>
      <c r="DH64" s="63"/>
      <c r="DI64" s="63"/>
      <c r="DJ64" s="63"/>
      <c r="DK64" s="63"/>
      <c r="DL64" s="63"/>
      <c r="DM64" s="63"/>
      <c r="DN64" s="63"/>
      <c r="DO64" s="63"/>
      <c r="DP64" s="63"/>
      <c r="DQ64" s="63"/>
      <c r="DR64" s="63"/>
      <c r="DS64" s="63"/>
      <c r="DT64" s="63"/>
      <c r="DU64" s="63"/>
      <c r="DV64" s="63"/>
      <c r="DW64" s="63"/>
      <c r="DX64" s="63"/>
      <c r="DY64" s="63"/>
      <c r="DZ64" s="63"/>
      <c r="EA64" s="63"/>
      <c r="EB64" s="63"/>
      <c r="EC64" s="63"/>
      <c r="ED64" s="63"/>
      <c r="EE64" s="63"/>
      <c r="EF64" s="63"/>
      <c r="EG64" s="63"/>
      <c r="EH64" s="63"/>
      <c r="EI64" s="63"/>
      <c r="EJ64" s="63"/>
      <c r="EK64" s="63"/>
      <c r="EL64" s="63"/>
      <c r="EM64" s="63"/>
      <c r="EN64" s="63"/>
      <c r="EO64" s="63"/>
      <c r="EP64" s="63"/>
      <c r="EQ64" s="63"/>
      <c r="ER64" s="63"/>
      <c r="ES64" s="63"/>
      <c r="ET64" s="63"/>
      <c r="EU64" s="63"/>
      <c r="EV64" s="63"/>
      <c r="EW64" s="63"/>
      <c r="EX64" s="63"/>
      <c r="EY64" s="63"/>
      <c r="EZ64" s="63"/>
      <c r="FA64" s="63"/>
      <c r="FB64" s="63"/>
      <c r="FC64" s="63"/>
      <c r="FD64" s="63"/>
      <c r="FE64" s="63"/>
      <c r="FF64" s="63"/>
      <c r="FG64" s="63"/>
      <c r="FH64" s="63"/>
      <c r="FI64" s="63"/>
      <c r="FJ64" s="63"/>
      <c r="FK64" s="63"/>
      <c r="FL64" s="63"/>
      <c r="FM64" s="63"/>
      <c r="FN64" s="63"/>
      <c r="FO64" s="63"/>
      <c r="FP64" s="63"/>
      <c r="FQ64" s="63"/>
      <c r="FR64" s="63"/>
      <c r="FS64" s="63"/>
      <c r="FT64" s="63"/>
      <c r="FU64" s="63"/>
      <c r="FV64" s="63"/>
      <c r="FW64" s="63"/>
      <c r="FX64" s="63"/>
      <c r="FY64" s="63"/>
      <c r="FZ64" s="63"/>
      <c r="GA64" s="63"/>
      <c r="GB64" s="63"/>
      <c r="GC64" s="63"/>
      <c r="GD64" s="63"/>
      <c r="GE64" s="63"/>
      <c r="GF64" s="63"/>
      <c r="GG64" s="63"/>
      <c r="GH64" s="63"/>
      <c r="GI64" s="63"/>
      <c r="GJ64" s="63"/>
      <c r="GK64" s="63"/>
      <c r="GL64" s="63"/>
      <c r="GM64" s="63"/>
      <c r="GN64" s="63"/>
      <c r="GO64" s="63"/>
      <c r="GP64" s="63"/>
      <c r="GQ64" s="63"/>
      <c r="GR64" s="63"/>
      <c r="GS64" s="63"/>
      <c r="GT64" s="63"/>
      <c r="GU64" s="63"/>
      <c r="GV64" s="63"/>
      <c r="GW64" s="63"/>
      <c r="GX64" s="63"/>
      <c r="GY64" s="63"/>
      <c r="GZ64" s="63"/>
      <c r="HA64" s="63"/>
      <c r="HB64" s="63"/>
      <c r="HC64" s="63"/>
      <c r="HD64" s="63"/>
      <c r="HE64" s="63"/>
      <c r="HF64" s="63"/>
      <c r="HG64" s="63"/>
      <c r="HH64" s="63"/>
      <c r="HI64" s="63"/>
    </row>
    <row r="65" spans="1:217" s="64" customFormat="1">
      <c r="A65" s="75" t="s">
        <v>185</v>
      </c>
      <c r="B65" s="75" t="s">
        <v>157</v>
      </c>
      <c r="C65" s="76" t="s">
        <v>186</v>
      </c>
      <c r="D65" s="76" t="s">
        <v>187</v>
      </c>
      <c r="E65" s="76"/>
      <c r="F65" s="91" t="s">
        <v>75</v>
      </c>
      <c r="G65" s="77">
        <f t="shared" si="0"/>
        <v>0</v>
      </c>
      <c r="H65" s="78">
        <f t="shared" si="1"/>
        <v>0</v>
      </c>
      <c r="I65" s="92">
        <f t="shared" si="12"/>
        <v>0</v>
      </c>
      <c r="J65" s="77">
        <v>0</v>
      </c>
      <c r="K65" s="78">
        <v>0</v>
      </c>
      <c r="L65" s="79">
        <f t="shared" si="3"/>
        <v>0</v>
      </c>
      <c r="M65" s="20">
        <v>0</v>
      </c>
      <c r="N65" s="21">
        <v>0</v>
      </c>
      <c r="O65" s="69">
        <f t="shared" si="4"/>
        <v>0</v>
      </c>
      <c r="P65" s="20">
        <f t="shared" si="23"/>
        <v>0</v>
      </c>
      <c r="Q65" s="21">
        <f t="shared" si="24"/>
        <v>0</v>
      </c>
      <c r="R65" s="69">
        <f t="shared" si="7"/>
        <v>0</v>
      </c>
      <c r="S65" s="20">
        <f t="shared" si="13"/>
        <v>0</v>
      </c>
      <c r="T65" s="21">
        <f t="shared" si="13"/>
        <v>0</v>
      </c>
      <c r="U65" s="70">
        <f t="shared" si="9"/>
        <v>0</v>
      </c>
      <c r="V65" s="69" t="e">
        <f t="shared" si="11"/>
        <v>#REF!</v>
      </c>
      <c r="W65" s="63"/>
      <c r="X65" s="123" t="s">
        <v>187</v>
      </c>
      <c r="Y65" s="63" t="str">
        <f t="shared" si="25"/>
        <v/>
      </c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  <c r="BN65" s="63"/>
      <c r="BO65" s="63"/>
      <c r="BP65" s="63"/>
      <c r="BQ65" s="63"/>
      <c r="BR65" s="63"/>
      <c r="BS65" s="63"/>
      <c r="BT65" s="63"/>
      <c r="BU65" s="63"/>
      <c r="BV65" s="63"/>
      <c r="BW65" s="63"/>
      <c r="BX65" s="63"/>
      <c r="BY65" s="63"/>
      <c r="BZ65" s="63"/>
      <c r="CA65" s="63"/>
      <c r="CB65" s="63"/>
      <c r="CC65" s="63"/>
      <c r="CD65" s="63"/>
      <c r="CE65" s="63"/>
      <c r="CF65" s="63"/>
      <c r="CG65" s="63"/>
      <c r="CH65" s="63"/>
      <c r="CI65" s="63"/>
      <c r="CJ65" s="63"/>
      <c r="CK65" s="63"/>
      <c r="CL65" s="63"/>
      <c r="CM65" s="63"/>
      <c r="CN65" s="63"/>
      <c r="CO65" s="63"/>
      <c r="CP65" s="63"/>
      <c r="CQ65" s="63"/>
      <c r="CR65" s="63"/>
      <c r="CS65" s="63"/>
      <c r="CT65" s="63"/>
      <c r="CU65" s="63"/>
      <c r="CV65" s="63"/>
      <c r="CW65" s="63"/>
      <c r="CX65" s="63"/>
      <c r="CY65" s="63"/>
      <c r="CZ65" s="63"/>
      <c r="DA65" s="63"/>
      <c r="DB65" s="63"/>
      <c r="DC65" s="63"/>
      <c r="DD65" s="63"/>
      <c r="DE65" s="63"/>
      <c r="DF65" s="63"/>
      <c r="DG65" s="63"/>
      <c r="DH65" s="63"/>
      <c r="DI65" s="63"/>
      <c r="DJ65" s="63"/>
      <c r="DK65" s="63"/>
      <c r="DL65" s="63"/>
      <c r="DM65" s="63"/>
      <c r="DN65" s="63"/>
      <c r="DO65" s="63"/>
      <c r="DP65" s="63"/>
      <c r="DQ65" s="63"/>
      <c r="DR65" s="63"/>
      <c r="DS65" s="63"/>
      <c r="DT65" s="63"/>
      <c r="DU65" s="63"/>
      <c r="DV65" s="63"/>
      <c r="DW65" s="63"/>
      <c r="DX65" s="63"/>
      <c r="DY65" s="63"/>
      <c r="DZ65" s="63"/>
      <c r="EA65" s="63"/>
      <c r="EB65" s="63"/>
      <c r="EC65" s="63"/>
      <c r="ED65" s="63"/>
      <c r="EE65" s="63"/>
      <c r="EF65" s="63"/>
      <c r="EG65" s="63"/>
      <c r="EH65" s="63"/>
      <c r="EI65" s="63"/>
      <c r="EJ65" s="63"/>
      <c r="EK65" s="63"/>
      <c r="EL65" s="63"/>
      <c r="EM65" s="63"/>
      <c r="EN65" s="63"/>
      <c r="EO65" s="63"/>
      <c r="EP65" s="63"/>
      <c r="EQ65" s="63"/>
      <c r="ER65" s="63"/>
      <c r="ES65" s="63"/>
      <c r="ET65" s="63"/>
      <c r="EU65" s="63"/>
      <c r="EV65" s="63"/>
      <c r="EW65" s="63"/>
      <c r="EX65" s="63"/>
      <c r="EY65" s="63"/>
      <c r="EZ65" s="63"/>
      <c r="FA65" s="63"/>
      <c r="FB65" s="63"/>
      <c r="FC65" s="63"/>
      <c r="FD65" s="63"/>
      <c r="FE65" s="63"/>
      <c r="FF65" s="63"/>
      <c r="FG65" s="63"/>
      <c r="FH65" s="63"/>
      <c r="FI65" s="63"/>
      <c r="FJ65" s="63"/>
      <c r="FK65" s="63"/>
      <c r="FL65" s="63"/>
      <c r="FM65" s="63"/>
      <c r="FN65" s="63"/>
      <c r="FO65" s="63"/>
      <c r="FP65" s="63"/>
      <c r="FQ65" s="63"/>
      <c r="FR65" s="63"/>
      <c r="FS65" s="63"/>
      <c r="FT65" s="63"/>
      <c r="FU65" s="63"/>
      <c r="FV65" s="63"/>
      <c r="FW65" s="63"/>
      <c r="FX65" s="63"/>
      <c r="FY65" s="63"/>
      <c r="FZ65" s="63"/>
      <c r="GA65" s="63"/>
      <c r="GB65" s="63"/>
      <c r="GC65" s="63"/>
      <c r="GD65" s="63"/>
      <c r="GE65" s="63"/>
      <c r="GF65" s="63"/>
      <c r="GG65" s="63"/>
      <c r="GH65" s="63"/>
      <c r="GI65" s="63"/>
      <c r="GJ65" s="63"/>
      <c r="GK65" s="63"/>
      <c r="GL65" s="63"/>
      <c r="GM65" s="63"/>
      <c r="GN65" s="63"/>
      <c r="GO65" s="63"/>
      <c r="GP65" s="63"/>
      <c r="GQ65" s="63"/>
      <c r="GR65" s="63"/>
      <c r="GS65" s="63"/>
      <c r="GT65" s="63"/>
      <c r="GU65" s="63"/>
      <c r="GV65" s="63"/>
      <c r="GW65" s="63"/>
      <c r="GX65" s="63"/>
      <c r="GY65" s="63"/>
      <c r="GZ65" s="63"/>
      <c r="HA65" s="63"/>
      <c r="HB65" s="63"/>
      <c r="HC65" s="63"/>
      <c r="HD65" s="63"/>
      <c r="HE65" s="63"/>
      <c r="HF65" s="63"/>
      <c r="HG65" s="63"/>
      <c r="HH65" s="63"/>
      <c r="HI65" s="63"/>
    </row>
    <row r="66" spans="1:217" s="64" customFormat="1">
      <c r="A66" s="75" t="s">
        <v>188</v>
      </c>
      <c r="B66" s="75" t="s">
        <v>157</v>
      </c>
      <c r="C66" s="76" t="s">
        <v>189</v>
      </c>
      <c r="D66" s="76" t="s">
        <v>190</v>
      </c>
      <c r="E66" s="76"/>
      <c r="F66" s="91">
        <v>45658</v>
      </c>
      <c r="G66" s="77">
        <f t="shared" si="0"/>
        <v>70000</v>
      </c>
      <c r="H66" s="78">
        <f t="shared" si="1"/>
        <v>0</v>
      </c>
      <c r="I66" s="92">
        <f t="shared" ref="I66:I130" si="26">SUM(G66:H66)</f>
        <v>70000</v>
      </c>
      <c r="J66" s="77">
        <v>68000</v>
      </c>
      <c r="K66" s="78">
        <v>0</v>
      </c>
      <c r="L66" s="79">
        <f t="shared" si="3"/>
        <v>68000</v>
      </c>
      <c r="M66" s="20">
        <v>151000</v>
      </c>
      <c r="N66" s="21">
        <v>0</v>
      </c>
      <c r="O66" s="69">
        <f t="shared" si="4"/>
        <v>151000</v>
      </c>
      <c r="P66" s="20">
        <f t="shared" si="23"/>
        <v>2000</v>
      </c>
      <c r="Q66" s="21">
        <f t="shared" si="24"/>
        <v>0</v>
      </c>
      <c r="R66" s="69">
        <f t="shared" si="7"/>
        <v>2000</v>
      </c>
      <c r="S66" s="20">
        <f t="shared" si="13"/>
        <v>-83000</v>
      </c>
      <c r="T66" s="21">
        <f t="shared" si="13"/>
        <v>0</v>
      </c>
      <c r="U66" s="70">
        <f t="shared" si="9"/>
        <v>-83000</v>
      </c>
      <c r="V66" s="69" t="e">
        <f t="shared" si="11"/>
        <v>#REF!</v>
      </c>
      <c r="W66" s="63"/>
      <c r="X66" s="123" t="s">
        <v>190</v>
      </c>
      <c r="Y66" s="63" t="s">
        <v>461</v>
      </c>
      <c r="Z66" s="63" t="s">
        <v>460</v>
      </c>
      <c r="AA66" s="63"/>
      <c r="AB66" s="135" t="s">
        <v>482</v>
      </c>
      <c r="AC66" s="135" t="s">
        <v>482</v>
      </c>
      <c r="AD66" s="135" t="s">
        <v>482</v>
      </c>
      <c r="AE66" s="135" t="s">
        <v>482</v>
      </c>
      <c r="AF66" s="135"/>
      <c r="AG66" s="135" t="s">
        <v>481</v>
      </c>
      <c r="AH66" s="136" t="s">
        <v>482</v>
      </c>
      <c r="AI66" s="135" t="s">
        <v>483</v>
      </c>
      <c r="AJ66" s="135"/>
      <c r="AK66" s="140" t="s">
        <v>484</v>
      </c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  <c r="BN66" s="63"/>
      <c r="BO66" s="63"/>
      <c r="BP66" s="63"/>
      <c r="BQ66" s="63"/>
      <c r="BR66" s="63"/>
      <c r="BS66" s="63"/>
      <c r="BT66" s="63"/>
      <c r="BU66" s="63"/>
      <c r="BV66" s="63"/>
      <c r="BW66" s="63"/>
      <c r="BX66" s="63"/>
      <c r="BY66" s="63"/>
      <c r="BZ66" s="63"/>
      <c r="CA66" s="63"/>
      <c r="CB66" s="63"/>
      <c r="CC66" s="63"/>
      <c r="CD66" s="63"/>
      <c r="CE66" s="63"/>
      <c r="CF66" s="63"/>
      <c r="CG66" s="63"/>
      <c r="CH66" s="63"/>
      <c r="CI66" s="63"/>
      <c r="CJ66" s="63"/>
      <c r="CK66" s="63"/>
      <c r="CL66" s="63"/>
      <c r="CM66" s="63"/>
      <c r="CN66" s="63"/>
      <c r="CO66" s="63"/>
      <c r="CP66" s="63"/>
      <c r="CQ66" s="63"/>
      <c r="CR66" s="63"/>
      <c r="CS66" s="63"/>
      <c r="CT66" s="63"/>
      <c r="CU66" s="63"/>
      <c r="CV66" s="63"/>
      <c r="CW66" s="63"/>
      <c r="CX66" s="63"/>
      <c r="CY66" s="63"/>
      <c r="CZ66" s="63"/>
      <c r="DA66" s="63"/>
      <c r="DB66" s="63"/>
      <c r="DC66" s="63"/>
      <c r="DD66" s="63"/>
      <c r="DE66" s="63"/>
      <c r="DF66" s="63"/>
      <c r="DG66" s="63"/>
      <c r="DH66" s="63"/>
      <c r="DI66" s="63"/>
      <c r="DJ66" s="63"/>
      <c r="DK66" s="63"/>
      <c r="DL66" s="63"/>
      <c r="DM66" s="63"/>
      <c r="DN66" s="63"/>
      <c r="DO66" s="63"/>
      <c r="DP66" s="63"/>
      <c r="DQ66" s="63"/>
      <c r="DR66" s="63"/>
      <c r="DS66" s="63"/>
      <c r="DT66" s="63"/>
      <c r="DU66" s="63"/>
      <c r="DV66" s="63"/>
      <c r="DW66" s="63"/>
      <c r="DX66" s="63"/>
      <c r="DY66" s="63"/>
      <c r="DZ66" s="63"/>
      <c r="EA66" s="63"/>
      <c r="EB66" s="63"/>
      <c r="EC66" s="63"/>
      <c r="ED66" s="63"/>
      <c r="EE66" s="63"/>
      <c r="EF66" s="63"/>
      <c r="EG66" s="63"/>
      <c r="EH66" s="63"/>
      <c r="EI66" s="63"/>
      <c r="EJ66" s="63"/>
      <c r="EK66" s="63"/>
      <c r="EL66" s="63"/>
      <c r="EM66" s="63"/>
      <c r="EN66" s="63"/>
      <c r="EO66" s="63"/>
      <c r="EP66" s="63"/>
      <c r="EQ66" s="63"/>
      <c r="ER66" s="63"/>
      <c r="ES66" s="63"/>
      <c r="ET66" s="63"/>
      <c r="EU66" s="63"/>
      <c r="EV66" s="63"/>
      <c r="EW66" s="63"/>
      <c r="EX66" s="63"/>
      <c r="EY66" s="63"/>
      <c r="EZ66" s="63"/>
      <c r="FA66" s="63"/>
      <c r="FB66" s="63"/>
      <c r="FC66" s="63"/>
      <c r="FD66" s="63"/>
      <c r="FE66" s="63"/>
      <c r="FF66" s="63"/>
      <c r="FG66" s="63"/>
      <c r="FH66" s="63"/>
      <c r="FI66" s="63"/>
      <c r="FJ66" s="63"/>
      <c r="FK66" s="63"/>
      <c r="FL66" s="63"/>
      <c r="FM66" s="63"/>
      <c r="FN66" s="63"/>
      <c r="FO66" s="63"/>
      <c r="FP66" s="63"/>
      <c r="FQ66" s="63"/>
      <c r="FR66" s="63"/>
      <c r="FS66" s="63"/>
      <c r="FT66" s="63"/>
      <c r="FU66" s="63"/>
      <c r="FV66" s="63"/>
      <c r="FW66" s="63"/>
      <c r="FX66" s="63"/>
      <c r="FY66" s="63"/>
      <c r="FZ66" s="63"/>
      <c r="GA66" s="63"/>
      <c r="GB66" s="63"/>
      <c r="GC66" s="63"/>
      <c r="GD66" s="63"/>
      <c r="GE66" s="63"/>
      <c r="GF66" s="63"/>
      <c r="GG66" s="63"/>
      <c r="GH66" s="63"/>
      <c r="GI66" s="63"/>
      <c r="GJ66" s="63"/>
      <c r="GK66" s="63"/>
      <c r="GL66" s="63"/>
      <c r="GM66" s="63"/>
      <c r="GN66" s="63"/>
      <c r="GO66" s="63"/>
      <c r="GP66" s="63"/>
      <c r="GQ66" s="63"/>
      <c r="GR66" s="63"/>
      <c r="GS66" s="63"/>
      <c r="GT66" s="63"/>
      <c r="GU66" s="63"/>
      <c r="GV66" s="63"/>
      <c r="GW66" s="63"/>
      <c r="GX66" s="63"/>
      <c r="GY66" s="63"/>
      <c r="GZ66" s="63"/>
      <c r="HA66" s="63"/>
      <c r="HB66" s="63"/>
      <c r="HC66" s="63"/>
      <c r="HD66" s="63"/>
      <c r="HE66" s="63"/>
      <c r="HF66" s="63"/>
      <c r="HG66" s="63"/>
      <c r="HH66" s="63"/>
      <c r="HI66" s="63"/>
    </row>
    <row r="67" spans="1:217" s="64" customFormat="1">
      <c r="A67" s="75" t="s">
        <v>191</v>
      </c>
      <c r="B67" s="75" t="s">
        <v>157</v>
      </c>
      <c r="C67" s="76" t="s">
        <v>192</v>
      </c>
      <c r="D67" s="76" t="s">
        <v>190</v>
      </c>
      <c r="E67" s="76"/>
      <c r="F67" s="91">
        <v>45658</v>
      </c>
      <c r="G67" s="77">
        <f t="shared" si="0"/>
        <v>70000</v>
      </c>
      <c r="H67" s="78">
        <f t="shared" si="1"/>
        <v>0</v>
      </c>
      <c r="I67" s="92">
        <f t="shared" si="26"/>
        <v>70000</v>
      </c>
      <c r="J67" s="77">
        <v>68000</v>
      </c>
      <c r="K67" s="78">
        <v>0</v>
      </c>
      <c r="L67" s="79">
        <f t="shared" si="3"/>
        <v>68000</v>
      </c>
      <c r="M67" s="20">
        <v>68000</v>
      </c>
      <c r="N67" s="21">
        <v>0</v>
      </c>
      <c r="O67" s="69">
        <f t="shared" si="4"/>
        <v>68000</v>
      </c>
      <c r="P67" s="20">
        <f t="shared" si="23"/>
        <v>2000</v>
      </c>
      <c r="Q67" s="21">
        <f t="shared" si="24"/>
        <v>0</v>
      </c>
      <c r="R67" s="69">
        <f t="shared" si="7"/>
        <v>2000</v>
      </c>
      <c r="S67" s="20">
        <f t="shared" si="13"/>
        <v>0</v>
      </c>
      <c r="T67" s="21">
        <f t="shared" si="13"/>
        <v>0</v>
      </c>
      <c r="U67" s="70">
        <f t="shared" si="9"/>
        <v>0</v>
      </c>
      <c r="V67" s="69" t="e">
        <f t="shared" si="11"/>
        <v>#REF!</v>
      </c>
      <c r="W67" s="63"/>
      <c r="X67" s="123" t="s">
        <v>190</v>
      </c>
      <c r="Y67" s="63" t="str">
        <f t="shared" ref="Y67:Y74" si="27">IF(D67=X67,"",D67 &amp; " ≠ " &amp; X67)</f>
        <v/>
      </c>
      <c r="Z67" s="63"/>
      <c r="AA67" s="63"/>
      <c r="AB67" s="135" t="s">
        <v>482</v>
      </c>
      <c r="AC67" s="135" t="s">
        <v>482</v>
      </c>
      <c r="AD67" s="135" t="s">
        <v>482</v>
      </c>
      <c r="AE67" s="135" t="s">
        <v>482</v>
      </c>
      <c r="AF67" s="135"/>
      <c r="AG67" s="135" t="s">
        <v>482</v>
      </c>
      <c r="AH67" s="136"/>
      <c r="AI67" s="135" t="s">
        <v>483</v>
      </c>
      <c r="AJ67" s="135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  <c r="BN67" s="63"/>
      <c r="BO67" s="63"/>
      <c r="BP67" s="63"/>
      <c r="BQ67" s="63"/>
      <c r="BR67" s="63"/>
      <c r="BS67" s="63"/>
      <c r="BT67" s="63"/>
      <c r="BU67" s="63"/>
      <c r="BV67" s="63"/>
      <c r="BW67" s="63"/>
      <c r="BX67" s="63"/>
      <c r="BY67" s="63"/>
      <c r="BZ67" s="63"/>
      <c r="CA67" s="63"/>
      <c r="CB67" s="63"/>
      <c r="CC67" s="63"/>
      <c r="CD67" s="63"/>
      <c r="CE67" s="63"/>
      <c r="CF67" s="63"/>
      <c r="CG67" s="63"/>
      <c r="CH67" s="63"/>
      <c r="CI67" s="63"/>
      <c r="CJ67" s="63"/>
      <c r="CK67" s="63"/>
      <c r="CL67" s="63"/>
      <c r="CM67" s="63"/>
      <c r="CN67" s="63"/>
      <c r="CO67" s="63"/>
      <c r="CP67" s="63"/>
      <c r="CQ67" s="63"/>
      <c r="CR67" s="63"/>
      <c r="CS67" s="63"/>
      <c r="CT67" s="63"/>
      <c r="CU67" s="63"/>
      <c r="CV67" s="63"/>
      <c r="CW67" s="63"/>
      <c r="CX67" s="63"/>
      <c r="CY67" s="63"/>
      <c r="CZ67" s="63"/>
      <c r="DA67" s="63"/>
      <c r="DB67" s="63"/>
      <c r="DC67" s="63"/>
      <c r="DD67" s="63"/>
      <c r="DE67" s="63"/>
      <c r="DF67" s="63"/>
      <c r="DG67" s="63"/>
      <c r="DH67" s="63"/>
      <c r="DI67" s="63"/>
      <c r="DJ67" s="63"/>
      <c r="DK67" s="63"/>
      <c r="DL67" s="63"/>
      <c r="DM67" s="63"/>
      <c r="DN67" s="63"/>
      <c r="DO67" s="63"/>
      <c r="DP67" s="63"/>
      <c r="DQ67" s="63"/>
      <c r="DR67" s="63"/>
      <c r="DS67" s="63"/>
      <c r="DT67" s="63"/>
      <c r="DU67" s="63"/>
      <c r="DV67" s="63"/>
      <c r="DW67" s="63"/>
      <c r="DX67" s="63"/>
      <c r="DY67" s="63"/>
      <c r="DZ67" s="63"/>
      <c r="EA67" s="63"/>
      <c r="EB67" s="63"/>
      <c r="EC67" s="63"/>
      <c r="ED67" s="63"/>
      <c r="EE67" s="63"/>
      <c r="EF67" s="63"/>
      <c r="EG67" s="63"/>
      <c r="EH67" s="63"/>
      <c r="EI67" s="63"/>
      <c r="EJ67" s="63"/>
      <c r="EK67" s="63"/>
      <c r="EL67" s="63"/>
      <c r="EM67" s="63"/>
      <c r="EN67" s="63"/>
      <c r="EO67" s="63"/>
      <c r="EP67" s="63"/>
      <c r="EQ67" s="63"/>
      <c r="ER67" s="63"/>
      <c r="ES67" s="63"/>
      <c r="ET67" s="63"/>
      <c r="EU67" s="63"/>
      <c r="EV67" s="63"/>
      <c r="EW67" s="63"/>
      <c r="EX67" s="63"/>
      <c r="EY67" s="63"/>
      <c r="EZ67" s="63"/>
      <c r="FA67" s="63"/>
      <c r="FB67" s="63"/>
      <c r="FC67" s="63"/>
      <c r="FD67" s="63"/>
      <c r="FE67" s="63"/>
      <c r="FF67" s="63"/>
      <c r="FG67" s="63"/>
      <c r="FH67" s="63"/>
      <c r="FI67" s="63"/>
      <c r="FJ67" s="63"/>
      <c r="FK67" s="63"/>
      <c r="FL67" s="63"/>
      <c r="FM67" s="63"/>
      <c r="FN67" s="63"/>
      <c r="FO67" s="63"/>
      <c r="FP67" s="63"/>
      <c r="FQ67" s="63"/>
      <c r="FR67" s="63"/>
      <c r="FS67" s="63"/>
      <c r="FT67" s="63"/>
      <c r="FU67" s="63"/>
      <c r="FV67" s="63"/>
      <c r="FW67" s="63"/>
      <c r="FX67" s="63"/>
      <c r="FY67" s="63"/>
      <c r="FZ67" s="63"/>
      <c r="GA67" s="63"/>
      <c r="GB67" s="63"/>
      <c r="GC67" s="63"/>
      <c r="GD67" s="63"/>
      <c r="GE67" s="63"/>
      <c r="GF67" s="63"/>
      <c r="GG67" s="63"/>
      <c r="GH67" s="63"/>
      <c r="GI67" s="63"/>
      <c r="GJ67" s="63"/>
      <c r="GK67" s="63"/>
      <c r="GL67" s="63"/>
      <c r="GM67" s="63"/>
      <c r="GN67" s="63"/>
      <c r="GO67" s="63"/>
      <c r="GP67" s="63"/>
      <c r="GQ67" s="63"/>
      <c r="GR67" s="63"/>
      <c r="GS67" s="63"/>
      <c r="GT67" s="63"/>
      <c r="GU67" s="63"/>
      <c r="GV67" s="63"/>
      <c r="GW67" s="63"/>
      <c r="GX67" s="63"/>
      <c r="GY67" s="63"/>
      <c r="GZ67" s="63"/>
      <c r="HA67" s="63"/>
      <c r="HB67" s="63"/>
      <c r="HC67" s="63"/>
      <c r="HD67" s="63"/>
      <c r="HE67" s="63"/>
      <c r="HF67" s="63"/>
      <c r="HG67" s="63"/>
      <c r="HH67" s="63"/>
      <c r="HI67" s="63"/>
    </row>
    <row r="68" spans="1:217" s="64" customFormat="1">
      <c r="A68" s="75" t="s">
        <v>193</v>
      </c>
      <c r="B68" s="75" t="s">
        <v>194</v>
      </c>
      <c r="C68" s="76" t="s">
        <v>195</v>
      </c>
      <c r="D68" s="76" t="s">
        <v>196</v>
      </c>
      <c r="E68" s="76"/>
      <c r="F68" s="91">
        <v>45658</v>
      </c>
      <c r="G68" s="77">
        <f t="shared" si="0"/>
        <v>8174000</v>
      </c>
      <c r="H68" s="78">
        <f t="shared" si="1"/>
        <v>389000</v>
      </c>
      <c r="I68" s="92">
        <f t="shared" si="26"/>
        <v>8563000</v>
      </c>
      <c r="J68" s="77">
        <v>7896000</v>
      </c>
      <c r="K68" s="78">
        <v>378000</v>
      </c>
      <c r="L68" s="79">
        <f t="shared" si="3"/>
        <v>8274000</v>
      </c>
      <c r="M68" s="20">
        <v>7896000</v>
      </c>
      <c r="N68" s="21">
        <v>378000</v>
      </c>
      <c r="O68" s="69">
        <f t="shared" si="4"/>
        <v>8274000</v>
      </c>
      <c r="P68" s="20">
        <f t="shared" si="23"/>
        <v>278000</v>
      </c>
      <c r="Q68" s="21">
        <f t="shared" si="24"/>
        <v>11000</v>
      </c>
      <c r="R68" s="69">
        <f t="shared" si="7"/>
        <v>289000</v>
      </c>
      <c r="S68" s="20">
        <f t="shared" si="13"/>
        <v>0</v>
      </c>
      <c r="T68" s="21">
        <f t="shared" si="13"/>
        <v>0</v>
      </c>
      <c r="U68" s="70">
        <f t="shared" si="9"/>
        <v>0</v>
      </c>
      <c r="V68" s="69" t="e">
        <f t="shared" si="11"/>
        <v>#REF!</v>
      </c>
      <c r="W68" s="63"/>
      <c r="X68" s="123" t="s">
        <v>196</v>
      </c>
      <c r="Y68" s="63" t="str">
        <f t="shared" si="27"/>
        <v/>
      </c>
      <c r="Z68" s="63"/>
      <c r="AA68" s="63"/>
      <c r="AB68" s="135" t="s">
        <v>481</v>
      </c>
      <c r="AC68" s="135" t="s">
        <v>481</v>
      </c>
      <c r="AD68" s="135" t="s">
        <v>482</v>
      </c>
      <c r="AE68" s="135" t="s">
        <v>482</v>
      </c>
      <c r="AF68" s="135"/>
      <c r="AG68" s="135" t="s">
        <v>481</v>
      </c>
      <c r="AH68" s="136" t="s">
        <v>482</v>
      </c>
      <c r="AI68" s="135" t="s">
        <v>483</v>
      </c>
      <c r="AJ68" s="135"/>
      <c r="AK68" s="140" t="s">
        <v>484</v>
      </c>
      <c r="AL68" s="140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  <c r="BN68" s="63"/>
      <c r="BO68" s="63"/>
      <c r="BP68" s="63"/>
      <c r="BQ68" s="63"/>
      <c r="BR68" s="63"/>
      <c r="BS68" s="63"/>
      <c r="BT68" s="63"/>
      <c r="BU68" s="63"/>
      <c r="BV68" s="63"/>
      <c r="BW68" s="63"/>
      <c r="BX68" s="63"/>
      <c r="BY68" s="63"/>
      <c r="BZ68" s="63"/>
      <c r="CA68" s="63"/>
      <c r="CB68" s="63"/>
      <c r="CC68" s="63"/>
      <c r="CD68" s="63"/>
      <c r="CE68" s="63"/>
      <c r="CF68" s="63"/>
      <c r="CG68" s="63"/>
      <c r="CH68" s="63"/>
      <c r="CI68" s="63"/>
      <c r="CJ68" s="63"/>
      <c r="CK68" s="63"/>
      <c r="CL68" s="63"/>
      <c r="CM68" s="63"/>
      <c r="CN68" s="63"/>
      <c r="CO68" s="63"/>
      <c r="CP68" s="63"/>
      <c r="CQ68" s="63"/>
      <c r="CR68" s="63"/>
      <c r="CS68" s="63"/>
      <c r="CT68" s="63"/>
      <c r="CU68" s="63"/>
      <c r="CV68" s="63"/>
      <c r="CW68" s="63"/>
      <c r="CX68" s="63"/>
      <c r="CY68" s="63"/>
      <c r="CZ68" s="63"/>
      <c r="DA68" s="63"/>
      <c r="DB68" s="63"/>
      <c r="DC68" s="63"/>
      <c r="DD68" s="63"/>
      <c r="DE68" s="63"/>
      <c r="DF68" s="63"/>
      <c r="DG68" s="63"/>
      <c r="DH68" s="63"/>
      <c r="DI68" s="63"/>
      <c r="DJ68" s="63"/>
      <c r="DK68" s="63"/>
      <c r="DL68" s="63"/>
      <c r="DM68" s="63"/>
      <c r="DN68" s="63"/>
      <c r="DO68" s="63"/>
      <c r="DP68" s="63"/>
      <c r="DQ68" s="63"/>
      <c r="DR68" s="63"/>
      <c r="DS68" s="63"/>
      <c r="DT68" s="63"/>
      <c r="DU68" s="63"/>
      <c r="DV68" s="63"/>
      <c r="DW68" s="63"/>
      <c r="DX68" s="63"/>
      <c r="DY68" s="63"/>
      <c r="DZ68" s="63"/>
      <c r="EA68" s="63"/>
      <c r="EB68" s="63"/>
      <c r="EC68" s="63"/>
      <c r="ED68" s="63"/>
      <c r="EE68" s="63"/>
      <c r="EF68" s="63"/>
      <c r="EG68" s="63"/>
      <c r="EH68" s="63"/>
      <c r="EI68" s="63"/>
      <c r="EJ68" s="63"/>
      <c r="EK68" s="63"/>
      <c r="EL68" s="63"/>
      <c r="EM68" s="63"/>
      <c r="EN68" s="63"/>
      <c r="EO68" s="63"/>
      <c r="EP68" s="63"/>
      <c r="EQ68" s="63"/>
      <c r="ER68" s="63"/>
      <c r="ES68" s="63"/>
      <c r="ET68" s="63"/>
      <c r="EU68" s="63"/>
      <c r="EV68" s="63"/>
      <c r="EW68" s="63"/>
      <c r="EX68" s="63"/>
      <c r="EY68" s="63"/>
      <c r="EZ68" s="63"/>
      <c r="FA68" s="63"/>
      <c r="FB68" s="63"/>
      <c r="FC68" s="63"/>
      <c r="FD68" s="63"/>
      <c r="FE68" s="63"/>
      <c r="FF68" s="63"/>
      <c r="FG68" s="63"/>
      <c r="FH68" s="63"/>
      <c r="FI68" s="63"/>
      <c r="FJ68" s="63"/>
      <c r="FK68" s="63"/>
      <c r="FL68" s="63"/>
      <c r="FM68" s="63"/>
      <c r="FN68" s="63"/>
      <c r="FO68" s="63"/>
      <c r="FP68" s="63"/>
      <c r="FQ68" s="63"/>
      <c r="FR68" s="63"/>
      <c r="FS68" s="63"/>
      <c r="FT68" s="63"/>
      <c r="FU68" s="63"/>
      <c r="FV68" s="63"/>
      <c r="FW68" s="63"/>
      <c r="FX68" s="63"/>
      <c r="FY68" s="63"/>
      <c r="FZ68" s="63"/>
      <c r="GA68" s="63"/>
      <c r="GB68" s="63"/>
      <c r="GC68" s="63"/>
      <c r="GD68" s="63"/>
      <c r="GE68" s="63"/>
      <c r="GF68" s="63"/>
      <c r="GG68" s="63"/>
      <c r="GH68" s="63"/>
      <c r="GI68" s="63"/>
      <c r="GJ68" s="63"/>
      <c r="GK68" s="63"/>
      <c r="GL68" s="63"/>
      <c r="GM68" s="63"/>
      <c r="GN68" s="63"/>
      <c r="GO68" s="63"/>
      <c r="GP68" s="63"/>
      <c r="GQ68" s="63"/>
      <c r="GR68" s="63"/>
      <c r="GS68" s="63"/>
      <c r="GT68" s="63"/>
      <c r="GU68" s="63"/>
      <c r="GV68" s="63"/>
      <c r="GW68" s="63"/>
      <c r="GX68" s="63"/>
      <c r="GY68" s="63"/>
      <c r="GZ68" s="63"/>
      <c r="HA68" s="63"/>
      <c r="HB68" s="63"/>
      <c r="HC68" s="63"/>
      <c r="HD68" s="63"/>
      <c r="HE68" s="63"/>
      <c r="HF68" s="63"/>
      <c r="HG68" s="63"/>
      <c r="HH68" s="63"/>
      <c r="HI68" s="63"/>
    </row>
    <row r="69" spans="1:217" s="64" customFormat="1">
      <c r="A69" s="75" t="s">
        <v>197</v>
      </c>
      <c r="B69" s="75" t="s">
        <v>198</v>
      </c>
      <c r="C69" s="76" t="s">
        <v>199</v>
      </c>
      <c r="D69" s="76" t="s">
        <v>200</v>
      </c>
      <c r="E69" s="76"/>
      <c r="F69" s="91">
        <v>45658</v>
      </c>
      <c r="G69" s="77">
        <f t="shared" si="0"/>
        <v>1646000</v>
      </c>
      <c r="H69" s="78">
        <f t="shared" si="1"/>
        <v>0</v>
      </c>
      <c r="I69" s="92">
        <f t="shared" si="26"/>
        <v>1646000</v>
      </c>
      <c r="J69" s="77">
        <v>1590000</v>
      </c>
      <c r="K69" s="78">
        <v>0</v>
      </c>
      <c r="L69" s="79">
        <f t="shared" si="3"/>
        <v>1590000</v>
      </c>
      <c r="M69" s="20">
        <v>1590000</v>
      </c>
      <c r="N69" s="21">
        <v>0</v>
      </c>
      <c r="O69" s="69">
        <f t="shared" si="4"/>
        <v>1590000</v>
      </c>
      <c r="P69" s="20">
        <f t="shared" si="23"/>
        <v>56000</v>
      </c>
      <c r="Q69" s="21">
        <f t="shared" si="24"/>
        <v>0</v>
      </c>
      <c r="R69" s="69">
        <f t="shared" si="7"/>
        <v>56000</v>
      </c>
      <c r="S69" s="20">
        <f t="shared" si="13"/>
        <v>0</v>
      </c>
      <c r="T69" s="21">
        <f t="shared" si="13"/>
        <v>0</v>
      </c>
      <c r="U69" s="70">
        <f t="shared" si="9"/>
        <v>0</v>
      </c>
      <c r="V69" s="69" t="e">
        <f t="shared" si="11"/>
        <v>#REF!</v>
      </c>
      <c r="W69" s="63"/>
      <c r="X69" s="123" t="s">
        <v>200</v>
      </c>
      <c r="Y69" s="63" t="str">
        <f t="shared" si="27"/>
        <v/>
      </c>
      <c r="Z69" s="63"/>
      <c r="AA69" s="63"/>
      <c r="AB69" s="135" t="s">
        <v>482</v>
      </c>
      <c r="AC69" s="135" t="s">
        <v>482</v>
      </c>
      <c r="AD69" s="135" t="s">
        <v>482</v>
      </c>
      <c r="AE69" s="135" t="s">
        <v>482</v>
      </c>
      <c r="AF69" s="135"/>
      <c r="AG69" s="135" t="s">
        <v>482</v>
      </c>
      <c r="AH69" s="135"/>
      <c r="AI69" s="135" t="s">
        <v>483</v>
      </c>
      <c r="AJ69" s="135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  <c r="BN69" s="63"/>
      <c r="BO69" s="63"/>
      <c r="BP69" s="63"/>
      <c r="BQ69" s="63"/>
      <c r="BR69" s="63"/>
      <c r="BS69" s="63"/>
      <c r="BT69" s="63"/>
      <c r="BU69" s="63"/>
      <c r="BV69" s="63"/>
      <c r="BW69" s="63"/>
      <c r="BX69" s="63"/>
      <c r="BY69" s="63"/>
      <c r="BZ69" s="63"/>
      <c r="CA69" s="63"/>
      <c r="CB69" s="63"/>
      <c r="CC69" s="63"/>
      <c r="CD69" s="63"/>
      <c r="CE69" s="63"/>
      <c r="CF69" s="63"/>
      <c r="CG69" s="63"/>
      <c r="CH69" s="63"/>
      <c r="CI69" s="63"/>
      <c r="CJ69" s="63"/>
      <c r="CK69" s="63"/>
      <c r="CL69" s="63"/>
      <c r="CM69" s="63"/>
      <c r="CN69" s="63"/>
      <c r="CO69" s="63"/>
      <c r="CP69" s="63"/>
      <c r="CQ69" s="63"/>
      <c r="CR69" s="63"/>
      <c r="CS69" s="63"/>
      <c r="CT69" s="63"/>
      <c r="CU69" s="63"/>
      <c r="CV69" s="63"/>
      <c r="CW69" s="63"/>
      <c r="CX69" s="63"/>
      <c r="CY69" s="63"/>
      <c r="CZ69" s="63"/>
      <c r="DA69" s="63"/>
      <c r="DB69" s="63"/>
      <c r="DC69" s="63"/>
      <c r="DD69" s="63"/>
      <c r="DE69" s="63"/>
      <c r="DF69" s="63"/>
      <c r="DG69" s="63"/>
      <c r="DH69" s="63"/>
      <c r="DI69" s="63"/>
      <c r="DJ69" s="63"/>
      <c r="DK69" s="63"/>
      <c r="DL69" s="63"/>
      <c r="DM69" s="63"/>
      <c r="DN69" s="63"/>
      <c r="DO69" s="63"/>
      <c r="DP69" s="63"/>
      <c r="DQ69" s="63"/>
      <c r="DR69" s="63"/>
      <c r="DS69" s="63"/>
      <c r="DT69" s="63"/>
      <c r="DU69" s="63"/>
      <c r="DV69" s="63"/>
      <c r="DW69" s="63"/>
      <c r="DX69" s="63"/>
      <c r="DY69" s="63"/>
      <c r="DZ69" s="63"/>
      <c r="EA69" s="63"/>
      <c r="EB69" s="63"/>
      <c r="EC69" s="63"/>
      <c r="ED69" s="63"/>
      <c r="EE69" s="63"/>
      <c r="EF69" s="63"/>
      <c r="EG69" s="63"/>
      <c r="EH69" s="63"/>
      <c r="EI69" s="63"/>
      <c r="EJ69" s="63"/>
      <c r="EK69" s="63"/>
      <c r="EL69" s="63"/>
      <c r="EM69" s="63"/>
      <c r="EN69" s="63"/>
      <c r="EO69" s="63"/>
      <c r="EP69" s="63"/>
      <c r="EQ69" s="63"/>
      <c r="ER69" s="63"/>
      <c r="ES69" s="63"/>
      <c r="ET69" s="63"/>
      <c r="EU69" s="63"/>
      <c r="EV69" s="63"/>
      <c r="EW69" s="63"/>
      <c r="EX69" s="63"/>
      <c r="EY69" s="63"/>
      <c r="EZ69" s="63"/>
      <c r="FA69" s="63"/>
      <c r="FB69" s="63"/>
      <c r="FC69" s="63"/>
      <c r="FD69" s="63"/>
      <c r="FE69" s="63"/>
      <c r="FF69" s="63"/>
      <c r="FG69" s="63"/>
      <c r="FH69" s="63"/>
      <c r="FI69" s="63"/>
      <c r="FJ69" s="63"/>
      <c r="FK69" s="63"/>
      <c r="FL69" s="63"/>
      <c r="FM69" s="63"/>
      <c r="FN69" s="63"/>
      <c r="FO69" s="63"/>
      <c r="FP69" s="63"/>
      <c r="FQ69" s="63"/>
      <c r="FR69" s="63"/>
      <c r="FS69" s="63"/>
      <c r="FT69" s="63"/>
      <c r="FU69" s="63"/>
      <c r="FV69" s="63"/>
      <c r="FW69" s="63"/>
      <c r="FX69" s="63"/>
      <c r="FY69" s="63"/>
      <c r="FZ69" s="63"/>
      <c r="GA69" s="63"/>
      <c r="GB69" s="63"/>
      <c r="GC69" s="63"/>
      <c r="GD69" s="63"/>
      <c r="GE69" s="63"/>
      <c r="GF69" s="63"/>
      <c r="GG69" s="63"/>
      <c r="GH69" s="63"/>
      <c r="GI69" s="63"/>
      <c r="GJ69" s="63"/>
      <c r="GK69" s="63"/>
      <c r="GL69" s="63"/>
      <c r="GM69" s="63"/>
      <c r="GN69" s="63"/>
      <c r="GO69" s="63"/>
      <c r="GP69" s="63"/>
      <c r="GQ69" s="63"/>
      <c r="GR69" s="63"/>
      <c r="GS69" s="63"/>
      <c r="GT69" s="63"/>
      <c r="GU69" s="63"/>
      <c r="GV69" s="63"/>
      <c r="GW69" s="63"/>
      <c r="GX69" s="63"/>
      <c r="GY69" s="63"/>
      <c r="GZ69" s="63"/>
      <c r="HA69" s="63"/>
      <c r="HB69" s="63"/>
      <c r="HC69" s="63"/>
      <c r="HD69" s="63"/>
      <c r="HE69" s="63"/>
      <c r="HF69" s="63"/>
      <c r="HG69" s="63"/>
      <c r="HH69" s="63"/>
      <c r="HI69" s="63"/>
    </row>
    <row r="70" spans="1:217" s="64" customFormat="1">
      <c r="A70" s="75" t="s">
        <v>201</v>
      </c>
      <c r="B70" s="75" t="s">
        <v>202</v>
      </c>
      <c r="C70" s="76" t="s">
        <v>203</v>
      </c>
      <c r="D70" s="76" t="s">
        <v>204</v>
      </c>
      <c r="E70" s="76"/>
      <c r="F70" s="91">
        <v>45658</v>
      </c>
      <c r="G70" s="77">
        <f t="shared" si="0"/>
        <v>1452000</v>
      </c>
      <c r="H70" s="78">
        <f t="shared" si="1"/>
        <v>147000</v>
      </c>
      <c r="I70" s="92">
        <f t="shared" si="26"/>
        <v>1599000</v>
      </c>
      <c r="J70" s="77">
        <v>1403000</v>
      </c>
      <c r="K70" s="78">
        <v>143000</v>
      </c>
      <c r="L70" s="79">
        <f t="shared" si="3"/>
        <v>1546000</v>
      </c>
      <c r="M70" s="20">
        <v>1403000</v>
      </c>
      <c r="N70" s="21">
        <v>143000</v>
      </c>
      <c r="O70" s="69">
        <f t="shared" si="4"/>
        <v>1546000</v>
      </c>
      <c r="P70" s="20">
        <f t="shared" si="23"/>
        <v>49000</v>
      </c>
      <c r="Q70" s="21">
        <f t="shared" si="24"/>
        <v>4000</v>
      </c>
      <c r="R70" s="69">
        <f t="shared" si="7"/>
        <v>53000</v>
      </c>
      <c r="S70" s="20">
        <f t="shared" si="13"/>
        <v>0</v>
      </c>
      <c r="T70" s="21">
        <f t="shared" si="13"/>
        <v>0</v>
      </c>
      <c r="U70" s="70">
        <f t="shared" si="9"/>
        <v>0</v>
      </c>
      <c r="V70" s="69" t="e">
        <f t="shared" si="11"/>
        <v>#REF!</v>
      </c>
      <c r="W70" s="63"/>
      <c r="X70" s="123" t="s">
        <v>204</v>
      </c>
      <c r="Y70" s="63" t="str">
        <f t="shared" si="27"/>
        <v/>
      </c>
      <c r="Z70" s="63"/>
      <c r="AA70" s="63"/>
      <c r="AB70" s="135" t="s">
        <v>481</v>
      </c>
      <c r="AC70" s="135" t="s">
        <v>482</v>
      </c>
      <c r="AD70" s="135" t="s">
        <v>482</v>
      </c>
      <c r="AE70" s="135" t="s">
        <v>482</v>
      </c>
      <c r="AF70" s="135"/>
      <c r="AG70" s="135" t="s">
        <v>482</v>
      </c>
      <c r="AH70" s="135"/>
      <c r="AI70" s="135" t="s">
        <v>483</v>
      </c>
      <c r="AJ70" s="135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  <c r="BN70" s="63"/>
      <c r="BO70" s="63"/>
      <c r="BP70" s="63"/>
      <c r="BQ70" s="63"/>
      <c r="BR70" s="63"/>
      <c r="BS70" s="63"/>
      <c r="BT70" s="63"/>
      <c r="BU70" s="63"/>
      <c r="BV70" s="63"/>
      <c r="BW70" s="63"/>
      <c r="BX70" s="63"/>
      <c r="BY70" s="63"/>
      <c r="BZ70" s="63"/>
      <c r="CA70" s="63"/>
      <c r="CB70" s="63"/>
      <c r="CC70" s="63"/>
      <c r="CD70" s="63"/>
      <c r="CE70" s="63"/>
      <c r="CF70" s="63"/>
      <c r="CG70" s="63"/>
      <c r="CH70" s="63"/>
      <c r="CI70" s="63"/>
      <c r="CJ70" s="63"/>
      <c r="CK70" s="63"/>
      <c r="CL70" s="63"/>
      <c r="CM70" s="63"/>
      <c r="CN70" s="63"/>
      <c r="CO70" s="63"/>
      <c r="CP70" s="63"/>
      <c r="CQ70" s="63"/>
      <c r="CR70" s="63"/>
      <c r="CS70" s="63"/>
      <c r="CT70" s="63"/>
      <c r="CU70" s="63"/>
      <c r="CV70" s="63"/>
      <c r="CW70" s="63"/>
      <c r="CX70" s="63"/>
      <c r="CY70" s="63"/>
      <c r="CZ70" s="63"/>
      <c r="DA70" s="63"/>
      <c r="DB70" s="63"/>
      <c r="DC70" s="63"/>
      <c r="DD70" s="63"/>
      <c r="DE70" s="63"/>
      <c r="DF70" s="63"/>
      <c r="DG70" s="63"/>
      <c r="DH70" s="63"/>
      <c r="DI70" s="63"/>
      <c r="DJ70" s="63"/>
      <c r="DK70" s="63"/>
      <c r="DL70" s="63"/>
      <c r="DM70" s="63"/>
      <c r="DN70" s="63"/>
      <c r="DO70" s="63"/>
      <c r="DP70" s="63"/>
      <c r="DQ70" s="63"/>
      <c r="DR70" s="63"/>
      <c r="DS70" s="63"/>
      <c r="DT70" s="63"/>
      <c r="DU70" s="63"/>
      <c r="DV70" s="63"/>
      <c r="DW70" s="63"/>
      <c r="DX70" s="63"/>
      <c r="DY70" s="63"/>
      <c r="DZ70" s="63"/>
      <c r="EA70" s="63"/>
      <c r="EB70" s="63"/>
      <c r="EC70" s="63"/>
      <c r="ED70" s="63"/>
      <c r="EE70" s="63"/>
      <c r="EF70" s="63"/>
      <c r="EG70" s="63"/>
      <c r="EH70" s="63"/>
      <c r="EI70" s="63"/>
      <c r="EJ70" s="63"/>
      <c r="EK70" s="63"/>
      <c r="EL70" s="63"/>
      <c r="EM70" s="63"/>
      <c r="EN70" s="63"/>
      <c r="EO70" s="63"/>
      <c r="EP70" s="63"/>
      <c r="EQ70" s="63"/>
      <c r="ER70" s="63"/>
      <c r="ES70" s="63"/>
      <c r="ET70" s="63"/>
      <c r="EU70" s="63"/>
      <c r="EV70" s="63"/>
      <c r="EW70" s="63"/>
      <c r="EX70" s="63"/>
      <c r="EY70" s="63"/>
      <c r="EZ70" s="63"/>
      <c r="FA70" s="63"/>
      <c r="FB70" s="63"/>
      <c r="FC70" s="63"/>
      <c r="FD70" s="63"/>
      <c r="FE70" s="63"/>
      <c r="FF70" s="63"/>
      <c r="FG70" s="63"/>
      <c r="FH70" s="63"/>
      <c r="FI70" s="63"/>
      <c r="FJ70" s="63"/>
      <c r="FK70" s="63"/>
      <c r="FL70" s="63"/>
      <c r="FM70" s="63"/>
      <c r="FN70" s="63"/>
      <c r="FO70" s="63"/>
      <c r="FP70" s="63"/>
      <c r="FQ70" s="63"/>
      <c r="FR70" s="63"/>
      <c r="FS70" s="63"/>
      <c r="FT70" s="63"/>
      <c r="FU70" s="63"/>
      <c r="FV70" s="63"/>
      <c r="FW70" s="63"/>
      <c r="FX70" s="63"/>
      <c r="FY70" s="63"/>
      <c r="FZ70" s="63"/>
      <c r="GA70" s="63"/>
      <c r="GB70" s="63"/>
      <c r="GC70" s="63"/>
      <c r="GD70" s="63"/>
      <c r="GE70" s="63"/>
      <c r="GF70" s="63"/>
      <c r="GG70" s="63"/>
      <c r="GH70" s="63"/>
      <c r="GI70" s="63"/>
      <c r="GJ70" s="63"/>
      <c r="GK70" s="63"/>
      <c r="GL70" s="63"/>
      <c r="GM70" s="63"/>
      <c r="GN70" s="63"/>
      <c r="GO70" s="63"/>
      <c r="GP70" s="63"/>
      <c r="GQ70" s="63"/>
      <c r="GR70" s="63"/>
      <c r="GS70" s="63"/>
      <c r="GT70" s="63"/>
      <c r="GU70" s="63"/>
      <c r="GV70" s="63"/>
      <c r="GW70" s="63"/>
      <c r="GX70" s="63"/>
      <c r="GY70" s="63"/>
      <c r="GZ70" s="63"/>
      <c r="HA70" s="63"/>
      <c r="HB70" s="63"/>
      <c r="HC70" s="63"/>
      <c r="HD70" s="63"/>
      <c r="HE70" s="63"/>
      <c r="HF70" s="63"/>
      <c r="HG70" s="63"/>
      <c r="HH70" s="63"/>
      <c r="HI70" s="63"/>
    </row>
    <row r="71" spans="1:217" s="64" customFormat="1">
      <c r="A71" s="75" t="s">
        <v>205</v>
      </c>
      <c r="B71" s="75" t="s">
        <v>202</v>
      </c>
      <c r="C71" s="76" t="s">
        <v>203</v>
      </c>
      <c r="D71" s="76" t="s">
        <v>49</v>
      </c>
      <c r="E71" s="76"/>
      <c r="F71" s="91">
        <v>45658</v>
      </c>
      <c r="G71" s="77">
        <f t="shared" si="0"/>
        <v>1339000</v>
      </c>
      <c r="H71" s="78">
        <f t="shared" si="1"/>
        <v>109000</v>
      </c>
      <c r="I71" s="92">
        <f t="shared" si="26"/>
        <v>1448000</v>
      </c>
      <c r="J71" s="77">
        <v>1293000</v>
      </c>
      <c r="K71" s="78">
        <v>106000</v>
      </c>
      <c r="L71" s="79">
        <f t="shared" si="3"/>
        <v>1399000</v>
      </c>
      <c r="M71" s="20">
        <v>1293000</v>
      </c>
      <c r="N71" s="21">
        <v>106000</v>
      </c>
      <c r="O71" s="69">
        <f t="shared" si="4"/>
        <v>1399000</v>
      </c>
      <c r="P71" s="20">
        <f t="shared" ref="P71:P102" si="28">G71-J71</f>
        <v>46000</v>
      </c>
      <c r="Q71" s="21">
        <f t="shared" ref="Q71:Q102" si="29">H71-K71</f>
        <v>3000</v>
      </c>
      <c r="R71" s="69">
        <f t="shared" si="7"/>
        <v>49000</v>
      </c>
      <c r="S71" s="20">
        <f t="shared" si="13"/>
        <v>0</v>
      </c>
      <c r="T71" s="21">
        <f t="shared" si="13"/>
        <v>0</v>
      </c>
      <c r="U71" s="70">
        <f t="shared" si="9"/>
        <v>0</v>
      </c>
      <c r="V71" s="69" t="e">
        <f t="shared" si="11"/>
        <v>#REF!</v>
      </c>
      <c r="W71" s="63"/>
      <c r="X71" s="123" t="s">
        <v>49</v>
      </c>
      <c r="Y71" s="63" t="str">
        <f t="shared" si="27"/>
        <v/>
      </c>
      <c r="Z71" s="63"/>
      <c r="AA71" s="63"/>
      <c r="AB71" s="135" t="s">
        <v>482</v>
      </c>
      <c r="AC71" s="135" t="s">
        <v>482</v>
      </c>
      <c r="AD71" s="135" t="s">
        <v>482</v>
      </c>
      <c r="AE71" s="135" t="s">
        <v>482</v>
      </c>
      <c r="AF71" s="135"/>
      <c r="AG71" s="135" t="s">
        <v>482</v>
      </c>
      <c r="AH71" s="135"/>
      <c r="AI71" s="135" t="s">
        <v>483</v>
      </c>
      <c r="AJ71" s="135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  <c r="BN71" s="63"/>
      <c r="BO71" s="63"/>
      <c r="BP71" s="63"/>
      <c r="BQ71" s="63"/>
      <c r="BR71" s="63"/>
      <c r="BS71" s="63"/>
      <c r="BT71" s="63"/>
      <c r="BU71" s="63"/>
      <c r="BV71" s="63"/>
      <c r="BW71" s="63"/>
      <c r="BX71" s="63"/>
      <c r="BY71" s="63"/>
      <c r="BZ71" s="63"/>
      <c r="CA71" s="63"/>
      <c r="CB71" s="63"/>
      <c r="CC71" s="63"/>
      <c r="CD71" s="63"/>
      <c r="CE71" s="63"/>
      <c r="CF71" s="63"/>
      <c r="CG71" s="63"/>
      <c r="CH71" s="63"/>
      <c r="CI71" s="63"/>
      <c r="CJ71" s="63"/>
      <c r="CK71" s="63"/>
      <c r="CL71" s="63"/>
      <c r="CM71" s="63"/>
      <c r="CN71" s="63"/>
      <c r="CO71" s="63"/>
      <c r="CP71" s="63"/>
      <c r="CQ71" s="63"/>
      <c r="CR71" s="63"/>
      <c r="CS71" s="63"/>
      <c r="CT71" s="63"/>
      <c r="CU71" s="63"/>
      <c r="CV71" s="63"/>
      <c r="CW71" s="63"/>
      <c r="CX71" s="63"/>
      <c r="CY71" s="63"/>
      <c r="CZ71" s="63"/>
      <c r="DA71" s="63"/>
      <c r="DB71" s="63"/>
      <c r="DC71" s="63"/>
      <c r="DD71" s="63"/>
      <c r="DE71" s="63"/>
      <c r="DF71" s="63"/>
      <c r="DG71" s="63"/>
      <c r="DH71" s="63"/>
      <c r="DI71" s="63"/>
      <c r="DJ71" s="63"/>
      <c r="DK71" s="63"/>
      <c r="DL71" s="63"/>
      <c r="DM71" s="63"/>
      <c r="DN71" s="63"/>
      <c r="DO71" s="63"/>
      <c r="DP71" s="63"/>
      <c r="DQ71" s="63"/>
      <c r="DR71" s="63"/>
      <c r="DS71" s="63"/>
      <c r="DT71" s="63"/>
      <c r="DU71" s="63"/>
      <c r="DV71" s="63"/>
      <c r="DW71" s="63"/>
      <c r="DX71" s="63"/>
      <c r="DY71" s="63"/>
      <c r="DZ71" s="63"/>
      <c r="EA71" s="63"/>
      <c r="EB71" s="63"/>
      <c r="EC71" s="63"/>
      <c r="ED71" s="63"/>
      <c r="EE71" s="63"/>
      <c r="EF71" s="63"/>
      <c r="EG71" s="63"/>
      <c r="EH71" s="63"/>
      <c r="EI71" s="63"/>
      <c r="EJ71" s="63"/>
      <c r="EK71" s="63"/>
      <c r="EL71" s="63"/>
      <c r="EM71" s="63"/>
      <c r="EN71" s="63"/>
      <c r="EO71" s="63"/>
      <c r="EP71" s="63"/>
      <c r="EQ71" s="63"/>
      <c r="ER71" s="63"/>
      <c r="ES71" s="63"/>
      <c r="ET71" s="63"/>
      <c r="EU71" s="63"/>
      <c r="EV71" s="63"/>
      <c r="EW71" s="63"/>
      <c r="EX71" s="63"/>
      <c r="EY71" s="63"/>
      <c r="EZ71" s="63"/>
      <c r="FA71" s="63"/>
      <c r="FB71" s="63"/>
      <c r="FC71" s="63"/>
      <c r="FD71" s="63"/>
      <c r="FE71" s="63"/>
      <c r="FF71" s="63"/>
      <c r="FG71" s="63"/>
      <c r="FH71" s="63"/>
      <c r="FI71" s="63"/>
      <c r="FJ71" s="63"/>
      <c r="FK71" s="63"/>
      <c r="FL71" s="63"/>
      <c r="FM71" s="63"/>
      <c r="FN71" s="63"/>
      <c r="FO71" s="63"/>
      <c r="FP71" s="63"/>
      <c r="FQ71" s="63"/>
      <c r="FR71" s="63"/>
      <c r="FS71" s="63"/>
      <c r="FT71" s="63"/>
      <c r="FU71" s="63"/>
      <c r="FV71" s="63"/>
      <c r="FW71" s="63"/>
      <c r="FX71" s="63"/>
      <c r="FY71" s="63"/>
      <c r="FZ71" s="63"/>
      <c r="GA71" s="63"/>
      <c r="GB71" s="63"/>
      <c r="GC71" s="63"/>
      <c r="GD71" s="63"/>
      <c r="GE71" s="63"/>
      <c r="GF71" s="63"/>
      <c r="GG71" s="63"/>
      <c r="GH71" s="63"/>
      <c r="GI71" s="63"/>
      <c r="GJ71" s="63"/>
      <c r="GK71" s="63"/>
      <c r="GL71" s="63"/>
      <c r="GM71" s="63"/>
      <c r="GN71" s="63"/>
      <c r="GO71" s="63"/>
      <c r="GP71" s="63"/>
      <c r="GQ71" s="63"/>
      <c r="GR71" s="63"/>
      <c r="GS71" s="63"/>
      <c r="GT71" s="63"/>
      <c r="GU71" s="63"/>
      <c r="GV71" s="63"/>
      <c r="GW71" s="63"/>
      <c r="GX71" s="63"/>
      <c r="GY71" s="63"/>
      <c r="GZ71" s="63"/>
      <c r="HA71" s="63"/>
      <c r="HB71" s="63"/>
      <c r="HC71" s="63"/>
      <c r="HD71" s="63"/>
      <c r="HE71" s="63"/>
      <c r="HF71" s="63"/>
      <c r="HG71" s="63"/>
      <c r="HH71" s="63"/>
      <c r="HI71" s="63"/>
    </row>
    <row r="72" spans="1:217" s="64" customFormat="1">
      <c r="A72" s="75" t="s">
        <v>206</v>
      </c>
      <c r="B72" s="75" t="s">
        <v>202</v>
      </c>
      <c r="C72" s="76" t="s">
        <v>207</v>
      </c>
      <c r="D72" s="76" t="s">
        <v>54</v>
      </c>
      <c r="E72" s="76"/>
      <c r="F72" s="91">
        <v>45658</v>
      </c>
      <c r="G72" s="77">
        <f t="shared" ref="G72:G136" si="30">ROUND(J72*ign/igo,afrind)</f>
        <v>285000</v>
      </c>
      <c r="H72" s="78">
        <f t="shared" ref="H72:H136" si="31">ROUND(K72*iin/iio,afrind)</f>
        <v>0</v>
      </c>
      <c r="I72" s="92">
        <f t="shared" si="26"/>
        <v>285000</v>
      </c>
      <c r="J72" s="77">
        <v>275000</v>
      </c>
      <c r="K72" s="78">
        <v>0</v>
      </c>
      <c r="L72" s="79">
        <f t="shared" ref="L72:L136" si="32">SUM(J72:K72)</f>
        <v>275000</v>
      </c>
      <c r="M72" s="20">
        <v>275000</v>
      </c>
      <c r="N72" s="21">
        <v>0</v>
      </c>
      <c r="O72" s="69">
        <f t="shared" ref="O72:O136" si="33">SUM(M72:N72)</f>
        <v>275000</v>
      </c>
      <c r="P72" s="20">
        <f t="shared" si="28"/>
        <v>10000</v>
      </c>
      <c r="Q72" s="21">
        <f t="shared" si="29"/>
        <v>0</v>
      </c>
      <c r="R72" s="69">
        <f t="shared" ref="R72:R136" si="34">SUM(P72:Q72)</f>
        <v>10000</v>
      </c>
      <c r="S72" s="20">
        <f t="shared" si="13"/>
        <v>0</v>
      </c>
      <c r="T72" s="21">
        <f t="shared" si="13"/>
        <v>0</v>
      </c>
      <c r="U72" s="70">
        <f t="shared" ref="U72:U136" si="35">SUM(S72:T72)</f>
        <v>0</v>
      </c>
      <c r="V72" s="69" t="e">
        <f t="shared" si="11"/>
        <v>#REF!</v>
      </c>
      <c r="W72" s="63"/>
      <c r="X72" s="123" t="s">
        <v>54</v>
      </c>
      <c r="Y72" s="63" t="str">
        <f t="shared" si="27"/>
        <v/>
      </c>
      <c r="Z72" s="63"/>
      <c r="AA72" s="63"/>
      <c r="AB72" s="135" t="s">
        <v>482</v>
      </c>
      <c r="AC72" s="135" t="s">
        <v>482</v>
      </c>
      <c r="AD72" s="135" t="s">
        <v>482</v>
      </c>
      <c r="AE72" s="135" t="s">
        <v>482</v>
      </c>
      <c r="AF72" s="135"/>
      <c r="AG72" s="135" t="s">
        <v>482</v>
      </c>
      <c r="AH72" s="135"/>
      <c r="AI72" s="135" t="s">
        <v>483</v>
      </c>
      <c r="AJ72" s="135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  <c r="BN72" s="63"/>
      <c r="BO72" s="63"/>
      <c r="BP72" s="63"/>
      <c r="BQ72" s="63"/>
      <c r="BR72" s="63"/>
      <c r="BS72" s="63"/>
      <c r="BT72" s="63"/>
      <c r="BU72" s="63"/>
      <c r="BV72" s="63"/>
      <c r="BW72" s="63"/>
      <c r="BX72" s="63"/>
      <c r="BY72" s="63"/>
      <c r="BZ72" s="63"/>
      <c r="CA72" s="63"/>
      <c r="CB72" s="63"/>
      <c r="CC72" s="63"/>
      <c r="CD72" s="63"/>
      <c r="CE72" s="63"/>
      <c r="CF72" s="63"/>
      <c r="CG72" s="63"/>
      <c r="CH72" s="63"/>
      <c r="CI72" s="63"/>
      <c r="CJ72" s="63"/>
      <c r="CK72" s="63"/>
      <c r="CL72" s="63"/>
      <c r="CM72" s="63"/>
      <c r="CN72" s="63"/>
      <c r="CO72" s="63"/>
      <c r="CP72" s="63"/>
      <c r="CQ72" s="63"/>
      <c r="CR72" s="63"/>
      <c r="CS72" s="63"/>
      <c r="CT72" s="63"/>
      <c r="CU72" s="63"/>
      <c r="CV72" s="63"/>
      <c r="CW72" s="63"/>
      <c r="CX72" s="63"/>
      <c r="CY72" s="63"/>
      <c r="CZ72" s="63"/>
      <c r="DA72" s="63"/>
      <c r="DB72" s="63"/>
      <c r="DC72" s="63"/>
      <c r="DD72" s="63"/>
      <c r="DE72" s="63"/>
      <c r="DF72" s="63"/>
      <c r="DG72" s="63"/>
      <c r="DH72" s="63"/>
      <c r="DI72" s="63"/>
      <c r="DJ72" s="63"/>
      <c r="DK72" s="63"/>
      <c r="DL72" s="63"/>
      <c r="DM72" s="63"/>
      <c r="DN72" s="63"/>
      <c r="DO72" s="63"/>
      <c r="DP72" s="63"/>
      <c r="DQ72" s="63"/>
      <c r="DR72" s="63"/>
      <c r="DS72" s="63"/>
      <c r="DT72" s="63"/>
      <c r="DU72" s="63"/>
      <c r="DV72" s="63"/>
      <c r="DW72" s="63"/>
      <c r="DX72" s="63"/>
      <c r="DY72" s="63"/>
      <c r="DZ72" s="63"/>
      <c r="EA72" s="63"/>
      <c r="EB72" s="63"/>
      <c r="EC72" s="63"/>
      <c r="ED72" s="63"/>
      <c r="EE72" s="63"/>
      <c r="EF72" s="63"/>
      <c r="EG72" s="63"/>
      <c r="EH72" s="63"/>
      <c r="EI72" s="63"/>
      <c r="EJ72" s="63"/>
      <c r="EK72" s="63"/>
      <c r="EL72" s="63"/>
      <c r="EM72" s="63"/>
      <c r="EN72" s="63"/>
      <c r="EO72" s="63"/>
      <c r="EP72" s="63"/>
      <c r="EQ72" s="63"/>
      <c r="ER72" s="63"/>
      <c r="ES72" s="63"/>
      <c r="ET72" s="63"/>
      <c r="EU72" s="63"/>
      <c r="EV72" s="63"/>
      <c r="EW72" s="63"/>
      <c r="EX72" s="63"/>
      <c r="EY72" s="63"/>
      <c r="EZ72" s="63"/>
      <c r="FA72" s="63"/>
      <c r="FB72" s="63"/>
      <c r="FC72" s="63"/>
      <c r="FD72" s="63"/>
      <c r="FE72" s="63"/>
      <c r="FF72" s="63"/>
      <c r="FG72" s="63"/>
      <c r="FH72" s="63"/>
      <c r="FI72" s="63"/>
      <c r="FJ72" s="63"/>
      <c r="FK72" s="63"/>
      <c r="FL72" s="63"/>
      <c r="FM72" s="63"/>
      <c r="FN72" s="63"/>
      <c r="FO72" s="63"/>
      <c r="FP72" s="63"/>
      <c r="FQ72" s="63"/>
      <c r="FR72" s="63"/>
      <c r="FS72" s="63"/>
      <c r="FT72" s="63"/>
      <c r="FU72" s="63"/>
      <c r="FV72" s="63"/>
      <c r="FW72" s="63"/>
      <c r="FX72" s="63"/>
      <c r="FY72" s="63"/>
      <c r="FZ72" s="63"/>
      <c r="GA72" s="63"/>
      <c r="GB72" s="63"/>
      <c r="GC72" s="63"/>
      <c r="GD72" s="63"/>
      <c r="GE72" s="63"/>
      <c r="GF72" s="63"/>
      <c r="GG72" s="63"/>
      <c r="GH72" s="63"/>
      <c r="GI72" s="63"/>
      <c r="GJ72" s="63"/>
      <c r="GK72" s="63"/>
      <c r="GL72" s="63"/>
      <c r="GM72" s="63"/>
      <c r="GN72" s="63"/>
      <c r="GO72" s="63"/>
      <c r="GP72" s="63"/>
      <c r="GQ72" s="63"/>
      <c r="GR72" s="63"/>
      <c r="GS72" s="63"/>
      <c r="GT72" s="63"/>
      <c r="GU72" s="63"/>
      <c r="GV72" s="63"/>
      <c r="GW72" s="63"/>
      <c r="GX72" s="63"/>
      <c r="GY72" s="63"/>
      <c r="GZ72" s="63"/>
      <c r="HA72" s="63"/>
      <c r="HB72" s="63"/>
      <c r="HC72" s="63"/>
      <c r="HD72" s="63"/>
      <c r="HE72" s="63"/>
      <c r="HF72" s="63"/>
      <c r="HG72" s="63"/>
      <c r="HH72" s="63"/>
      <c r="HI72" s="63"/>
    </row>
    <row r="73" spans="1:217" s="64" customFormat="1">
      <c r="A73" s="75" t="s">
        <v>208</v>
      </c>
      <c r="B73" s="75" t="s">
        <v>202</v>
      </c>
      <c r="C73" s="76" t="s">
        <v>209</v>
      </c>
      <c r="D73" s="76" t="s">
        <v>210</v>
      </c>
      <c r="E73" s="76"/>
      <c r="F73" s="91">
        <v>45658</v>
      </c>
      <c r="G73" s="77">
        <f t="shared" si="30"/>
        <v>1226000</v>
      </c>
      <c r="H73" s="78">
        <f t="shared" si="31"/>
        <v>0</v>
      </c>
      <c r="I73" s="92">
        <f t="shared" si="26"/>
        <v>1226000</v>
      </c>
      <c r="J73" s="77">
        <v>1184000</v>
      </c>
      <c r="K73" s="78">
        <v>0</v>
      </c>
      <c r="L73" s="79">
        <f t="shared" si="32"/>
        <v>1184000</v>
      </c>
      <c r="M73" s="20">
        <v>1184000</v>
      </c>
      <c r="N73" s="21">
        <v>0</v>
      </c>
      <c r="O73" s="69">
        <f t="shared" si="33"/>
        <v>1184000</v>
      </c>
      <c r="P73" s="20">
        <f t="shared" si="28"/>
        <v>42000</v>
      </c>
      <c r="Q73" s="21">
        <f t="shared" si="29"/>
        <v>0</v>
      </c>
      <c r="R73" s="69">
        <f t="shared" si="34"/>
        <v>42000</v>
      </c>
      <c r="S73" s="20">
        <f t="shared" si="13"/>
        <v>0</v>
      </c>
      <c r="T73" s="21">
        <f t="shared" si="13"/>
        <v>0</v>
      </c>
      <c r="U73" s="70">
        <f t="shared" si="35"/>
        <v>0</v>
      </c>
      <c r="V73" s="69" t="e">
        <f t="shared" si="11"/>
        <v>#REF!</v>
      </c>
      <c r="W73" s="63"/>
      <c r="X73" s="123" t="s">
        <v>210</v>
      </c>
      <c r="Y73" s="63" t="str">
        <f t="shared" si="27"/>
        <v/>
      </c>
      <c r="Z73" s="63"/>
      <c r="AA73" s="63"/>
      <c r="AB73" s="135" t="s">
        <v>482</v>
      </c>
      <c r="AC73" s="135" t="s">
        <v>482</v>
      </c>
      <c r="AD73" s="135" t="s">
        <v>482</v>
      </c>
      <c r="AE73" s="135" t="s">
        <v>482</v>
      </c>
      <c r="AF73" s="135"/>
      <c r="AG73" s="135" t="s">
        <v>482</v>
      </c>
      <c r="AH73" s="135"/>
      <c r="AI73" s="135" t="s">
        <v>483</v>
      </c>
      <c r="AJ73" s="135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  <c r="BN73" s="63"/>
      <c r="BO73" s="63"/>
      <c r="BP73" s="63"/>
      <c r="BQ73" s="63"/>
      <c r="BR73" s="63"/>
      <c r="BS73" s="63"/>
      <c r="BT73" s="63"/>
      <c r="BU73" s="63"/>
      <c r="BV73" s="63"/>
      <c r="BW73" s="63"/>
      <c r="BX73" s="63"/>
      <c r="BY73" s="63"/>
      <c r="BZ73" s="63"/>
      <c r="CA73" s="63"/>
      <c r="CB73" s="63"/>
      <c r="CC73" s="63"/>
      <c r="CD73" s="63"/>
      <c r="CE73" s="63"/>
      <c r="CF73" s="63"/>
      <c r="CG73" s="63"/>
      <c r="CH73" s="63"/>
      <c r="CI73" s="63"/>
      <c r="CJ73" s="63"/>
      <c r="CK73" s="63"/>
      <c r="CL73" s="63"/>
      <c r="CM73" s="63"/>
      <c r="CN73" s="63"/>
      <c r="CO73" s="63"/>
      <c r="CP73" s="63"/>
      <c r="CQ73" s="63"/>
      <c r="CR73" s="63"/>
      <c r="CS73" s="63"/>
      <c r="CT73" s="63"/>
      <c r="CU73" s="63"/>
      <c r="CV73" s="63"/>
      <c r="CW73" s="63"/>
      <c r="CX73" s="63"/>
      <c r="CY73" s="63"/>
      <c r="CZ73" s="63"/>
      <c r="DA73" s="63"/>
      <c r="DB73" s="63"/>
      <c r="DC73" s="63"/>
      <c r="DD73" s="63"/>
      <c r="DE73" s="63"/>
      <c r="DF73" s="63"/>
      <c r="DG73" s="63"/>
      <c r="DH73" s="63"/>
      <c r="DI73" s="63"/>
      <c r="DJ73" s="63"/>
      <c r="DK73" s="63"/>
      <c r="DL73" s="63"/>
      <c r="DM73" s="63"/>
      <c r="DN73" s="63"/>
      <c r="DO73" s="63"/>
      <c r="DP73" s="63"/>
      <c r="DQ73" s="63"/>
      <c r="DR73" s="63"/>
      <c r="DS73" s="63"/>
      <c r="DT73" s="63"/>
      <c r="DU73" s="63"/>
      <c r="DV73" s="63"/>
      <c r="DW73" s="63"/>
      <c r="DX73" s="63"/>
      <c r="DY73" s="63"/>
      <c r="DZ73" s="63"/>
      <c r="EA73" s="63"/>
      <c r="EB73" s="63"/>
      <c r="EC73" s="63"/>
      <c r="ED73" s="63"/>
      <c r="EE73" s="63"/>
      <c r="EF73" s="63"/>
      <c r="EG73" s="63"/>
      <c r="EH73" s="63"/>
      <c r="EI73" s="63"/>
      <c r="EJ73" s="63"/>
      <c r="EK73" s="63"/>
      <c r="EL73" s="63"/>
      <c r="EM73" s="63"/>
      <c r="EN73" s="63"/>
      <c r="EO73" s="63"/>
      <c r="EP73" s="63"/>
      <c r="EQ73" s="63"/>
      <c r="ER73" s="63"/>
      <c r="ES73" s="63"/>
      <c r="ET73" s="63"/>
      <c r="EU73" s="63"/>
      <c r="EV73" s="63"/>
      <c r="EW73" s="63"/>
      <c r="EX73" s="63"/>
      <c r="EY73" s="63"/>
      <c r="EZ73" s="63"/>
      <c r="FA73" s="63"/>
      <c r="FB73" s="63"/>
      <c r="FC73" s="63"/>
      <c r="FD73" s="63"/>
      <c r="FE73" s="63"/>
      <c r="FF73" s="63"/>
      <c r="FG73" s="63"/>
      <c r="FH73" s="63"/>
      <c r="FI73" s="63"/>
      <c r="FJ73" s="63"/>
      <c r="FK73" s="63"/>
      <c r="FL73" s="63"/>
      <c r="FM73" s="63"/>
      <c r="FN73" s="63"/>
      <c r="FO73" s="63"/>
      <c r="FP73" s="63"/>
      <c r="FQ73" s="63"/>
      <c r="FR73" s="63"/>
      <c r="FS73" s="63"/>
      <c r="FT73" s="63"/>
      <c r="FU73" s="63"/>
      <c r="FV73" s="63"/>
      <c r="FW73" s="63"/>
      <c r="FX73" s="63"/>
      <c r="FY73" s="63"/>
      <c r="FZ73" s="63"/>
      <c r="GA73" s="63"/>
      <c r="GB73" s="63"/>
      <c r="GC73" s="63"/>
      <c r="GD73" s="63"/>
      <c r="GE73" s="63"/>
      <c r="GF73" s="63"/>
      <c r="GG73" s="63"/>
      <c r="GH73" s="63"/>
      <c r="GI73" s="63"/>
      <c r="GJ73" s="63"/>
      <c r="GK73" s="63"/>
      <c r="GL73" s="63"/>
      <c r="GM73" s="63"/>
      <c r="GN73" s="63"/>
      <c r="GO73" s="63"/>
      <c r="GP73" s="63"/>
      <c r="GQ73" s="63"/>
      <c r="GR73" s="63"/>
      <c r="GS73" s="63"/>
      <c r="GT73" s="63"/>
      <c r="GU73" s="63"/>
      <c r="GV73" s="63"/>
      <c r="GW73" s="63"/>
      <c r="GX73" s="63"/>
      <c r="GY73" s="63"/>
      <c r="GZ73" s="63"/>
      <c r="HA73" s="63"/>
      <c r="HB73" s="63"/>
      <c r="HC73" s="63"/>
      <c r="HD73" s="63"/>
      <c r="HE73" s="63"/>
      <c r="HF73" s="63"/>
      <c r="HG73" s="63"/>
      <c r="HH73" s="63"/>
      <c r="HI73" s="63"/>
    </row>
    <row r="74" spans="1:217" s="64" customFormat="1">
      <c r="A74" s="75" t="s">
        <v>211</v>
      </c>
      <c r="B74" s="75" t="s">
        <v>202</v>
      </c>
      <c r="C74" s="76" t="s">
        <v>212</v>
      </c>
      <c r="D74" s="76" t="s">
        <v>106</v>
      </c>
      <c r="E74" s="76"/>
      <c r="F74" s="91">
        <v>45658</v>
      </c>
      <c r="G74" s="77">
        <f t="shared" si="30"/>
        <v>1968000</v>
      </c>
      <c r="H74" s="78">
        <f t="shared" si="31"/>
        <v>0</v>
      </c>
      <c r="I74" s="92">
        <f t="shared" si="26"/>
        <v>1968000</v>
      </c>
      <c r="J74" s="77">
        <v>1901000</v>
      </c>
      <c r="K74" s="78">
        <v>0</v>
      </c>
      <c r="L74" s="79">
        <f t="shared" si="32"/>
        <v>1901000</v>
      </c>
      <c r="M74" s="20">
        <v>1901000</v>
      </c>
      <c r="N74" s="21">
        <v>0</v>
      </c>
      <c r="O74" s="69">
        <f t="shared" si="33"/>
        <v>1901000</v>
      </c>
      <c r="P74" s="20">
        <f t="shared" si="28"/>
        <v>67000</v>
      </c>
      <c r="Q74" s="21">
        <f t="shared" si="29"/>
        <v>0</v>
      </c>
      <c r="R74" s="69">
        <f t="shared" si="34"/>
        <v>67000</v>
      </c>
      <c r="S74" s="20">
        <f t="shared" si="13"/>
        <v>0</v>
      </c>
      <c r="T74" s="21">
        <f t="shared" si="13"/>
        <v>0</v>
      </c>
      <c r="U74" s="70">
        <f t="shared" si="35"/>
        <v>0</v>
      </c>
      <c r="V74" s="69" t="e">
        <f t="shared" si="11"/>
        <v>#REF!</v>
      </c>
      <c r="W74" s="63"/>
      <c r="X74" s="123" t="s">
        <v>106</v>
      </c>
      <c r="Y74" s="63" t="str">
        <f t="shared" si="27"/>
        <v/>
      </c>
      <c r="Z74" s="63"/>
      <c r="AA74" s="63"/>
      <c r="AB74" s="135" t="s">
        <v>482</v>
      </c>
      <c r="AC74" s="135" t="s">
        <v>482</v>
      </c>
      <c r="AD74" s="135" t="s">
        <v>482</v>
      </c>
      <c r="AE74" s="135" t="s">
        <v>482</v>
      </c>
      <c r="AF74" s="135"/>
      <c r="AG74" s="135" t="s">
        <v>482</v>
      </c>
      <c r="AH74" s="135"/>
      <c r="AI74" s="135" t="s">
        <v>483</v>
      </c>
      <c r="AJ74" s="135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  <c r="BN74" s="63"/>
      <c r="BO74" s="63"/>
      <c r="BP74" s="63"/>
      <c r="BQ74" s="63"/>
      <c r="BR74" s="63"/>
      <c r="BS74" s="63"/>
      <c r="BT74" s="63"/>
      <c r="BU74" s="63"/>
      <c r="BV74" s="63"/>
      <c r="BW74" s="63"/>
      <c r="BX74" s="63"/>
      <c r="BY74" s="63"/>
      <c r="BZ74" s="63"/>
      <c r="CA74" s="63"/>
      <c r="CB74" s="63"/>
      <c r="CC74" s="63"/>
      <c r="CD74" s="63"/>
      <c r="CE74" s="63"/>
      <c r="CF74" s="63"/>
      <c r="CG74" s="63"/>
      <c r="CH74" s="63"/>
      <c r="CI74" s="63"/>
      <c r="CJ74" s="63"/>
      <c r="CK74" s="63"/>
      <c r="CL74" s="63"/>
      <c r="CM74" s="63"/>
      <c r="CN74" s="63"/>
      <c r="CO74" s="63"/>
      <c r="CP74" s="63"/>
      <c r="CQ74" s="63"/>
      <c r="CR74" s="63"/>
      <c r="CS74" s="63"/>
      <c r="CT74" s="63"/>
      <c r="CU74" s="63"/>
      <c r="CV74" s="63"/>
      <c r="CW74" s="63"/>
      <c r="CX74" s="63"/>
      <c r="CY74" s="63"/>
      <c r="CZ74" s="63"/>
      <c r="DA74" s="63"/>
      <c r="DB74" s="63"/>
      <c r="DC74" s="63"/>
      <c r="DD74" s="63"/>
      <c r="DE74" s="63"/>
      <c r="DF74" s="63"/>
      <c r="DG74" s="63"/>
      <c r="DH74" s="63"/>
      <c r="DI74" s="63"/>
      <c r="DJ74" s="63"/>
      <c r="DK74" s="63"/>
      <c r="DL74" s="63"/>
      <c r="DM74" s="63"/>
      <c r="DN74" s="63"/>
      <c r="DO74" s="63"/>
      <c r="DP74" s="63"/>
      <c r="DQ74" s="63"/>
      <c r="DR74" s="63"/>
      <c r="DS74" s="63"/>
      <c r="DT74" s="63"/>
      <c r="DU74" s="63"/>
      <c r="DV74" s="63"/>
      <c r="DW74" s="63"/>
      <c r="DX74" s="63"/>
      <c r="DY74" s="63"/>
      <c r="DZ74" s="63"/>
      <c r="EA74" s="63"/>
      <c r="EB74" s="63"/>
      <c r="EC74" s="63"/>
      <c r="ED74" s="63"/>
      <c r="EE74" s="63"/>
      <c r="EF74" s="63"/>
      <c r="EG74" s="63"/>
      <c r="EH74" s="63"/>
      <c r="EI74" s="63"/>
      <c r="EJ74" s="63"/>
      <c r="EK74" s="63"/>
      <c r="EL74" s="63"/>
      <c r="EM74" s="63"/>
      <c r="EN74" s="63"/>
      <c r="EO74" s="63"/>
      <c r="EP74" s="63"/>
      <c r="EQ74" s="63"/>
      <c r="ER74" s="63"/>
      <c r="ES74" s="63"/>
      <c r="ET74" s="63"/>
      <c r="EU74" s="63"/>
      <c r="EV74" s="63"/>
      <c r="EW74" s="63"/>
      <c r="EX74" s="63"/>
      <c r="EY74" s="63"/>
      <c r="EZ74" s="63"/>
      <c r="FA74" s="63"/>
      <c r="FB74" s="63"/>
      <c r="FC74" s="63"/>
      <c r="FD74" s="63"/>
      <c r="FE74" s="63"/>
      <c r="FF74" s="63"/>
      <c r="FG74" s="63"/>
      <c r="FH74" s="63"/>
      <c r="FI74" s="63"/>
      <c r="FJ74" s="63"/>
      <c r="FK74" s="63"/>
      <c r="FL74" s="63"/>
      <c r="FM74" s="63"/>
      <c r="FN74" s="63"/>
      <c r="FO74" s="63"/>
      <c r="FP74" s="63"/>
      <c r="FQ74" s="63"/>
      <c r="FR74" s="63"/>
      <c r="FS74" s="63"/>
      <c r="FT74" s="63"/>
      <c r="FU74" s="63"/>
      <c r="FV74" s="63"/>
      <c r="FW74" s="63"/>
      <c r="FX74" s="63"/>
      <c r="FY74" s="63"/>
      <c r="FZ74" s="63"/>
      <c r="GA74" s="63"/>
      <c r="GB74" s="63"/>
      <c r="GC74" s="63"/>
      <c r="GD74" s="63"/>
      <c r="GE74" s="63"/>
      <c r="GF74" s="63"/>
      <c r="GG74" s="63"/>
      <c r="GH74" s="63"/>
      <c r="GI74" s="63"/>
      <c r="GJ74" s="63"/>
      <c r="GK74" s="63"/>
      <c r="GL74" s="63"/>
      <c r="GM74" s="63"/>
      <c r="GN74" s="63"/>
      <c r="GO74" s="63"/>
      <c r="GP74" s="63"/>
      <c r="GQ74" s="63"/>
      <c r="GR74" s="63"/>
      <c r="GS74" s="63"/>
      <c r="GT74" s="63"/>
      <c r="GU74" s="63"/>
      <c r="GV74" s="63"/>
      <c r="GW74" s="63"/>
      <c r="GX74" s="63"/>
      <c r="GY74" s="63"/>
      <c r="GZ74" s="63"/>
      <c r="HA74" s="63"/>
      <c r="HB74" s="63"/>
      <c r="HC74" s="63"/>
      <c r="HD74" s="63"/>
      <c r="HE74" s="63"/>
      <c r="HF74" s="63"/>
      <c r="HG74" s="63"/>
      <c r="HH74" s="63"/>
      <c r="HI74" s="63"/>
    </row>
    <row r="75" spans="1:217" s="64" customFormat="1">
      <c r="A75" s="75" t="s">
        <v>213</v>
      </c>
      <c r="B75" s="75" t="s">
        <v>202</v>
      </c>
      <c r="C75" s="76" t="s">
        <v>214</v>
      </c>
      <c r="D75" s="76" t="s">
        <v>215</v>
      </c>
      <c r="E75" s="76"/>
      <c r="F75" s="91" t="s">
        <v>75</v>
      </c>
      <c r="G75" s="77">
        <f t="shared" si="30"/>
        <v>0</v>
      </c>
      <c r="H75" s="78">
        <f t="shared" si="31"/>
        <v>0</v>
      </c>
      <c r="I75" s="92">
        <f t="shared" si="26"/>
        <v>0</v>
      </c>
      <c r="J75" s="77">
        <v>0</v>
      </c>
      <c r="K75" s="78">
        <v>0</v>
      </c>
      <c r="L75" s="79">
        <f t="shared" si="32"/>
        <v>0</v>
      </c>
      <c r="M75" s="20">
        <v>0</v>
      </c>
      <c r="N75" s="21">
        <v>0</v>
      </c>
      <c r="O75" s="69">
        <f t="shared" si="33"/>
        <v>0</v>
      </c>
      <c r="P75" s="20">
        <f t="shared" si="28"/>
        <v>0</v>
      </c>
      <c r="Q75" s="21">
        <f t="shared" si="29"/>
        <v>0</v>
      </c>
      <c r="R75" s="69">
        <f t="shared" si="34"/>
        <v>0</v>
      </c>
      <c r="S75" s="20">
        <f t="shared" si="13"/>
        <v>0</v>
      </c>
      <c r="T75" s="21">
        <f t="shared" si="13"/>
        <v>0</v>
      </c>
      <c r="U75" s="70">
        <f t="shared" si="35"/>
        <v>0</v>
      </c>
      <c r="V75" s="69" t="e">
        <f t="shared" si="11"/>
        <v>#REF!</v>
      </c>
      <c r="W75" s="63"/>
      <c r="X75" s="123" t="s">
        <v>215</v>
      </c>
      <c r="Y75" s="63"/>
      <c r="Z75" s="63"/>
      <c r="AA75" s="63"/>
      <c r="AB75" s="134"/>
      <c r="AC75" s="134"/>
      <c r="AD75" s="134"/>
      <c r="AE75" s="134"/>
      <c r="AF75" s="134"/>
      <c r="AG75" s="134"/>
      <c r="AH75" s="134"/>
      <c r="AI75" s="134"/>
      <c r="AJ75" s="134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  <c r="BN75" s="63"/>
      <c r="BO75" s="63"/>
      <c r="BP75" s="63"/>
      <c r="BQ75" s="63"/>
      <c r="BR75" s="63"/>
      <c r="BS75" s="63"/>
      <c r="BT75" s="63"/>
      <c r="BU75" s="63"/>
      <c r="BV75" s="63"/>
      <c r="BW75" s="63"/>
      <c r="BX75" s="63"/>
      <c r="BY75" s="63"/>
      <c r="BZ75" s="63"/>
      <c r="CA75" s="63"/>
      <c r="CB75" s="63"/>
      <c r="CC75" s="63"/>
      <c r="CD75" s="63"/>
      <c r="CE75" s="63"/>
      <c r="CF75" s="63"/>
      <c r="CG75" s="63"/>
      <c r="CH75" s="63"/>
      <c r="CI75" s="63"/>
      <c r="CJ75" s="63"/>
      <c r="CK75" s="63"/>
      <c r="CL75" s="63"/>
      <c r="CM75" s="63"/>
      <c r="CN75" s="63"/>
      <c r="CO75" s="63"/>
      <c r="CP75" s="63"/>
      <c r="CQ75" s="63"/>
      <c r="CR75" s="63"/>
      <c r="CS75" s="63"/>
      <c r="CT75" s="63"/>
      <c r="CU75" s="63"/>
      <c r="CV75" s="63"/>
      <c r="CW75" s="63"/>
      <c r="CX75" s="63"/>
      <c r="CY75" s="63"/>
      <c r="CZ75" s="63"/>
      <c r="DA75" s="63"/>
      <c r="DB75" s="63"/>
      <c r="DC75" s="63"/>
      <c r="DD75" s="63"/>
      <c r="DE75" s="63"/>
      <c r="DF75" s="63"/>
      <c r="DG75" s="63"/>
      <c r="DH75" s="63"/>
      <c r="DI75" s="63"/>
      <c r="DJ75" s="63"/>
      <c r="DK75" s="63"/>
      <c r="DL75" s="63"/>
      <c r="DM75" s="63"/>
      <c r="DN75" s="63"/>
      <c r="DO75" s="63"/>
      <c r="DP75" s="63"/>
      <c r="DQ75" s="63"/>
      <c r="DR75" s="63"/>
      <c r="DS75" s="63"/>
      <c r="DT75" s="63"/>
      <c r="DU75" s="63"/>
      <c r="DV75" s="63"/>
      <c r="DW75" s="63"/>
      <c r="DX75" s="63"/>
      <c r="DY75" s="63"/>
      <c r="DZ75" s="63"/>
      <c r="EA75" s="63"/>
      <c r="EB75" s="63"/>
      <c r="EC75" s="63"/>
      <c r="ED75" s="63"/>
      <c r="EE75" s="63"/>
      <c r="EF75" s="63"/>
      <c r="EG75" s="63"/>
      <c r="EH75" s="63"/>
      <c r="EI75" s="63"/>
      <c r="EJ75" s="63"/>
      <c r="EK75" s="63"/>
      <c r="EL75" s="63"/>
      <c r="EM75" s="63"/>
      <c r="EN75" s="63"/>
      <c r="EO75" s="63"/>
      <c r="EP75" s="63"/>
      <c r="EQ75" s="63"/>
      <c r="ER75" s="63"/>
      <c r="ES75" s="63"/>
      <c r="ET75" s="63"/>
      <c r="EU75" s="63"/>
      <c r="EV75" s="63"/>
      <c r="EW75" s="63"/>
      <c r="EX75" s="63"/>
      <c r="EY75" s="63"/>
      <c r="EZ75" s="63"/>
      <c r="FA75" s="63"/>
      <c r="FB75" s="63"/>
      <c r="FC75" s="63"/>
      <c r="FD75" s="63"/>
      <c r="FE75" s="63"/>
      <c r="FF75" s="63"/>
      <c r="FG75" s="63"/>
      <c r="FH75" s="63"/>
      <c r="FI75" s="63"/>
      <c r="FJ75" s="63"/>
      <c r="FK75" s="63"/>
      <c r="FL75" s="63"/>
      <c r="FM75" s="63"/>
      <c r="FN75" s="63"/>
      <c r="FO75" s="63"/>
      <c r="FP75" s="63"/>
      <c r="FQ75" s="63"/>
      <c r="FR75" s="63"/>
      <c r="FS75" s="63"/>
      <c r="FT75" s="63"/>
      <c r="FU75" s="63"/>
      <c r="FV75" s="63"/>
      <c r="FW75" s="63"/>
      <c r="FX75" s="63"/>
      <c r="FY75" s="63"/>
      <c r="FZ75" s="63"/>
      <c r="GA75" s="63"/>
      <c r="GB75" s="63"/>
      <c r="GC75" s="63"/>
      <c r="GD75" s="63"/>
      <c r="GE75" s="63"/>
      <c r="GF75" s="63"/>
      <c r="GG75" s="63"/>
      <c r="GH75" s="63"/>
      <c r="GI75" s="63"/>
      <c r="GJ75" s="63"/>
      <c r="GK75" s="63"/>
      <c r="GL75" s="63"/>
      <c r="GM75" s="63"/>
      <c r="GN75" s="63"/>
      <c r="GO75" s="63"/>
      <c r="GP75" s="63"/>
      <c r="GQ75" s="63"/>
      <c r="GR75" s="63"/>
      <c r="GS75" s="63"/>
      <c r="GT75" s="63"/>
      <c r="GU75" s="63"/>
      <c r="GV75" s="63"/>
      <c r="GW75" s="63"/>
      <c r="GX75" s="63"/>
      <c r="GY75" s="63"/>
      <c r="GZ75" s="63"/>
      <c r="HA75" s="63"/>
      <c r="HB75" s="63"/>
      <c r="HC75" s="63"/>
      <c r="HD75" s="63"/>
      <c r="HE75" s="63"/>
      <c r="HF75" s="63"/>
      <c r="HG75" s="63"/>
      <c r="HH75" s="63"/>
      <c r="HI75" s="63"/>
    </row>
    <row r="76" spans="1:217" s="64" customFormat="1">
      <c r="A76" s="75" t="s">
        <v>438</v>
      </c>
      <c r="B76" s="75" t="s">
        <v>202</v>
      </c>
      <c r="C76" s="76" t="s">
        <v>439</v>
      </c>
      <c r="D76" s="76" t="s">
        <v>440</v>
      </c>
      <c r="E76" s="76"/>
      <c r="F76" s="91">
        <v>45566</v>
      </c>
      <c r="G76" s="77">
        <f t="shared" ref="G76" si="36">ROUND(J76*ign/igo,afrind)</f>
        <v>927000</v>
      </c>
      <c r="H76" s="78">
        <f t="shared" ref="H76" si="37">ROUND(K76*iin/iio,afrind)</f>
        <v>0</v>
      </c>
      <c r="I76" s="92">
        <f t="shared" ref="I76" si="38">SUM(G76:H76)</f>
        <v>927000</v>
      </c>
      <c r="J76" s="77">
        <v>895000</v>
      </c>
      <c r="K76" s="78">
        <v>0</v>
      </c>
      <c r="L76" s="79">
        <f t="shared" si="32"/>
        <v>895000</v>
      </c>
      <c r="M76" s="20">
        <v>0</v>
      </c>
      <c r="N76" s="21">
        <v>0</v>
      </c>
      <c r="O76" s="69">
        <f t="shared" si="33"/>
        <v>0</v>
      </c>
      <c r="P76" s="20">
        <f t="shared" si="28"/>
        <v>32000</v>
      </c>
      <c r="Q76" s="21">
        <f t="shared" si="29"/>
        <v>0</v>
      </c>
      <c r="R76" s="69">
        <f t="shared" ref="R76" si="39">SUM(P76:Q76)</f>
        <v>32000</v>
      </c>
      <c r="S76" s="20">
        <f t="shared" ref="S76" si="40">J76-M76</f>
        <v>895000</v>
      </c>
      <c r="T76" s="21">
        <f t="shared" ref="T76" si="41">K76-N76</f>
        <v>0</v>
      </c>
      <c r="U76" s="70">
        <f t="shared" ref="U76" si="42">SUM(S76:T76)</f>
        <v>895000</v>
      </c>
      <c r="V76" s="69" t="e">
        <f>ROUND(U76*premieGM,2)</f>
        <v>#REF!</v>
      </c>
      <c r="W76" s="63"/>
      <c r="X76" s="125"/>
      <c r="Y76" s="126" t="s">
        <v>455</v>
      </c>
      <c r="Z76" s="63"/>
      <c r="AA76" s="63"/>
      <c r="AB76" s="135" t="s">
        <v>482</v>
      </c>
      <c r="AC76" s="135" t="s">
        <v>482</v>
      </c>
      <c r="AD76" s="135" t="s">
        <v>482</v>
      </c>
      <c r="AE76" s="135" t="s">
        <v>482</v>
      </c>
      <c r="AF76" s="135"/>
      <c r="AG76" s="136" t="s">
        <v>482</v>
      </c>
      <c r="AH76" s="136"/>
      <c r="AI76" s="135" t="s">
        <v>483</v>
      </c>
      <c r="AJ76" s="135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  <c r="BN76" s="63"/>
      <c r="BO76" s="63"/>
      <c r="BP76" s="63"/>
      <c r="BQ76" s="63"/>
      <c r="BR76" s="63"/>
      <c r="BS76" s="63"/>
      <c r="BT76" s="63"/>
      <c r="BU76" s="63"/>
      <c r="BV76" s="63"/>
      <c r="BW76" s="63"/>
      <c r="BX76" s="63"/>
      <c r="BY76" s="63"/>
      <c r="BZ76" s="63"/>
      <c r="CA76" s="63"/>
      <c r="CB76" s="63"/>
      <c r="CC76" s="63"/>
      <c r="CD76" s="63"/>
      <c r="CE76" s="63"/>
      <c r="CF76" s="63"/>
      <c r="CG76" s="63"/>
      <c r="CH76" s="63"/>
      <c r="CI76" s="63"/>
      <c r="CJ76" s="63"/>
      <c r="CK76" s="63"/>
      <c r="CL76" s="63"/>
      <c r="CM76" s="63"/>
      <c r="CN76" s="63"/>
      <c r="CO76" s="63"/>
      <c r="CP76" s="63"/>
      <c r="CQ76" s="63"/>
      <c r="CR76" s="63"/>
      <c r="CS76" s="63"/>
      <c r="CT76" s="63"/>
      <c r="CU76" s="63"/>
      <c r="CV76" s="63"/>
      <c r="CW76" s="63"/>
      <c r="CX76" s="63"/>
      <c r="CY76" s="63"/>
      <c r="CZ76" s="63"/>
      <c r="DA76" s="63"/>
      <c r="DB76" s="63"/>
      <c r="DC76" s="63"/>
      <c r="DD76" s="63"/>
      <c r="DE76" s="63"/>
      <c r="DF76" s="63"/>
      <c r="DG76" s="63"/>
      <c r="DH76" s="63"/>
      <c r="DI76" s="63"/>
      <c r="DJ76" s="63"/>
      <c r="DK76" s="63"/>
      <c r="DL76" s="63"/>
      <c r="DM76" s="63"/>
      <c r="DN76" s="63"/>
      <c r="DO76" s="63"/>
      <c r="DP76" s="63"/>
      <c r="DQ76" s="63"/>
      <c r="DR76" s="63"/>
      <c r="DS76" s="63"/>
      <c r="DT76" s="63"/>
      <c r="DU76" s="63"/>
      <c r="DV76" s="63"/>
      <c r="DW76" s="63"/>
      <c r="DX76" s="63"/>
      <c r="DY76" s="63"/>
      <c r="DZ76" s="63"/>
      <c r="EA76" s="63"/>
      <c r="EB76" s="63"/>
      <c r="EC76" s="63"/>
      <c r="ED76" s="63"/>
      <c r="EE76" s="63"/>
      <c r="EF76" s="63"/>
      <c r="EG76" s="63"/>
      <c r="EH76" s="63"/>
      <c r="EI76" s="63"/>
      <c r="EJ76" s="63"/>
      <c r="EK76" s="63"/>
      <c r="EL76" s="63"/>
      <c r="EM76" s="63"/>
      <c r="EN76" s="63"/>
      <c r="EO76" s="63"/>
      <c r="EP76" s="63"/>
      <c r="EQ76" s="63"/>
      <c r="ER76" s="63"/>
      <c r="ES76" s="63"/>
      <c r="ET76" s="63"/>
      <c r="EU76" s="63"/>
      <c r="EV76" s="63"/>
      <c r="EW76" s="63"/>
      <c r="EX76" s="63"/>
      <c r="EY76" s="63"/>
      <c r="EZ76" s="63"/>
      <c r="FA76" s="63"/>
      <c r="FB76" s="63"/>
      <c r="FC76" s="63"/>
      <c r="FD76" s="63"/>
      <c r="FE76" s="63"/>
      <c r="FF76" s="63"/>
      <c r="FG76" s="63"/>
      <c r="FH76" s="63"/>
      <c r="FI76" s="63"/>
      <c r="FJ76" s="63"/>
      <c r="FK76" s="63"/>
      <c r="FL76" s="63"/>
      <c r="FM76" s="63"/>
      <c r="FN76" s="63"/>
      <c r="FO76" s="63"/>
      <c r="FP76" s="63"/>
      <c r="FQ76" s="63"/>
      <c r="FR76" s="63"/>
      <c r="FS76" s="63"/>
      <c r="FT76" s="63"/>
      <c r="FU76" s="63"/>
      <c r="FV76" s="63"/>
      <c r="FW76" s="63"/>
      <c r="FX76" s="63"/>
      <c r="FY76" s="63"/>
      <c r="FZ76" s="63"/>
      <c r="GA76" s="63"/>
      <c r="GB76" s="63"/>
      <c r="GC76" s="63"/>
      <c r="GD76" s="63"/>
      <c r="GE76" s="63"/>
      <c r="GF76" s="63"/>
      <c r="GG76" s="63"/>
      <c r="GH76" s="63"/>
      <c r="GI76" s="63"/>
      <c r="GJ76" s="63"/>
      <c r="GK76" s="63"/>
      <c r="GL76" s="63"/>
      <c r="GM76" s="63"/>
      <c r="GN76" s="63"/>
      <c r="GO76" s="63"/>
      <c r="GP76" s="63"/>
      <c r="GQ76" s="63"/>
      <c r="GR76" s="63"/>
      <c r="GS76" s="63"/>
      <c r="GT76" s="63"/>
      <c r="GU76" s="63"/>
      <c r="GV76" s="63"/>
      <c r="GW76" s="63"/>
      <c r="GX76" s="63"/>
      <c r="GY76" s="63"/>
      <c r="GZ76" s="63"/>
      <c r="HA76" s="63"/>
      <c r="HB76" s="63"/>
      <c r="HC76" s="63"/>
      <c r="HD76" s="63"/>
      <c r="HE76" s="63"/>
      <c r="HF76" s="63"/>
      <c r="HG76" s="63"/>
      <c r="HH76" s="63"/>
      <c r="HI76" s="63"/>
    </row>
    <row r="77" spans="1:217" s="64" customFormat="1">
      <c r="A77" s="75" t="s">
        <v>216</v>
      </c>
      <c r="B77" s="75" t="s">
        <v>217</v>
      </c>
      <c r="C77" s="76" t="s">
        <v>218</v>
      </c>
      <c r="D77" s="76" t="s">
        <v>190</v>
      </c>
      <c r="E77" s="76"/>
      <c r="F77" s="91">
        <v>45658</v>
      </c>
      <c r="G77" s="77">
        <f t="shared" si="30"/>
        <v>70000</v>
      </c>
      <c r="H77" s="78">
        <f t="shared" si="31"/>
        <v>0</v>
      </c>
      <c r="I77" s="92">
        <f t="shared" si="26"/>
        <v>70000</v>
      </c>
      <c r="J77" s="77">
        <v>68000</v>
      </c>
      <c r="K77" s="78">
        <v>0</v>
      </c>
      <c r="L77" s="79">
        <f t="shared" si="32"/>
        <v>68000</v>
      </c>
      <c r="M77" s="20">
        <v>68000</v>
      </c>
      <c r="N77" s="21">
        <v>0</v>
      </c>
      <c r="O77" s="69">
        <f t="shared" si="33"/>
        <v>68000</v>
      </c>
      <c r="P77" s="20">
        <f t="shared" si="28"/>
        <v>2000</v>
      </c>
      <c r="Q77" s="21">
        <f t="shared" si="29"/>
        <v>0</v>
      </c>
      <c r="R77" s="69">
        <f t="shared" si="34"/>
        <v>2000</v>
      </c>
      <c r="S77" s="20">
        <f t="shared" si="13"/>
        <v>0</v>
      </c>
      <c r="T77" s="21">
        <f t="shared" si="13"/>
        <v>0</v>
      </c>
      <c r="U77" s="70">
        <f t="shared" si="35"/>
        <v>0</v>
      </c>
      <c r="V77" s="69" t="e">
        <f t="shared" si="11"/>
        <v>#REF!</v>
      </c>
      <c r="W77" s="63"/>
      <c r="X77" s="123" t="s">
        <v>190</v>
      </c>
      <c r="Y77" s="63" t="str">
        <f>IF(D77=X77,"",D77 &amp; " ≠ " &amp; X77)</f>
        <v/>
      </c>
      <c r="Z77" s="63"/>
      <c r="AA77" s="63"/>
      <c r="AB77" s="135" t="s">
        <v>482</v>
      </c>
      <c r="AC77" s="135" t="s">
        <v>482</v>
      </c>
      <c r="AD77" s="135" t="s">
        <v>482</v>
      </c>
      <c r="AE77" s="135" t="s">
        <v>482</v>
      </c>
      <c r="AF77" s="135"/>
      <c r="AG77" s="136" t="s">
        <v>482</v>
      </c>
      <c r="AH77" s="136"/>
      <c r="AI77" s="135" t="s">
        <v>483</v>
      </c>
      <c r="AJ77" s="135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  <c r="BN77" s="63"/>
      <c r="BO77" s="63"/>
      <c r="BP77" s="63"/>
      <c r="BQ77" s="63"/>
      <c r="BR77" s="63"/>
      <c r="BS77" s="63"/>
      <c r="BT77" s="63"/>
      <c r="BU77" s="63"/>
      <c r="BV77" s="63"/>
      <c r="BW77" s="63"/>
      <c r="BX77" s="63"/>
      <c r="BY77" s="63"/>
      <c r="BZ77" s="63"/>
      <c r="CA77" s="63"/>
      <c r="CB77" s="63"/>
      <c r="CC77" s="63"/>
      <c r="CD77" s="63"/>
      <c r="CE77" s="63"/>
      <c r="CF77" s="63"/>
      <c r="CG77" s="63"/>
      <c r="CH77" s="63"/>
      <c r="CI77" s="63"/>
      <c r="CJ77" s="63"/>
      <c r="CK77" s="63"/>
      <c r="CL77" s="63"/>
      <c r="CM77" s="63"/>
      <c r="CN77" s="63"/>
      <c r="CO77" s="63"/>
      <c r="CP77" s="63"/>
      <c r="CQ77" s="63"/>
      <c r="CR77" s="63"/>
      <c r="CS77" s="63"/>
      <c r="CT77" s="63"/>
      <c r="CU77" s="63"/>
      <c r="CV77" s="63"/>
      <c r="CW77" s="63"/>
      <c r="CX77" s="63"/>
      <c r="CY77" s="63"/>
      <c r="CZ77" s="63"/>
      <c r="DA77" s="63"/>
      <c r="DB77" s="63"/>
      <c r="DC77" s="63"/>
      <c r="DD77" s="63"/>
      <c r="DE77" s="63"/>
      <c r="DF77" s="63"/>
      <c r="DG77" s="63"/>
      <c r="DH77" s="63"/>
      <c r="DI77" s="63"/>
      <c r="DJ77" s="63"/>
      <c r="DK77" s="63"/>
      <c r="DL77" s="63"/>
      <c r="DM77" s="63"/>
      <c r="DN77" s="63"/>
      <c r="DO77" s="63"/>
      <c r="DP77" s="63"/>
      <c r="DQ77" s="63"/>
      <c r="DR77" s="63"/>
      <c r="DS77" s="63"/>
      <c r="DT77" s="63"/>
      <c r="DU77" s="63"/>
      <c r="DV77" s="63"/>
      <c r="DW77" s="63"/>
      <c r="DX77" s="63"/>
      <c r="DY77" s="63"/>
      <c r="DZ77" s="63"/>
      <c r="EA77" s="63"/>
      <c r="EB77" s="63"/>
      <c r="EC77" s="63"/>
      <c r="ED77" s="63"/>
      <c r="EE77" s="63"/>
      <c r="EF77" s="63"/>
      <c r="EG77" s="63"/>
      <c r="EH77" s="63"/>
      <c r="EI77" s="63"/>
      <c r="EJ77" s="63"/>
      <c r="EK77" s="63"/>
      <c r="EL77" s="63"/>
      <c r="EM77" s="63"/>
      <c r="EN77" s="63"/>
      <c r="EO77" s="63"/>
      <c r="EP77" s="63"/>
      <c r="EQ77" s="63"/>
      <c r="ER77" s="63"/>
      <c r="ES77" s="63"/>
      <c r="ET77" s="63"/>
      <c r="EU77" s="63"/>
      <c r="EV77" s="63"/>
      <c r="EW77" s="63"/>
      <c r="EX77" s="63"/>
      <c r="EY77" s="63"/>
      <c r="EZ77" s="63"/>
      <c r="FA77" s="63"/>
      <c r="FB77" s="63"/>
      <c r="FC77" s="63"/>
      <c r="FD77" s="63"/>
      <c r="FE77" s="63"/>
      <c r="FF77" s="63"/>
      <c r="FG77" s="63"/>
      <c r="FH77" s="63"/>
      <c r="FI77" s="63"/>
      <c r="FJ77" s="63"/>
      <c r="FK77" s="63"/>
      <c r="FL77" s="63"/>
      <c r="FM77" s="63"/>
      <c r="FN77" s="63"/>
      <c r="FO77" s="63"/>
      <c r="FP77" s="63"/>
      <c r="FQ77" s="63"/>
      <c r="FR77" s="63"/>
      <c r="FS77" s="63"/>
      <c r="FT77" s="63"/>
      <c r="FU77" s="63"/>
      <c r="FV77" s="63"/>
      <c r="FW77" s="63"/>
      <c r="FX77" s="63"/>
      <c r="FY77" s="63"/>
      <c r="FZ77" s="63"/>
      <c r="GA77" s="63"/>
      <c r="GB77" s="63"/>
      <c r="GC77" s="63"/>
      <c r="GD77" s="63"/>
      <c r="GE77" s="63"/>
      <c r="GF77" s="63"/>
      <c r="GG77" s="63"/>
      <c r="GH77" s="63"/>
      <c r="GI77" s="63"/>
      <c r="GJ77" s="63"/>
      <c r="GK77" s="63"/>
      <c r="GL77" s="63"/>
      <c r="GM77" s="63"/>
      <c r="GN77" s="63"/>
      <c r="GO77" s="63"/>
      <c r="GP77" s="63"/>
      <c r="GQ77" s="63"/>
      <c r="GR77" s="63"/>
      <c r="GS77" s="63"/>
      <c r="GT77" s="63"/>
      <c r="GU77" s="63"/>
      <c r="GV77" s="63"/>
      <c r="GW77" s="63"/>
      <c r="GX77" s="63"/>
      <c r="GY77" s="63"/>
      <c r="GZ77" s="63"/>
      <c r="HA77" s="63"/>
      <c r="HB77" s="63"/>
      <c r="HC77" s="63"/>
      <c r="HD77" s="63"/>
      <c r="HE77" s="63"/>
      <c r="HF77" s="63"/>
      <c r="HG77" s="63"/>
      <c r="HH77" s="63"/>
      <c r="HI77" s="63"/>
    </row>
    <row r="78" spans="1:217" s="64" customFormat="1">
      <c r="A78" s="75" t="s">
        <v>219</v>
      </c>
      <c r="B78" s="75" t="s">
        <v>217</v>
      </c>
      <c r="C78" s="76" t="s">
        <v>220</v>
      </c>
      <c r="D78" s="76" t="s">
        <v>221</v>
      </c>
      <c r="E78" s="76"/>
      <c r="F78" s="91">
        <v>45658</v>
      </c>
      <c r="G78" s="77">
        <f t="shared" si="30"/>
        <v>156000</v>
      </c>
      <c r="H78" s="78">
        <f t="shared" si="31"/>
        <v>0</v>
      </c>
      <c r="I78" s="92">
        <f t="shared" si="26"/>
        <v>156000</v>
      </c>
      <c r="J78" s="77">
        <v>151000</v>
      </c>
      <c r="K78" s="78">
        <v>0</v>
      </c>
      <c r="L78" s="79">
        <f t="shared" si="32"/>
        <v>151000</v>
      </c>
      <c r="M78" s="20">
        <v>151000</v>
      </c>
      <c r="N78" s="21">
        <v>0</v>
      </c>
      <c r="O78" s="69">
        <f t="shared" si="33"/>
        <v>151000</v>
      </c>
      <c r="P78" s="20">
        <f t="shared" si="28"/>
        <v>5000</v>
      </c>
      <c r="Q78" s="21">
        <f t="shared" si="29"/>
        <v>0</v>
      </c>
      <c r="R78" s="69">
        <f t="shared" si="34"/>
        <v>5000</v>
      </c>
      <c r="S78" s="20">
        <f t="shared" si="13"/>
        <v>0</v>
      </c>
      <c r="T78" s="21">
        <f t="shared" si="13"/>
        <v>0</v>
      </c>
      <c r="U78" s="70">
        <f t="shared" si="35"/>
        <v>0</v>
      </c>
      <c r="V78" s="69" t="e">
        <f t="shared" si="11"/>
        <v>#REF!</v>
      </c>
      <c r="W78" s="63"/>
      <c r="X78" s="123" t="s">
        <v>221</v>
      </c>
      <c r="Y78" s="63" t="str">
        <f>IF(D78=X78,"",D78 &amp; " ≠ " &amp; X78)</f>
        <v/>
      </c>
      <c r="Z78" s="63"/>
      <c r="AA78" s="63"/>
      <c r="AB78" s="135" t="s">
        <v>482</v>
      </c>
      <c r="AC78" s="135" t="s">
        <v>482</v>
      </c>
      <c r="AD78" s="135" t="s">
        <v>482</v>
      </c>
      <c r="AE78" s="135" t="s">
        <v>482</v>
      </c>
      <c r="AF78" s="135"/>
      <c r="AG78" s="136" t="s">
        <v>481</v>
      </c>
      <c r="AH78" s="136" t="s">
        <v>482</v>
      </c>
      <c r="AI78" s="135" t="s">
        <v>483</v>
      </c>
      <c r="AJ78" s="135"/>
      <c r="AK78" s="140" t="s">
        <v>484</v>
      </c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  <c r="BN78" s="63"/>
      <c r="BO78" s="63"/>
      <c r="BP78" s="63"/>
      <c r="BQ78" s="63"/>
      <c r="BR78" s="63"/>
      <c r="BS78" s="63"/>
      <c r="BT78" s="63"/>
      <c r="BU78" s="63"/>
      <c r="BV78" s="63"/>
      <c r="BW78" s="63"/>
      <c r="BX78" s="63"/>
      <c r="BY78" s="63"/>
      <c r="BZ78" s="63"/>
      <c r="CA78" s="63"/>
      <c r="CB78" s="63"/>
      <c r="CC78" s="63"/>
      <c r="CD78" s="63"/>
      <c r="CE78" s="63"/>
      <c r="CF78" s="63"/>
      <c r="CG78" s="63"/>
      <c r="CH78" s="63"/>
      <c r="CI78" s="63"/>
      <c r="CJ78" s="63"/>
      <c r="CK78" s="63"/>
      <c r="CL78" s="63"/>
      <c r="CM78" s="63"/>
      <c r="CN78" s="63"/>
      <c r="CO78" s="63"/>
      <c r="CP78" s="63"/>
      <c r="CQ78" s="63"/>
      <c r="CR78" s="63"/>
      <c r="CS78" s="63"/>
      <c r="CT78" s="63"/>
      <c r="CU78" s="63"/>
      <c r="CV78" s="63"/>
      <c r="CW78" s="63"/>
      <c r="CX78" s="63"/>
      <c r="CY78" s="63"/>
      <c r="CZ78" s="63"/>
      <c r="DA78" s="63"/>
      <c r="DB78" s="63"/>
      <c r="DC78" s="63"/>
      <c r="DD78" s="63"/>
      <c r="DE78" s="63"/>
      <c r="DF78" s="63"/>
      <c r="DG78" s="63"/>
      <c r="DH78" s="63"/>
      <c r="DI78" s="63"/>
      <c r="DJ78" s="63"/>
      <c r="DK78" s="63"/>
      <c r="DL78" s="63"/>
      <c r="DM78" s="63"/>
      <c r="DN78" s="63"/>
      <c r="DO78" s="63"/>
      <c r="DP78" s="63"/>
      <c r="DQ78" s="63"/>
      <c r="DR78" s="63"/>
      <c r="DS78" s="63"/>
      <c r="DT78" s="63"/>
      <c r="DU78" s="63"/>
      <c r="DV78" s="63"/>
      <c r="DW78" s="63"/>
      <c r="DX78" s="63"/>
      <c r="DY78" s="63"/>
      <c r="DZ78" s="63"/>
      <c r="EA78" s="63"/>
      <c r="EB78" s="63"/>
      <c r="EC78" s="63"/>
      <c r="ED78" s="63"/>
      <c r="EE78" s="63"/>
      <c r="EF78" s="63"/>
      <c r="EG78" s="63"/>
      <c r="EH78" s="63"/>
      <c r="EI78" s="63"/>
      <c r="EJ78" s="63"/>
      <c r="EK78" s="63"/>
      <c r="EL78" s="63"/>
      <c r="EM78" s="63"/>
      <c r="EN78" s="63"/>
      <c r="EO78" s="63"/>
      <c r="EP78" s="63"/>
      <c r="EQ78" s="63"/>
      <c r="ER78" s="63"/>
      <c r="ES78" s="63"/>
      <c r="ET78" s="63"/>
      <c r="EU78" s="63"/>
      <c r="EV78" s="63"/>
      <c r="EW78" s="63"/>
      <c r="EX78" s="63"/>
      <c r="EY78" s="63"/>
      <c r="EZ78" s="63"/>
      <c r="FA78" s="63"/>
      <c r="FB78" s="63"/>
      <c r="FC78" s="63"/>
      <c r="FD78" s="63"/>
      <c r="FE78" s="63"/>
      <c r="FF78" s="63"/>
      <c r="FG78" s="63"/>
      <c r="FH78" s="63"/>
      <c r="FI78" s="63"/>
      <c r="FJ78" s="63"/>
      <c r="FK78" s="63"/>
      <c r="FL78" s="63"/>
      <c r="FM78" s="63"/>
      <c r="FN78" s="63"/>
      <c r="FO78" s="63"/>
      <c r="FP78" s="63"/>
      <c r="FQ78" s="63"/>
      <c r="FR78" s="63"/>
      <c r="FS78" s="63"/>
      <c r="FT78" s="63"/>
      <c r="FU78" s="63"/>
      <c r="FV78" s="63"/>
      <c r="FW78" s="63"/>
      <c r="FX78" s="63"/>
      <c r="FY78" s="63"/>
      <c r="FZ78" s="63"/>
      <c r="GA78" s="63"/>
      <c r="GB78" s="63"/>
      <c r="GC78" s="63"/>
      <c r="GD78" s="63"/>
      <c r="GE78" s="63"/>
      <c r="GF78" s="63"/>
      <c r="GG78" s="63"/>
      <c r="GH78" s="63"/>
      <c r="GI78" s="63"/>
      <c r="GJ78" s="63"/>
      <c r="GK78" s="63"/>
      <c r="GL78" s="63"/>
      <c r="GM78" s="63"/>
      <c r="GN78" s="63"/>
      <c r="GO78" s="63"/>
      <c r="GP78" s="63"/>
      <c r="GQ78" s="63"/>
      <c r="GR78" s="63"/>
      <c r="GS78" s="63"/>
      <c r="GT78" s="63"/>
      <c r="GU78" s="63"/>
      <c r="GV78" s="63"/>
      <c r="GW78" s="63"/>
      <c r="GX78" s="63"/>
      <c r="GY78" s="63"/>
      <c r="GZ78" s="63"/>
      <c r="HA78" s="63"/>
      <c r="HB78" s="63"/>
      <c r="HC78" s="63"/>
      <c r="HD78" s="63"/>
      <c r="HE78" s="63"/>
      <c r="HF78" s="63"/>
      <c r="HG78" s="63"/>
      <c r="HH78" s="63"/>
      <c r="HI78" s="63"/>
    </row>
    <row r="79" spans="1:217" s="64" customFormat="1">
      <c r="A79" s="75" t="s">
        <v>222</v>
      </c>
      <c r="B79" s="75" t="s">
        <v>217</v>
      </c>
      <c r="C79" s="76" t="s">
        <v>223</v>
      </c>
      <c r="D79" s="76" t="s">
        <v>224</v>
      </c>
      <c r="E79" s="76"/>
      <c r="F79" s="91">
        <v>45658</v>
      </c>
      <c r="G79" s="77">
        <f t="shared" si="30"/>
        <v>0</v>
      </c>
      <c r="H79" s="78">
        <f t="shared" si="31"/>
        <v>0</v>
      </c>
      <c r="I79" s="92">
        <f t="shared" si="26"/>
        <v>0</v>
      </c>
      <c r="J79" s="77">
        <v>0</v>
      </c>
      <c r="K79" s="78">
        <v>0</v>
      </c>
      <c r="L79" s="79">
        <f t="shared" si="32"/>
        <v>0</v>
      </c>
      <c r="M79" s="20">
        <v>442000</v>
      </c>
      <c r="N79" s="21">
        <v>0</v>
      </c>
      <c r="O79" s="69">
        <f t="shared" si="33"/>
        <v>442000</v>
      </c>
      <c r="P79" s="20">
        <f t="shared" si="28"/>
        <v>0</v>
      </c>
      <c r="Q79" s="21">
        <f t="shared" si="29"/>
        <v>0</v>
      </c>
      <c r="R79" s="69">
        <f t="shared" si="34"/>
        <v>0</v>
      </c>
      <c r="S79" s="20">
        <f t="shared" si="13"/>
        <v>-442000</v>
      </c>
      <c r="T79" s="21">
        <f t="shared" si="13"/>
        <v>0</v>
      </c>
      <c r="U79" s="70">
        <f t="shared" si="35"/>
        <v>-442000</v>
      </c>
      <c r="V79" s="69" t="e">
        <f t="shared" si="11"/>
        <v>#REF!</v>
      </c>
      <c r="W79" s="63"/>
      <c r="X79" s="123" t="s">
        <v>224</v>
      </c>
      <c r="Y79" s="63" t="s">
        <v>458</v>
      </c>
      <c r="Z79" s="63" t="s">
        <v>459</v>
      </c>
      <c r="AA79" s="63"/>
      <c r="AB79" s="134"/>
      <c r="AC79" s="134"/>
      <c r="AD79" s="134"/>
      <c r="AE79" s="134"/>
      <c r="AF79" s="134"/>
      <c r="AG79" s="134"/>
      <c r="AH79" s="134"/>
      <c r="AI79" s="134"/>
      <c r="AJ79" s="134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  <c r="BN79" s="63"/>
      <c r="BO79" s="63"/>
      <c r="BP79" s="63"/>
      <c r="BQ79" s="63"/>
      <c r="BR79" s="63"/>
      <c r="BS79" s="63"/>
      <c r="BT79" s="63"/>
      <c r="BU79" s="63"/>
      <c r="BV79" s="63"/>
      <c r="BW79" s="63"/>
      <c r="BX79" s="63"/>
      <c r="BY79" s="63"/>
      <c r="BZ79" s="63"/>
      <c r="CA79" s="63"/>
      <c r="CB79" s="63"/>
      <c r="CC79" s="63"/>
      <c r="CD79" s="63"/>
      <c r="CE79" s="63"/>
      <c r="CF79" s="63"/>
      <c r="CG79" s="63"/>
      <c r="CH79" s="63"/>
      <c r="CI79" s="63"/>
      <c r="CJ79" s="63"/>
      <c r="CK79" s="63"/>
      <c r="CL79" s="63"/>
      <c r="CM79" s="63"/>
      <c r="CN79" s="63"/>
      <c r="CO79" s="63"/>
      <c r="CP79" s="63"/>
      <c r="CQ79" s="63"/>
      <c r="CR79" s="63"/>
      <c r="CS79" s="63"/>
      <c r="CT79" s="63"/>
      <c r="CU79" s="63"/>
      <c r="CV79" s="63"/>
      <c r="CW79" s="63"/>
      <c r="CX79" s="63"/>
      <c r="CY79" s="63"/>
      <c r="CZ79" s="63"/>
      <c r="DA79" s="63"/>
      <c r="DB79" s="63"/>
      <c r="DC79" s="63"/>
      <c r="DD79" s="63"/>
      <c r="DE79" s="63"/>
      <c r="DF79" s="63"/>
      <c r="DG79" s="63"/>
      <c r="DH79" s="63"/>
      <c r="DI79" s="63"/>
      <c r="DJ79" s="63"/>
      <c r="DK79" s="63"/>
      <c r="DL79" s="63"/>
      <c r="DM79" s="63"/>
      <c r="DN79" s="63"/>
      <c r="DO79" s="63"/>
      <c r="DP79" s="63"/>
      <c r="DQ79" s="63"/>
      <c r="DR79" s="63"/>
      <c r="DS79" s="63"/>
      <c r="DT79" s="63"/>
      <c r="DU79" s="63"/>
      <c r="DV79" s="63"/>
      <c r="DW79" s="63"/>
      <c r="DX79" s="63"/>
      <c r="DY79" s="63"/>
      <c r="DZ79" s="63"/>
      <c r="EA79" s="63"/>
      <c r="EB79" s="63"/>
      <c r="EC79" s="63"/>
      <c r="ED79" s="63"/>
      <c r="EE79" s="63"/>
      <c r="EF79" s="63"/>
      <c r="EG79" s="63"/>
      <c r="EH79" s="63"/>
      <c r="EI79" s="63"/>
      <c r="EJ79" s="63"/>
      <c r="EK79" s="63"/>
      <c r="EL79" s="63"/>
      <c r="EM79" s="63"/>
      <c r="EN79" s="63"/>
      <c r="EO79" s="63"/>
      <c r="EP79" s="63"/>
      <c r="EQ79" s="63"/>
      <c r="ER79" s="63"/>
      <c r="ES79" s="63"/>
      <c r="ET79" s="63"/>
      <c r="EU79" s="63"/>
      <c r="EV79" s="63"/>
      <c r="EW79" s="63"/>
      <c r="EX79" s="63"/>
      <c r="EY79" s="63"/>
      <c r="EZ79" s="63"/>
      <c r="FA79" s="63"/>
      <c r="FB79" s="63"/>
      <c r="FC79" s="63"/>
      <c r="FD79" s="63"/>
      <c r="FE79" s="63"/>
      <c r="FF79" s="63"/>
      <c r="FG79" s="63"/>
      <c r="FH79" s="63"/>
      <c r="FI79" s="63"/>
      <c r="FJ79" s="63"/>
      <c r="FK79" s="63"/>
      <c r="FL79" s="63"/>
      <c r="FM79" s="63"/>
      <c r="FN79" s="63"/>
      <c r="FO79" s="63"/>
      <c r="FP79" s="63"/>
      <c r="FQ79" s="63"/>
      <c r="FR79" s="63"/>
      <c r="FS79" s="63"/>
      <c r="FT79" s="63"/>
      <c r="FU79" s="63"/>
      <c r="FV79" s="63"/>
      <c r="FW79" s="63"/>
      <c r="FX79" s="63"/>
      <c r="FY79" s="63"/>
      <c r="FZ79" s="63"/>
      <c r="GA79" s="63"/>
      <c r="GB79" s="63"/>
      <c r="GC79" s="63"/>
      <c r="GD79" s="63"/>
      <c r="GE79" s="63"/>
      <c r="GF79" s="63"/>
      <c r="GG79" s="63"/>
      <c r="GH79" s="63"/>
      <c r="GI79" s="63"/>
      <c r="GJ79" s="63"/>
      <c r="GK79" s="63"/>
      <c r="GL79" s="63"/>
      <c r="GM79" s="63"/>
      <c r="GN79" s="63"/>
      <c r="GO79" s="63"/>
      <c r="GP79" s="63"/>
      <c r="GQ79" s="63"/>
      <c r="GR79" s="63"/>
      <c r="GS79" s="63"/>
      <c r="GT79" s="63"/>
      <c r="GU79" s="63"/>
      <c r="GV79" s="63"/>
      <c r="GW79" s="63"/>
      <c r="GX79" s="63"/>
      <c r="GY79" s="63"/>
      <c r="GZ79" s="63"/>
      <c r="HA79" s="63"/>
      <c r="HB79" s="63"/>
      <c r="HC79" s="63"/>
      <c r="HD79" s="63"/>
      <c r="HE79" s="63"/>
      <c r="HF79" s="63"/>
      <c r="HG79" s="63"/>
      <c r="HH79" s="63"/>
      <c r="HI79" s="63"/>
    </row>
    <row r="80" spans="1:217" s="64" customFormat="1" ht="30.6">
      <c r="A80" s="75" t="s">
        <v>225</v>
      </c>
      <c r="B80" s="75" t="s">
        <v>217</v>
      </c>
      <c r="C80" s="76" t="s">
        <v>223</v>
      </c>
      <c r="D80" s="76" t="s">
        <v>444</v>
      </c>
      <c r="E80" s="76"/>
      <c r="F80" s="91">
        <v>45658</v>
      </c>
      <c r="G80" s="77">
        <f t="shared" si="30"/>
        <v>1592000</v>
      </c>
      <c r="H80" s="78">
        <f t="shared" si="31"/>
        <v>0</v>
      </c>
      <c r="I80" s="92">
        <f t="shared" si="26"/>
        <v>1592000</v>
      </c>
      <c r="J80" s="77">
        <v>1538000</v>
      </c>
      <c r="K80" s="78">
        <v>0</v>
      </c>
      <c r="L80" s="79">
        <f t="shared" si="32"/>
        <v>1538000</v>
      </c>
      <c r="M80" s="20">
        <v>1538000</v>
      </c>
      <c r="N80" s="21">
        <v>0</v>
      </c>
      <c r="O80" s="69">
        <f t="shared" si="33"/>
        <v>1538000</v>
      </c>
      <c r="P80" s="20">
        <f t="shared" si="28"/>
        <v>54000</v>
      </c>
      <c r="Q80" s="21">
        <f t="shared" si="29"/>
        <v>0</v>
      </c>
      <c r="R80" s="69">
        <f t="shared" si="34"/>
        <v>54000</v>
      </c>
      <c r="S80" s="20">
        <f t="shared" si="13"/>
        <v>0</v>
      </c>
      <c r="T80" s="21">
        <f t="shared" si="13"/>
        <v>0</v>
      </c>
      <c r="U80" s="70">
        <f t="shared" si="35"/>
        <v>0</v>
      </c>
      <c r="V80" s="69" t="e">
        <f t="shared" si="11"/>
        <v>#REF!</v>
      </c>
      <c r="W80" s="63"/>
      <c r="X80" s="123" t="s">
        <v>450</v>
      </c>
      <c r="Y80" s="63" t="str">
        <f t="shared" ref="Y80:Y125" si="43">IF(D80=X80,"",D80 &amp; " ≠ " &amp; X80)</f>
        <v>Kantoor -en praktijkruimten voor maatschappelijke doeleinden. Tijdelijk onderdak Peuterspeelzaal 't Speeltreintje ≠ Kantoor -en praktijkruimten voor maatschappelijke doeleinden</v>
      </c>
      <c r="Z80" s="63" t="s">
        <v>462</v>
      </c>
      <c r="AA80" s="63"/>
      <c r="AB80" s="135" t="s">
        <v>482</v>
      </c>
      <c r="AC80" s="135" t="s">
        <v>482</v>
      </c>
      <c r="AD80" s="135" t="s">
        <v>482</v>
      </c>
      <c r="AE80" s="135" t="s">
        <v>482</v>
      </c>
      <c r="AF80" s="135"/>
      <c r="AG80" s="135" t="s">
        <v>482</v>
      </c>
      <c r="AH80" s="135"/>
      <c r="AI80" s="135" t="s">
        <v>483</v>
      </c>
      <c r="AJ80" s="135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  <c r="BN80" s="63"/>
      <c r="BO80" s="63"/>
      <c r="BP80" s="63"/>
      <c r="BQ80" s="63"/>
      <c r="BR80" s="63"/>
      <c r="BS80" s="63"/>
      <c r="BT80" s="63"/>
      <c r="BU80" s="63"/>
      <c r="BV80" s="63"/>
      <c r="BW80" s="63"/>
      <c r="BX80" s="63"/>
      <c r="BY80" s="63"/>
      <c r="BZ80" s="63"/>
      <c r="CA80" s="63"/>
      <c r="CB80" s="63"/>
      <c r="CC80" s="63"/>
      <c r="CD80" s="63"/>
      <c r="CE80" s="63"/>
      <c r="CF80" s="63"/>
      <c r="CG80" s="63"/>
      <c r="CH80" s="63"/>
      <c r="CI80" s="63"/>
      <c r="CJ80" s="63"/>
      <c r="CK80" s="63"/>
      <c r="CL80" s="63"/>
      <c r="CM80" s="63"/>
      <c r="CN80" s="63"/>
      <c r="CO80" s="63"/>
      <c r="CP80" s="63"/>
      <c r="CQ80" s="63"/>
      <c r="CR80" s="63"/>
      <c r="CS80" s="63"/>
      <c r="CT80" s="63"/>
      <c r="CU80" s="63"/>
      <c r="CV80" s="63"/>
      <c r="CW80" s="63"/>
      <c r="CX80" s="63"/>
      <c r="CY80" s="63"/>
      <c r="CZ80" s="63"/>
      <c r="DA80" s="63"/>
      <c r="DB80" s="63"/>
      <c r="DC80" s="63"/>
      <c r="DD80" s="63"/>
      <c r="DE80" s="63"/>
      <c r="DF80" s="63"/>
      <c r="DG80" s="63"/>
      <c r="DH80" s="63"/>
      <c r="DI80" s="63"/>
      <c r="DJ80" s="63"/>
      <c r="DK80" s="63"/>
      <c r="DL80" s="63"/>
      <c r="DM80" s="63"/>
      <c r="DN80" s="63"/>
      <c r="DO80" s="63"/>
      <c r="DP80" s="63"/>
      <c r="DQ80" s="63"/>
      <c r="DR80" s="63"/>
      <c r="DS80" s="63"/>
      <c r="DT80" s="63"/>
      <c r="DU80" s="63"/>
      <c r="DV80" s="63"/>
      <c r="DW80" s="63"/>
      <c r="DX80" s="63"/>
      <c r="DY80" s="63"/>
      <c r="DZ80" s="63"/>
      <c r="EA80" s="63"/>
      <c r="EB80" s="63"/>
      <c r="EC80" s="63"/>
      <c r="ED80" s="63"/>
      <c r="EE80" s="63"/>
      <c r="EF80" s="63"/>
      <c r="EG80" s="63"/>
      <c r="EH80" s="63"/>
      <c r="EI80" s="63"/>
      <c r="EJ80" s="63"/>
      <c r="EK80" s="63"/>
      <c r="EL80" s="63"/>
      <c r="EM80" s="63"/>
      <c r="EN80" s="63"/>
      <c r="EO80" s="63"/>
      <c r="EP80" s="63"/>
      <c r="EQ80" s="63"/>
      <c r="ER80" s="63"/>
      <c r="ES80" s="63"/>
      <c r="ET80" s="63"/>
      <c r="EU80" s="63"/>
      <c r="EV80" s="63"/>
      <c r="EW80" s="63"/>
      <c r="EX80" s="63"/>
      <c r="EY80" s="63"/>
      <c r="EZ80" s="63"/>
      <c r="FA80" s="63"/>
      <c r="FB80" s="63"/>
      <c r="FC80" s="63"/>
      <c r="FD80" s="63"/>
      <c r="FE80" s="63"/>
      <c r="FF80" s="63"/>
      <c r="FG80" s="63"/>
      <c r="FH80" s="63"/>
      <c r="FI80" s="63"/>
      <c r="FJ80" s="63"/>
      <c r="FK80" s="63"/>
      <c r="FL80" s="63"/>
      <c r="FM80" s="63"/>
      <c r="FN80" s="63"/>
      <c r="FO80" s="63"/>
      <c r="FP80" s="63"/>
      <c r="FQ80" s="63"/>
      <c r="FR80" s="63"/>
      <c r="FS80" s="63"/>
      <c r="FT80" s="63"/>
      <c r="FU80" s="63"/>
      <c r="FV80" s="63"/>
      <c r="FW80" s="63"/>
      <c r="FX80" s="63"/>
      <c r="FY80" s="63"/>
      <c r="FZ80" s="63"/>
      <c r="GA80" s="63"/>
      <c r="GB80" s="63"/>
      <c r="GC80" s="63"/>
      <c r="GD80" s="63"/>
      <c r="GE80" s="63"/>
      <c r="GF80" s="63"/>
      <c r="GG80" s="63"/>
      <c r="GH80" s="63"/>
      <c r="GI80" s="63"/>
      <c r="GJ80" s="63"/>
      <c r="GK80" s="63"/>
      <c r="GL80" s="63"/>
      <c r="GM80" s="63"/>
      <c r="GN80" s="63"/>
      <c r="GO80" s="63"/>
      <c r="GP80" s="63"/>
      <c r="GQ80" s="63"/>
      <c r="GR80" s="63"/>
      <c r="GS80" s="63"/>
      <c r="GT80" s="63"/>
      <c r="GU80" s="63"/>
      <c r="GV80" s="63"/>
      <c r="GW80" s="63"/>
      <c r="GX80" s="63"/>
      <c r="GY80" s="63"/>
      <c r="GZ80" s="63"/>
      <c r="HA80" s="63"/>
      <c r="HB80" s="63"/>
      <c r="HC80" s="63"/>
      <c r="HD80" s="63"/>
      <c r="HE80" s="63"/>
      <c r="HF80" s="63"/>
      <c r="HG80" s="63"/>
      <c r="HH80" s="63"/>
      <c r="HI80" s="63"/>
    </row>
    <row r="81" spans="1:217" s="64" customFormat="1">
      <c r="A81" s="75" t="s">
        <v>226</v>
      </c>
      <c r="B81" s="75" t="s">
        <v>217</v>
      </c>
      <c r="C81" s="76" t="s">
        <v>227</v>
      </c>
      <c r="D81" s="76" t="s">
        <v>98</v>
      </c>
      <c r="E81" s="76"/>
      <c r="F81" s="91">
        <v>45658</v>
      </c>
      <c r="G81" s="77">
        <f t="shared" si="30"/>
        <v>651000</v>
      </c>
      <c r="H81" s="78">
        <f t="shared" si="31"/>
        <v>80000</v>
      </c>
      <c r="I81" s="92">
        <f t="shared" si="26"/>
        <v>731000</v>
      </c>
      <c r="J81" s="77">
        <v>629000</v>
      </c>
      <c r="K81" s="78">
        <v>78000</v>
      </c>
      <c r="L81" s="79">
        <f t="shared" si="32"/>
        <v>707000</v>
      </c>
      <c r="M81" s="20">
        <v>629000</v>
      </c>
      <c r="N81" s="21">
        <v>78000</v>
      </c>
      <c r="O81" s="69">
        <f t="shared" si="33"/>
        <v>707000</v>
      </c>
      <c r="P81" s="20">
        <f t="shared" si="28"/>
        <v>22000</v>
      </c>
      <c r="Q81" s="21">
        <f t="shared" si="29"/>
        <v>2000</v>
      </c>
      <c r="R81" s="69">
        <f t="shared" si="34"/>
        <v>24000</v>
      </c>
      <c r="S81" s="20">
        <f t="shared" si="13"/>
        <v>0</v>
      </c>
      <c r="T81" s="21">
        <f t="shared" si="13"/>
        <v>0</v>
      </c>
      <c r="U81" s="70">
        <f t="shared" si="35"/>
        <v>0</v>
      </c>
      <c r="V81" s="69" t="e">
        <f t="shared" si="11"/>
        <v>#REF!</v>
      </c>
      <c r="W81" s="63"/>
      <c r="X81" s="123" t="s">
        <v>98</v>
      </c>
      <c r="Y81" s="63" t="str">
        <f t="shared" si="43"/>
        <v/>
      </c>
      <c r="Z81" s="63"/>
      <c r="AA81" s="63"/>
      <c r="AB81" s="135" t="s">
        <v>482</v>
      </c>
      <c r="AC81" s="135" t="s">
        <v>482</v>
      </c>
      <c r="AD81" s="135" t="s">
        <v>482</v>
      </c>
      <c r="AE81" s="135" t="s">
        <v>482</v>
      </c>
      <c r="AF81" s="135"/>
      <c r="AG81" s="135" t="s">
        <v>482</v>
      </c>
      <c r="AH81" s="135"/>
      <c r="AI81" s="135" t="s">
        <v>483</v>
      </c>
      <c r="AJ81" s="135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  <c r="BN81" s="63"/>
      <c r="BO81" s="63"/>
      <c r="BP81" s="63"/>
      <c r="BQ81" s="63"/>
      <c r="BR81" s="63"/>
      <c r="BS81" s="63"/>
      <c r="BT81" s="63"/>
      <c r="BU81" s="63"/>
      <c r="BV81" s="63"/>
      <c r="BW81" s="63"/>
      <c r="BX81" s="63"/>
      <c r="BY81" s="63"/>
      <c r="BZ81" s="63"/>
      <c r="CA81" s="63"/>
      <c r="CB81" s="63"/>
      <c r="CC81" s="63"/>
      <c r="CD81" s="63"/>
      <c r="CE81" s="63"/>
      <c r="CF81" s="63"/>
      <c r="CG81" s="63"/>
      <c r="CH81" s="63"/>
      <c r="CI81" s="63"/>
      <c r="CJ81" s="63"/>
      <c r="CK81" s="63"/>
      <c r="CL81" s="63"/>
      <c r="CM81" s="63"/>
      <c r="CN81" s="63"/>
      <c r="CO81" s="63"/>
      <c r="CP81" s="63"/>
      <c r="CQ81" s="63"/>
      <c r="CR81" s="63"/>
      <c r="CS81" s="63"/>
      <c r="CT81" s="63"/>
      <c r="CU81" s="63"/>
      <c r="CV81" s="63"/>
      <c r="CW81" s="63"/>
      <c r="CX81" s="63"/>
      <c r="CY81" s="63"/>
      <c r="CZ81" s="63"/>
      <c r="DA81" s="63"/>
      <c r="DB81" s="63"/>
      <c r="DC81" s="63"/>
      <c r="DD81" s="63"/>
      <c r="DE81" s="63"/>
      <c r="DF81" s="63"/>
      <c r="DG81" s="63"/>
      <c r="DH81" s="63"/>
      <c r="DI81" s="63"/>
      <c r="DJ81" s="63"/>
      <c r="DK81" s="63"/>
      <c r="DL81" s="63"/>
      <c r="DM81" s="63"/>
      <c r="DN81" s="63"/>
      <c r="DO81" s="63"/>
      <c r="DP81" s="63"/>
      <c r="DQ81" s="63"/>
      <c r="DR81" s="63"/>
      <c r="DS81" s="63"/>
      <c r="DT81" s="63"/>
      <c r="DU81" s="63"/>
      <c r="DV81" s="63"/>
      <c r="DW81" s="63"/>
      <c r="DX81" s="63"/>
      <c r="DY81" s="63"/>
      <c r="DZ81" s="63"/>
      <c r="EA81" s="63"/>
      <c r="EB81" s="63"/>
      <c r="EC81" s="63"/>
      <c r="ED81" s="63"/>
      <c r="EE81" s="63"/>
      <c r="EF81" s="63"/>
      <c r="EG81" s="63"/>
      <c r="EH81" s="63"/>
      <c r="EI81" s="63"/>
      <c r="EJ81" s="63"/>
      <c r="EK81" s="63"/>
      <c r="EL81" s="63"/>
      <c r="EM81" s="63"/>
      <c r="EN81" s="63"/>
      <c r="EO81" s="63"/>
      <c r="EP81" s="63"/>
      <c r="EQ81" s="63"/>
      <c r="ER81" s="63"/>
      <c r="ES81" s="63"/>
      <c r="ET81" s="63"/>
      <c r="EU81" s="63"/>
      <c r="EV81" s="63"/>
      <c r="EW81" s="63"/>
      <c r="EX81" s="63"/>
      <c r="EY81" s="63"/>
      <c r="EZ81" s="63"/>
      <c r="FA81" s="63"/>
      <c r="FB81" s="63"/>
      <c r="FC81" s="63"/>
      <c r="FD81" s="63"/>
      <c r="FE81" s="63"/>
      <c r="FF81" s="63"/>
      <c r="FG81" s="63"/>
      <c r="FH81" s="63"/>
      <c r="FI81" s="63"/>
      <c r="FJ81" s="63"/>
      <c r="FK81" s="63"/>
      <c r="FL81" s="63"/>
      <c r="FM81" s="63"/>
      <c r="FN81" s="63"/>
      <c r="FO81" s="63"/>
      <c r="FP81" s="63"/>
      <c r="FQ81" s="63"/>
      <c r="FR81" s="63"/>
      <c r="FS81" s="63"/>
      <c r="FT81" s="63"/>
      <c r="FU81" s="63"/>
      <c r="FV81" s="63"/>
      <c r="FW81" s="63"/>
      <c r="FX81" s="63"/>
      <c r="FY81" s="63"/>
      <c r="FZ81" s="63"/>
      <c r="GA81" s="63"/>
      <c r="GB81" s="63"/>
      <c r="GC81" s="63"/>
      <c r="GD81" s="63"/>
      <c r="GE81" s="63"/>
      <c r="GF81" s="63"/>
      <c r="GG81" s="63"/>
      <c r="GH81" s="63"/>
      <c r="GI81" s="63"/>
      <c r="GJ81" s="63"/>
      <c r="GK81" s="63"/>
      <c r="GL81" s="63"/>
      <c r="GM81" s="63"/>
      <c r="GN81" s="63"/>
      <c r="GO81" s="63"/>
      <c r="GP81" s="63"/>
      <c r="GQ81" s="63"/>
      <c r="GR81" s="63"/>
      <c r="GS81" s="63"/>
      <c r="GT81" s="63"/>
      <c r="GU81" s="63"/>
      <c r="GV81" s="63"/>
      <c r="GW81" s="63"/>
      <c r="GX81" s="63"/>
      <c r="GY81" s="63"/>
      <c r="GZ81" s="63"/>
      <c r="HA81" s="63"/>
      <c r="HB81" s="63"/>
      <c r="HC81" s="63"/>
      <c r="HD81" s="63"/>
      <c r="HE81" s="63"/>
      <c r="HF81" s="63"/>
      <c r="HG81" s="63"/>
      <c r="HH81" s="63"/>
      <c r="HI81" s="63"/>
    </row>
    <row r="82" spans="1:217" s="64" customFormat="1">
      <c r="A82" s="75" t="s">
        <v>228</v>
      </c>
      <c r="B82" s="75" t="s">
        <v>217</v>
      </c>
      <c r="C82" s="76" t="s">
        <v>229</v>
      </c>
      <c r="D82" s="76" t="s">
        <v>54</v>
      </c>
      <c r="E82" s="76"/>
      <c r="F82" s="91">
        <v>45658</v>
      </c>
      <c r="G82" s="77">
        <f t="shared" si="30"/>
        <v>172000</v>
      </c>
      <c r="H82" s="78">
        <f t="shared" si="31"/>
        <v>0</v>
      </c>
      <c r="I82" s="92">
        <f t="shared" si="26"/>
        <v>172000</v>
      </c>
      <c r="J82" s="77">
        <v>166000</v>
      </c>
      <c r="K82" s="78">
        <v>0</v>
      </c>
      <c r="L82" s="79">
        <f t="shared" si="32"/>
        <v>166000</v>
      </c>
      <c r="M82" s="20">
        <v>166000</v>
      </c>
      <c r="N82" s="21">
        <v>0</v>
      </c>
      <c r="O82" s="69">
        <f t="shared" si="33"/>
        <v>166000</v>
      </c>
      <c r="P82" s="20">
        <f t="shared" si="28"/>
        <v>6000</v>
      </c>
      <c r="Q82" s="21">
        <f t="shared" si="29"/>
        <v>0</v>
      </c>
      <c r="R82" s="69">
        <f t="shared" si="34"/>
        <v>6000</v>
      </c>
      <c r="S82" s="20">
        <f t="shared" si="13"/>
        <v>0</v>
      </c>
      <c r="T82" s="21">
        <f t="shared" si="13"/>
        <v>0</v>
      </c>
      <c r="U82" s="70">
        <f t="shared" si="35"/>
        <v>0</v>
      </c>
      <c r="V82" s="69" t="e">
        <f t="shared" si="11"/>
        <v>#REF!</v>
      </c>
      <c r="W82" s="63"/>
      <c r="X82" s="123" t="s">
        <v>54</v>
      </c>
      <c r="Y82" s="63" t="str">
        <f t="shared" si="43"/>
        <v/>
      </c>
      <c r="Z82" s="63"/>
      <c r="AA82" s="63"/>
      <c r="AB82" s="135" t="s">
        <v>482</v>
      </c>
      <c r="AC82" s="135" t="s">
        <v>482</v>
      </c>
      <c r="AD82" s="135" t="s">
        <v>482</v>
      </c>
      <c r="AE82" s="135" t="s">
        <v>482</v>
      </c>
      <c r="AF82" s="135"/>
      <c r="AG82" s="135" t="s">
        <v>482</v>
      </c>
      <c r="AH82" s="135"/>
      <c r="AI82" s="135" t="s">
        <v>483</v>
      </c>
      <c r="AJ82" s="135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  <c r="BN82" s="63"/>
      <c r="BO82" s="63"/>
      <c r="BP82" s="63"/>
      <c r="BQ82" s="63"/>
      <c r="BR82" s="63"/>
      <c r="BS82" s="63"/>
      <c r="BT82" s="63"/>
      <c r="BU82" s="63"/>
      <c r="BV82" s="63"/>
      <c r="BW82" s="63"/>
      <c r="BX82" s="63"/>
      <c r="BY82" s="63"/>
      <c r="BZ82" s="63"/>
      <c r="CA82" s="63"/>
      <c r="CB82" s="63"/>
      <c r="CC82" s="63"/>
      <c r="CD82" s="63"/>
      <c r="CE82" s="63"/>
      <c r="CF82" s="63"/>
      <c r="CG82" s="63"/>
      <c r="CH82" s="63"/>
      <c r="CI82" s="63"/>
      <c r="CJ82" s="63"/>
      <c r="CK82" s="63"/>
      <c r="CL82" s="63"/>
      <c r="CM82" s="63"/>
      <c r="CN82" s="63"/>
      <c r="CO82" s="63"/>
      <c r="CP82" s="63"/>
      <c r="CQ82" s="63"/>
      <c r="CR82" s="63"/>
      <c r="CS82" s="63"/>
      <c r="CT82" s="63"/>
      <c r="CU82" s="63"/>
      <c r="CV82" s="63"/>
      <c r="CW82" s="63"/>
      <c r="CX82" s="63"/>
      <c r="CY82" s="63"/>
      <c r="CZ82" s="63"/>
      <c r="DA82" s="63"/>
      <c r="DB82" s="63"/>
      <c r="DC82" s="63"/>
      <c r="DD82" s="63"/>
      <c r="DE82" s="63"/>
      <c r="DF82" s="63"/>
      <c r="DG82" s="63"/>
      <c r="DH82" s="63"/>
      <c r="DI82" s="63"/>
      <c r="DJ82" s="63"/>
      <c r="DK82" s="63"/>
      <c r="DL82" s="63"/>
      <c r="DM82" s="63"/>
      <c r="DN82" s="63"/>
      <c r="DO82" s="63"/>
      <c r="DP82" s="63"/>
      <c r="DQ82" s="63"/>
      <c r="DR82" s="63"/>
      <c r="DS82" s="63"/>
      <c r="DT82" s="63"/>
      <c r="DU82" s="63"/>
      <c r="DV82" s="63"/>
      <c r="DW82" s="63"/>
      <c r="DX82" s="63"/>
      <c r="DY82" s="63"/>
      <c r="DZ82" s="63"/>
      <c r="EA82" s="63"/>
      <c r="EB82" s="63"/>
      <c r="EC82" s="63"/>
      <c r="ED82" s="63"/>
      <c r="EE82" s="63"/>
      <c r="EF82" s="63"/>
      <c r="EG82" s="63"/>
      <c r="EH82" s="63"/>
      <c r="EI82" s="63"/>
      <c r="EJ82" s="63"/>
      <c r="EK82" s="63"/>
      <c r="EL82" s="63"/>
      <c r="EM82" s="63"/>
      <c r="EN82" s="63"/>
      <c r="EO82" s="63"/>
      <c r="EP82" s="63"/>
      <c r="EQ82" s="63"/>
      <c r="ER82" s="63"/>
      <c r="ES82" s="63"/>
      <c r="ET82" s="63"/>
      <c r="EU82" s="63"/>
      <c r="EV82" s="63"/>
      <c r="EW82" s="63"/>
      <c r="EX82" s="63"/>
      <c r="EY82" s="63"/>
      <c r="EZ82" s="63"/>
      <c r="FA82" s="63"/>
      <c r="FB82" s="63"/>
      <c r="FC82" s="63"/>
      <c r="FD82" s="63"/>
      <c r="FE82" s="63"/>
      <c r="FF82" s="63"/>
      <c r="FG82" s="63"/>
      <c r="FH82" s="63"/>
      <c r="FI82" s="63"/>
      <c r="FJ82" s="63"/>
      <c r="FK82" s="63"/>
      <c r="FL82" s="63"/>
      <c r="FM82" s="63"/>
      <c r="FN82" s="63"/>
      <c r="FO82" s="63"/>
      <c r="FP82" s="63"/>
      <c r="FQ82" s="63"/>
      <c r="FR82" s="63"/>
      <c r="FS82" s="63"/>
      <c r="FT82" s="63"/>
      <c r="FU82" s="63"/>
      <c r="FV82" s="63"/>
      <c r="FW82" s="63"/>
      <c r="FX82" s="63"/>
      <c r="FY82" s="63"/>
      <c r="FZ82" s="63"/>
      <c r="GA82" s="63"/>
      <c r="GB82" s="63"/>
      <c r="GC82" s="63"/>
      <c r="GD82" s="63"/>
      <c r="GE82" s="63"/>
      <c r="GF82" s="63"/>
      <c r="GG82" s="63"/>
      <c r="GH82" s="63"/>
      <c r="GI82" s="63"/>
      <c r="GJ82" s="63"/>
      <c r="GK82" s="63"/>
      <c r="GL82" s="63"/>
      <c r="GM82" s="63"/>
      <c r="GN82" s="63"/>
      <c r="GO82" s="63"/>
      <c r="GP82" s="63"/>
      <c r="GQ82" s="63"/>
      <c r="GR82" s="63"/>
      <c r="GS82" s="63"/>
      <c r="GT82" s="63"/>
      <c r="GU82" s="63"/>
      <c r="GV82" s="63"/>
      <c r="GW82" s="63"/>
      <c r="GX82" s="63"/>
      <c r="GY82" s="63"/>
      <c r="GZ82" s="63"/>
      <c r="HA82" s="63"/>
      <c r="HB82" s="63"/>
      <c r="HC82" s="63"/>
      <c r="HD82" s="63"/>
      <c r="HE82" s="63"/>
      <c r="HF82" s="63"/>
      <c r="HG82" s="63"/>
      <c r="HH82" s="63"/>
      <c r="HI82" s="63"/>
    </row>
    <row r="83" spans="1:217">
      <c r="A83" s="75" t="s">
        <v>230</v>
      </c>
      <c r="B83" s="75" t="s">
        <v>217</v>
      </c>
      <c r="C83" s="76" t="s">
        <v>231</v>
      </c>
      <c r="D83" s="76" t="s">
        <v>232</v>
      </c>
      <c r="E83" s="76"/>
      <c r="F83" s="91">
        <v>45658</v>
      </c>
      <c r="G83" s="77">
        <f t="shared" si="30"/>
        <v>1963000</v>
      </c>
      <c r="H83" s="78">
        <f t="shared" si="31"/>
        <v>0</v>
      </c>
      <c r="I83" s="92">
        <f t="shared" si="26"/>
        <v>1963000</v>
      </c>
      <c r="J83" s="77">
        <v>1896000</v>
      </c>
      <c r="K83" s="78">
        <v>0</v>
      </c>
      <c r="L83" s="79">
        <f t="shared" si="32"/>
        <v>1896000</v>
      </c>
      <c r="M83" s="20">
        <v>1896000</v>
      </c>
      <c r="N83" s="21">
        <v>0</v>
      </c>
      <c r="O83" s="69">
        <f t="shared" si="33"/>
        <v>1896000</v>
      </c>
      <c r="P83" s="20">
        <f t="shared" si="28"/>
        <v>67000</v>
      </c>
      <c r="Q83" s="21">
        <f t="shared" si="29"/>
        <v>0</v>
      </c>
      <c r="R83" s="69">
        <f t="shared" si="34"/>
        <v>67000</v>
      </c>
      <c r="S83" s="20">
        <f t="shared" si="13"/>
        <v>0</v>
      </c>
      <c r="T83" s="21">
        <f t="shared" si="13"/>
        <v>0</v>
      </c>
      <c r="U83" s="70">
        <f t="shared" si="35"/>
        <v>0</v>
      </c>
      <c r="V83" s="69" t="e">
        <f t="shared" si="11"/>
        <v>#REF!</v>
      </c>
      <c r="X83" s="123" t="s">
        <v>232</v>
      </c>
      <c r="Y83" s="63" t="str">
        <f t="shared" si="43"/>
        <v/>
      </c>
      <c r="AB83" s="135" t="s">
        <v>482</v>
      </c>
      <c r="AC83" s="135" t="s">
        <v>482</v>
      </c>
      <c r="AD83" s="135" t="s">
        <v>482</v>
      </c>
      <c r="AE83" s="135" t="s">
        <v>482</v>
      </c>
      <c r="AF83" s="135"/>
      <c r="AG83" s="135" t="s">
        <v>482</v>
      </c>
      <c r="AH83" s="137"/>
      <c r="AI83" s="135" t="s">
        <v>483</v>
      </c>
      <c r="AJ83" s="137"/>
    </row>
    <row r="84" spans="1:217">
      <c r="A84" s="75" t="s">
        <v>233</v>
      </c>
      <c r="B84" s="75" t="s">
        <v>217</v>
      </c>
      <c r="C84" s="76" t="s">
        <v>234</v>
      </c>
      <c r="D84" s="76" t="s">
        <v>235</v>
      </c>
      <c r="E84" s="76"/>
      <c r="F84" s="91">
        <v>45658</v>
      </c>
      <c r="G84" s="77">
        <f t="shared" si="30"/>
        <v>6227000</v>
      </c>
      <c r="H84" s="78">
        <f t="shared" si="31"/>
        <v>32000</v>
      </c>
      <c r="I84" s="92">
        <f t="shared" si="26"/>
        <v>6259000</v>
      </c>
      <c r="J84" s="77">
        <v>6015000</v>
      </c>
      <c r="K84" s="78">
        <v>31000</v>
      </c>
      <c r="L84" s="79">
        <f t="shared" si="32"/>
        <v>6046000</v>
      </c>
      <c r="M84" s="20">
        <v>6015000</v>
      </c>
      <c r="N84" s="21">
        <v>31000</v>
      </c>
      <c r="O84" s="69">
        <f t="shared" si="33"/>
        <v>6046000</v>
      </c>
      <c r="P84" s="20">
        <f t="shared" si="28"/>
        <v>212000</v>
      </c>
      <c r="Q84" s="21">
        <f t="shared" si="29"/>
        <v>1000</v>
      </c>
      <c r="R84" s="69">
        <f t="shared" si="34"/>
        <v>213000</v>
      </c>
      <c r="S84" s="20">
        <f t="shared" si="13"/>
        <v>0</v>
      </c>
      <c r="T84" s="21">
        <f t="shared" si="13"/>
        <v>0</v>
      </c>
      <c r="U84" s="70">
        <f t="shared" si="35"/>
        <v>0</v>
      </c>
      <c r="V84" s="69" t="e">
        <f t="shared" si="11"/>
        <v>#REF!</v>
      </c>
      <c r="X84" s="123" t="s">
        <v>235</v>
      </c>
      <c r="Y84" s="63" t="str">
        <f t="shared" si="43"/>
        <v/>
      </c>
      <c r="AB84" s="135" t="s">
        <v>482</v>
      </c>
      <c r="AC84" s="135" t="s">
        <v>482</v>
      </c>
      <c r="AD84" s="135" t="s">
        <v>482</v>
      </c>
      <c r="AE84" s="135" t="s">
        <v>482</v>
      </c>
      <c r="AF84" s="135"/>
      <c r="AG84" s="135" t="s">
        <v>482</v>
      </c>
      <c r="AH84" s="137"/>
      <c r="AI84" s="135" t="s">
        <v>483</v>
      </c>
      <c r="AJ84" s="137"/>
    </row>
    <row r="85" spans="1:217">
      <c r="A85" s="75" t="s">
        <v>236</v>
      </c>
      <c r="B85" s="75" t="s">
        <v>217</v>
      </c>
      <c r="C85" s="76" t="s">
        <v>237</v>
      </c>
      <c r="D85" s="76" t="s">
        <v>238</v>
      </c>
      <c r="E85" s="76"/>
      <c r="F85" s="91">
        <v>45658</v>
      </c>
      <c r="G85" s="77">
        <f t="shared" si="30"/>
        <v>8728000</v>
      </c>
      <c r="H85" s="78">
        <f t="shared" si="31"/>
        <v>311000</v>
      </c>
      <c r="I85" s="92">
        <f t="shared" si="26"/>
        <v>9039000</v>
      </c>
      <c r="J85" s="77">
        <v>8431000</v>
      </c>
      <c r="K85" s="78">
        <v>302000</v>
      </c>
      <c r="L85" s="79">
        <f t="shared" si="32"/>
        <v>8733000</v>
      </c>
      <c r="M85" s="20">
        <v>8431000</v>
      </c>
      <c r="N85" s="21">
        <v>302000</v>
      </c>
      <c r="O85" s="69">
        <f t="shared" si="33"/>
        <v>8733000</v>
      </c>
      <c r="P85" s="20">
        <f t="shared" si="28"/>
        <v>297000</v>
      </c>
      <c r="Q85" s="21">
        <f t="shared" si="29"/>
        <v>9000</v>
      </c>
      <c r="R85" s="69">
        <f t="shared" si="34"/>
        <v>306000</v>
      </c>
      <c r="S85" s="20">
        <f t="shared" si="13"/>
        <v>0</v>
      </c>
      <c r="T85" s="21">
        <f t="shared" si="13"/>
        <v>0</v>
      </c>
      <c r="U85" s="70">
        <f t="shared" si="35"/>
        <v>0</v>
      </c>
      <c r="V85" s="69" t="e">
        <f t="shared" si="11"/>
        <v>#REF!</v>
      </c>
      <c r="X85" s="123" t="s">
        <v>238</v>
      </c>
      <c r="Y85" s="63" t="str">
        <f t="shared" si="43"/>
        <v/>
      </c>
      <c r="AB85" s="135" t="s">
        <v>481</v>
      </c>
      <c r="AC85" s="135" t="s">
        <v>481</v>
      </c>
      <c r="AD85" s="135" t="s">
        <v>482</v>
      </c>
      <c r="AE85" s="135" t="s">
        <v>482</v>
      </c>
      <c r="AF85" s="135"/>
      <c r="AG85" s="136" t="s">
        <v>481</v>
      </c>
      <c r="AH85" s="136" t="s">
        <v>482</v>
      </c>
      <c r="AI85" s="135" t="s">
        <v>483</v>
      </c>
      <c r="AJ85" s="137"/>
      <c r="AK85" s="5" t="s">
        <v>484</v>
      </c>
    </row>
    <row r="86" spans="1:217" s="64" customFormat="1">
      <c r="A86" s="75" t="s">
        <v>233</v>
      </c>
      <c r="B86" s="75" t="s">
        <v>217</v>
      </c>
      <c r="C86" s="76" t="s">
        <v>234</v>
      </c>
      <c r="D86" s="76" t="s">
        <v>239</v>
      </c>
      <c r="E86" s="76"/>
      <c r="F86" s="91">
        <v>45658</v>
      </c>
      <c r="G86" s="77">
        <f t="shared" si="30"/>
        <v>81000</v>
      </c>
      <c r="H86" s="78">
        <f t="shared" si="31"/>
        <v>0</v>
      </c>
      <c r="I86" s="92">
        <f t="shared" si="26"/>
        <v>81000</v>
      </c>
      <c r="J86" s="77">
        <v>78000</v>
      </c>
      <c r="K86" s="78">
        <v>0</v>
      </c>
      <c r="L86" s="79">
        <f t="shared" si="32"/>
        <v>78000</v>
      </c>
      <c r="M86" s="20">
        <v>78000</v>
      </c>
      <c r="N86" s="21">
        <v>0</v>
      </c>
      <c r="O86" s="69">
        <f t="shared" si="33"/>
        <v>78000</v>
      </c>
      <c r="P86" s="20">
        <f t="shared" si="28"/>
        <v>3000</v>
      </c>
      <c r="Q86" s="21">
        <f t="shared" si="29"/>
        <v>0</v>
      </c>
      <c r="R86" s="69">
        <f t="shared" si="34"/>
        <v>3000</v>
      </c>
      <c r="S86" s="20">
        <f t="shared" si="13"/>
        <v>0</v>
      </c>
      <c r="T86" s="21">
        <f t="shared" si="13"/>
        <v>0</v>
      </c>
      <c r="U86" s="70">
        <f t="shared" si="35"/>
        <v>0</v>
      </c>
      <c r="V86" s="69" t="e">
        <f t="shared" si="11"/>
        <v>#REF!</v>
      </c>
      <c r="W86" s="63"/>
      <c r="X86" s="123" t="s">
        <v>239</v>
      </c>
      <c r="Y86" s="63" t="str">
        <f t="shared" si="43"/>
        <v/>
      </c>
      <c r="Z86" s="63"/>
      <c r="AA86" s="63"/>
      <c r="AB86" s="135" t="s">
        <v>482</v>
      </c>
      <c r="AC86" s="135" t="s">
        <v>482</v>
      </c>
      <c r="AD86" s="135" t="s">
        <v>482</v>
      </c>
      <c r="AE86" s="135" t="s">
        <v>482</v>
      </c>
      <c r="AF86" s="135"/>
      <c r="AG86" s="136" t="s">
        <v>482</v>
      </c>
      <c r="AH86" s="136"/>
      <c r="AI86" s="135" t="s">
        <v>483</v>
      </c>
      <c r="AJ86" s="135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  <c r="BN86" s="63"/>
      <c r="BO86" s="63"/>
      <c r="BP86" s="63"/>
      <c r="BQ86" s="63"/>
      <c r="BR86" s="63"/>
      <c r="BS86" s="63"/>
      <c r="BT86" s="63"/>
      <c r="BU86" s="63"/>
      <c r="BV86" s="63"/>
      <c r="BW86" s="63"/>
      <c r="BX86" s="63"/>
      <c r="BY86" s="63"/>
      <c r="BZ86" s="63"/>
      <c r="CA86" s="63"/>
      <c r="CB86" s="63"/>
      <c r="CC86" s="63"/>
      <c r="CD86" s="63"/>
      <c r="CE86" s="63"/>
      <c r="CF86" s="63"/>
      <c r="CG86" s="63"/>
      <c r="CH86" s="63"/>
      <c r="CI86" s="63"/>
      <c r="CJ86" s="63"/>
      <c r="CK86" s="63"/>
      <c r="CL86" s="63"/>
      <c r="CM86" s="63"/>
      <c r="CN86" s="63"/>
      <c r="CO86" s="63"/>
      <c r="CP86" s="63"/>
      <c r="CQ86" s="63"/>
      <c r="CR86" s="63"/>
      <c r="CS86" s="63"/>
      <c r="CT86" s="63"/>
      <c r="CU86" s="63"/>
      <c r="CV86" s="63"/>
      <c r="CW86" s="63"/>
      <c r="CX86" s="63"/>
      <c r="CY86" s="63"/>
      <c r="CZ86" s="63"/>
      <c r="DA86" s="63"/>
      <c r="DB86" s="63"/>
      <c r="DC86" s="63"/>
      <c r="DD86" s="63"/>
      <c r="DE86" s="63"/>
      <c r="DF86" s="63"/>
      <c r="DG86" s="63"/>
      <c r="DH86" s="63"/>
      <c r="DI86" s="63"/>
      <c r="DJ86" s="63"/>
      <c r="DK86" s="63"/>
      <c r="DL86" s="63"/>
      <c r="DM86" s="63"/>
      <c r="DN86" s="63"/>
      <c r="DO86" s="63"/>
      <c r="DP86" s="63"/>
      <c r="DQ86" s="63"/>
      <c r="DR86" s="63"/>
      <c r="DS86" s="63"/>
      <c r="DT86" s="63"/>
      <c r="DU86" s="63"/>
      <c r="DV86" s="63"/>
      <c r="DW86" s="63"/>
      <c r="DX86" s="63"/>
      <c r="DY86" s="63"/>
      <c r="DZ86" s="63"/>
      <c r="EA86" s="63"/>
      <c r="EB86" s="63"/>
      <c r="EC86" s="63"/>
      <c r="ED86" s="63"/>
      <c r="EE86" s="63"/>
      <c r="EF86" s="63"/>
      <c r="EG86" s="63"/>
      <c r="EH86" s="63"/>
      <c r="EI86" s="63"/>
      <c r="EJ86" s="63"/>
      <c r="EK86" s="63"/>
      <c r="EL86" s="63"/>
      <c r="EM86" s="63"/>
      <c r="EN86" s="63"/>
      <c r="EO86" s="63"/>
      <c r="EP86" s="63"/>
      <c r="EQ86" s="63"/>
      <c r="ER86" s="63"/>
      <c r="ES86" s="63"/>
      <c r="ET86" s="63"/>
      <c r="EU86" s="63"/>
      <c r="EV86" s="63"/>
      <c r="EW86" s="63"/>
      <c r="EX86" s="63"/>
      <c r="EY86" s="63"/>
      <c r="EZ86" s="63"/>
      <c r="FA86" s="63"/>
      <c r="FB86" s="63"/>
      <c r="FC86" s="63"/>
      <c r="FD86" s="63"/>
      <c r="FE86" s="63"/>
      <c r="FF86" s="63"/>
      <c r="FG86" s="63"/>
      <c r="FH86" s="63"/>
      <c r="FI86" s="63"/>
      <c r="FJ86" s="63"/>
      <c r="FK86" s="63"/>
      <c r="FL86" s="63"/>
      <c r="FM86" s="63"/>
      <c r="FN86" s="63"/>
      <c r="FO86" s="63"/>
      <c r="FP86" s="63"/>
      <c r="FQ86" s="63"/>
      <c r="FR86" s="63"/>
      <c r="FS86" s="63"/>
      <c r="FT86" s="63"/>
      <c r="FU86" s="63"/>
      <c r="FV86" s="63"/>
      <c r="FW86" s="63"/>
      <c r="FX86" s="63"/>
      <c r="FY86" s="63"/>
      <c r="FZ86" s="63"/>
      <c r="GA86" s="63"/>
      <c r="GB86" s="63"/>
      <c r="GC86" s="63"/>
      <c r="GD86" s="63"/>
      <c r="GE86" s="63"/>
      <c r="GF86" s="63"/>
      <c r="GG86" s="63"/>
      <c r="GH86" s="63"/>
      <c r="GI86" s="63"/>
      <c r="GJ86" s="63"/>
      <c r="GK86" s="63"/>
      <c r="GL86" s="63"/>
      <c r="GM86" s="63"/>
      <c r="GN86" s="63"/>
      <c r="GO86" s="63"/>
      <c r="GP86" s="63"/>
      <c r="GQ86" s="63"/>
      <c r="GR86" s="63"/>
      <c r="GS86" s="63"/>
      <c r="GT86" s="63"/>
      <c r="GU86" s="63"/>
      <c r="GV86" s="63"/>
      <c r="GW86" s="63"/>
      <c r="GX86" s="63"/>
      <c r="GY86" s="63"/>
      <c r="GZ86" s="63"/>
      <c r="HA86" s="63"/>
      <c r="HB86" s="63"/>
      <c r="HC86" s="63"/>
      <c r="HD86" s="63"/>
      <c r="HE86" s="63"/>
      <c r="HF86" s="63"/>
      <c r="HG86" s="63"/>
      <c r="HH86" s="63"/>
      <c r="HI86" s="63"/>
    </row>
    <row r="87" spans="1:217" s="64" customFormat="1" ht="20.399999999999999">
      <c r="A87" s="75" t="s">
        <v>416</v>
      </c>
      <c r="B87" s="75" t="s">
        <v>217</v>
      </c>
      <c r="C87" s="76" t="s">
        <v>417</v>
      </c>
      <c r="D87" s="76" t="s">
        <v>436</v>
      </c>
      <c r="E87" s="76"/>
      <c r="F87" s="116">
        <v>45323</v>
      </c>
      <c r="G87" s="77">
        <f t="shared" si="30"/>
        <v>821000</v>
      </c>
      <c r="H87" s="78">
        <f t="shared" si="31"/>
        <v>0</v>
      </c>
      <c r="I87" s="92">
        <f t="shared" ref="I87" si="44">SUM(G87:H87)</f>
        <v>821000</v>
      </c>
      <c r="J87" s="117">
        <v>793000</v>
      </c>
      <c r="K87" s="92">
        <v>0</v>
      </c>
      <c r="L87" s="79">
        <f t="shared" si="32"/>
        <v>793000</v>
      </c>
      <c r="M87" s="118">
        <v>793000</v>
      </c>
      <c r="N87" s="119">
        <v>0</v>
      </c>
      <c r="O87" s="69">
        <f t="shared" si="33"/>
        <v>793000</v>
      </c>
      <c r="P87" s="118">
        <f t="shared" si="28"/>
        <v>28000</v>
      </c>
      <c r="Q87" s="119">
        <f t="shared" si="29"/>
        <v>0</v>
      </c>
      <c r="R87" s="69">
        <f t="shared" ref="R87" si="45">SUM(P87:Q87)</f>
        <v>28000</v>
      </c>
      <c r="S87" s="118">
        <f t="shared" si="13"/>
        <v>0</v>
      </c>
      <c r="T87" s="119">
        <f t="shared" si="13"/>
        <v>0</v>
      </c>
      <c r="U87" s="70">
        <f t="shared" si="35"/>
        <v>0</v>
      </c>
      <c r="V87" s="69" t="e">
        <f>ROUND(U87*premieGM,2)</f>
        <v>#REF!</v>
      </c>
      <c r="W87" s="120"/>
      <c r="X87" s="123" t="s">
        <v>451</v>
      </c>
      <c r="Y87" s="63" t="str">
        <f t="shared" si="43"/>
        <v>Woning met een tweede woning, incl tuin en grond. Ingezet voor statushouders ≠ Woning met een tweede woning, incl tuin en grond</v>
      </c>
      <c r="Z87" s="63" t="s">
        <v>462</v>
      </c>
      <c r="AA87" s="120"/>
      <c r="AB87" s="135" t="s">
        <v>482</v>
      </c>
      <c r="AC87" s="135" t="s">
        <v>482</v>
      </c>
      <c r="AD87" s="135" t="s">
        <v>482</v>
      </c>
      <c r="AE87" s="135" t="s">
        <v>482</v>
      </c>
      <c r="AF87" s="135"/>
      <c r="AG87" s="136" t="s">
        <v>482</v>
      </c>
      <c r="AH87" s="136"/>
      <c r="AI87" s="135" t="s">
        <v>483</v>
      </c>
      <c r="AJ87" s="136"/>
      <c r="AK87" s="120"/>
      <c r="AL87" s="120"/>
      <c r="AM87" s="120"/>
      <c r="AN87" s="120"/>
      <c r="AO87" s="120"/>
      <c r="AP87" s="120"/>
      <c r="AQ87" s="120"/>
      <c r="AR87" s="120"/>
      <c r="AS87" s="120"/>
      <c r="AT87" s="120"/>
      <c r="AU87" s="120"/>
      <c r="AV87" s="120"/>
      <c r="AW87" s="120"/>
      <c r="AX87" s="120"/>
      <c r="AY87" s="120"/>
      <c r="AZ87" s="120"/>
      <c r="BA87" s="120"/>
      <c r="BB87" s="120"/>
      <c r="BC87" s="120"/>
      <c r="BD87" s="120"/>
      <c r="BE87" s="120"/>
      <c r="BF87" s="120"/>
      <c r="BG87" s="120"/>
      <c r="BH87" s="120"/>
      <c r="BI87" s="120"/>
      <c r="BJ87" s="120"/>
      <c r="BK87" s="120"/>
      <c r="BL87" s="120"/>
      <c r="BM87" s="120"/>
      <c r="BN87" s="120"/>
      <c r="BO87" s="120"/>
      <c r="BP87" s="120"/>
      <c r="BQ87" s="120"/>
      <c r="BR87" s="120"/>
      <c r="BS87" s="120"/>
      <c r="BT87" s="120"/>
      <c r="BU87" s="120"/>
      <c r="BV87" s="120"/>
      <c r="BW87" s="120"/>
      <c r="BX87" s="120"/>
      <c r="BY87" s="120"/>
      <c r="BZ87" s="120"/>
      <c r="CA87" s="120"/>
      <c r="CB87" s="120"/>
      <c r="CC87" s="120"/>
      <c r="CD87" s="120"/>
      <c r="CE87" s="120"/>
      <c r="CF87" s="120"/>
      <c r="CG87" s="120"/>
      <c r="CH87" s="120"/>
      <c r="CI87" s="120"/>
      <c r="CJ87" s="120"/>
      <c r="CK87" s="120"/>
      <c r="CL87" s="120"/>
      <c r="CM87" s="120"/>
      <c r="CN87" s="120"/>
      <c r="CO87" s="120"/>
      <c r="CP87" s="120"/>
      <c r="CQ87" s="120"/>
      <c r="CR87" s="120"/>
      <c r="CS87" s="120"/>
      <c r="CT87" s="120"/>
      <c r="CU87" s="120"/>
      <c r="CV87" s="120"/>
      <c r="CW87" s="120"/>
      <c r="CX87" s="120"/>
      <c r="CY87" s="120"/>
      <c r="CZ87" s="120"/>
      <c r="DA87" s="120"/>
      <c r="DB87" s="120"/>
      <c r="DC87" s="120"/>
      <c r="DD87" s="120"/>
      <c r="DE87" s="120"/>
      <c r="DF87" s="120"/>
      <c r="DG87" s="120"/>
      <c r="DH87" s="120"/>
      <c r="DI87" s="120"/>
      <c r="DJ87" s="120"/>
      <c r="DK87" s="120"/>
      <c r="DL87" s="120"/>
      <c r="DM87" s="120"/>
      <c r="DN87" s="120"/>
      <c r="DO87" s="120"/>
      <c r="DP87" s="120"/>
      <c r="DQ87" s="120"/>
      <c r="DR87" s="120"/>
      <c r="DS87" s="120"/>
      <c r="DT87" s="120"/>
      <c r="DU87" s="120"/>
      <c r="DV87" s="120"/>
      <c r="DW87" s="120"/>
      <c r="DX87" s="120"/>
      <c r="DY87" s="120"/>
      <c r="DZ87" s="120"/>
      <c r="EA87" s="120"/>
      <c r="EB87" s="120"/>
      <c r="EC87" s="120"/>
      <c r="ED87" s="120"/>
      <c r="EE87" s="120"/>
      <c r="EF87" s="120"/>
      <c r="EG87" s="120"/>
      <c r="EH87" s="120"/>
      <c r="EI87" s="120"/>
      <c r="EJ87" s="120"/>
      <c r="EK87" s="120"/>
      <c r="EL87" s="120"/>
      <c r="EM87" s="120"/>
      <c r="EN87" s="120"/>
      <c r="EO87" s="120"/>
      <c r="EP87" s="120"/>
      <c r="EQ87" s="120"/>
      <c r="ER87" s="120"/>
      <c r="ES87" s="120"/>
      <c r="ET87" s="120"/>
      <c r="EU87" s="120"/>
      <c r="EV87" s="120"/>
      <c r="EW87" s="120"/>
      <c r="EX87" s="120"/>
      <c r="EY87" s="120"/>
      <c r="EZ87" s="120"/>
      <c r="FA87" s="120"/>
      <c r="FB87" s="120"/>
      <c r="FC87" s="120"/>
      <c r="FD87" s="120"/>
      <c r="FE87" s="120"/>
      <c r="FF87" s="120"/>
      <c r="FG87" s="120"/>
      <c r="FH87" s="120"/>
      <c r="FI87" s="120"/>
      <c r="FJ87" s="120"/>
      <c r="FK87" s="120"/>
      <c r="FL87" s="120"/>
      <c r="FM87" s="120"/>
      <c r="FN87" s="120"/>
      <c r="FO87" s="120"/>
      <c r="FP87" s="120"/>
      <c r="FQ87" s="120"/>
      <c r="FR87" s="120"/>
      <c r="FS87" s="120"/>
      <c r="FT87" s="120"/>
      <c r="FU87" s="120"/>
      <c r="FV87" s="120"/>
      <c r="FW87" s="120"/>
      <c r="FX87" s="120"/>
      <c r="FY87" s="120"/>
      <c r="FZ87" s="120"/>
      <c r="GA87" s="120"/>
      <c r="GB87" s="120"/>
      <c r="GC87" s="120"/>
      <c r="GD87" s="120"/>
      <c r="GE87" s="120"/>
      <c r="GF87" s="120"/>
      <c r="GG87" s="120"/>
      <c r="GH87" s="120"/>
      <c r="GI87" s="120"/>
      <c r="GJ87" s="120"/>
      <c r="GK87" s="120"/>
      <c r="GL87" s="120"/>
      <c r="GM87" s="120"/>
      <c r="GN87" s="120"/>
      <c r="GO87" s="120"/>
      <c r="GP87" s="120"/>
      <c r="GQ87" s="120"/>
      <c r="GR87" s="120"/>
      <c r="GS87" s="120"/>
      <c r="GT87" s="120"/>
      <c r="GU87" s="120"/>
      <c r="GV87" s="120"/>
      <c r="GW87" s="120"/>
      <c r="GX87" s="120"/>
      <c r="GY87" s="120"/>
      <c r="GZ87" s="120"/>
      <c r="HA87" s="120"/>
      <c r="HB87" s="120"/>
      <c r="HC87" s="120"/>
      <c r="HD87" s="120"/>
      <c r="HE87" s="120"/>
      <c r="HF87" s="120"/>
      <c r="HG87" s="120"/>
      <c r="HH87" s="120"/>
      <c r="HI87" s="120"/>
    </row>
    <row r="88" spans="1:217" s="64" customFormat="1" ht="20.399999999999999">
      <c r="A88" s="75" t="s">
        <v>240</v>
      </c>
      <c r="B88" s="75" t="s">
        <v>217</v>
      </c>
      <c r="C88" s="76" t="s">
        <v>241</v>
      </c>
      <c r="D88" s="76" t="s">
        <v>242</v>
      </c>
      <c r="E88" s="76"/>
      <c r="F88" s="91">
        <v>45658</v>
      </c>
      <c r="G88" s="77">
        <f t="shared" si="30"/>
        <v>70000</v>
      </c>
      <c r="H88" s="78">
        <f t="shared" si="31"/>
        <v>0</v>
      </c>
      <c r="I88" s="92">
        <f t="shared" si="26"/>
        <v>70000</v>
      </c>
      <c r="J88" s="77">
        <v>68000</v>
      </c>
      <c r="K88" s="78">
        <v>0</v>
      </c>
      <c r="L88" s="79">
        <f t="shared" si="32"/>
        <v>68000</v>
      </c>
      <c r="M88" s="20">
        <v>68000</v>
      </c>
      <c r="N88" s="21">
        <v>0</v>
      </c>
      <c r="O88" s="69">
        <f t="shared" si="33"/>
        <v>68000</v>
      </c>
      <c r="P88" s="20">
        <f t="shared" si="28"/>
        <v>2000</v>
      </c>
      <c r="Q88" s="21">
        <f t="shared" si="29"/>
        <v>0</v>
      </c>
      <c r="R88" s="69">
        <f t="shared" si="34"/>
        <v>2000</v>
      </c>
      <c r="S88" s="20">
        <f t="shared" si="13"/>
        <v>0</v>
      </c>
      <c r="T88" s="21">
        <f t="shared" si="13"/>
        <v>0</v>
      </c>
      <c r="U88" s="70">
        <f t="shared" si="35"/>
        <v>0</v>
      </c>
      <c r="V88" s="69" t="e">
        <f t="shared" si="11"/>
        <v>#REF!</v>
      </c>
      <c r="W88" s="63"/>
      <c r="X88" s="123" t="s">
        <v>242</v>
      </c>
      <c r="Y88" s="63" t="str">
        <f t="shared" si="43"/>
        <v/>
      </c>
      <c r="Z88" s="63"/>
      <c r="AA88" s="63"/>
      <c r="AB88" s="135" t="s">
        <v>482</v>
      </c>
      <c r="AC88" s="135" t="s">
        <v>482</v>
      </c>
      <c r="AD88" s="135" t="s">
        <v>482</v>
      </c>
      <c r="AE88" s="135" t="s">
        <v>482</v>
      </c>
      <c r="AF88" s="135"/>
      <c r="AG88" s="136" t="s">
        <v>482</v>
      </c>
      <c r="AH88" s="136"/>
      <c r="AI88" s="135" t="s">
        <v>483</v>
      </c>
      <c r="AJ88" s="135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  <c r="BN88" s="63"/>
      <c r="BO88" s="63"/>
      <c r="BP88" s="63"/>
      <c r="BQ88" s="63"/>
      <c r="BR88" s="63"/>
      <c r="BS88" s="63"/>
      <c r="BT88" s="63"/>
      <c r="BU88" s="63"/>
      <c r="BV88" s="63"/>
      <c r="BW88" s="63"/>
      <c r="BX88" s="63"/>
      <c r="BY88" s="63"/>
      <c r="BZ88" s="63"/>
      <c r="CA88" s="63"/>
      <c r="CB88" s="63"/>
      <c r="CC88" s="63"/>
      <c r="CD88" s="63"/>
      <c r="CE88" s="63"/>
      <c r="CF88" s="63"/>
      <c r="CG88" s="63"/>
      <c r="CH88" s="63"/>
      <c r="CI88" s="63"/>
      <c r="CJ88" s="63"/>
      <c r="CK88" s="63"/>
      <c r="CL88" s="63"/>
      <c r="CM88" s="63"/>
      <c r="CN88" s="63"/>
      <c r="CO88" s="63"/>
      <c r="CP88" s="63"/>
      <c r="CQ88" s="63"/>
      <c r="CR88" s="63"/>
      <c r="CS88" s="63"/>
      <c r="CT88" s="63"/>
      <c r="CU88" s="63"/>
      <c r="CV88" s="63"/>
      <c r="CW88" s="63"/>
      <c r="CX88" s="63"/>
      <c r="CY88" s="63"/>
      <c r="CZ88" s="63"/>
      <c r="DA88" s="63"/>
      <c r="DB88" s="63"/>
      <c r="DC88" s="63"/>
      <c r="DD88" s="63"/>
      <c r="DE88" s="63"/>
      <c r="DF88" s="63"/>
      <c r="DG88" s="63"/>
      <c r="DH88" s="63"/>
      <c r="DI88" s="63"/>
      <c r="DJ88" s="63"/>
      <c r="DK88" s="63"/>
      <c r="DL88" s="63"/>
      <c r="DM88" s="63"/>
      <c r="DN88" s="63"/>
      <c r="DO88" s="63"/>
      <c r="DP88" s="63"/>
      <c r="DQ88" s="63"/>
      <c r="DR88" s="63"/>
      <c r="DS88" s="63"/>
      <c r="DT88" s="63"/>
      <c r="DU88" s="63"/>
      <c r="DV88" s="63"/>
      <c r="DW88" s="63"/>
      <c r="DX88" s="63"/>
      <c r="DY88" s="63"/>
      <c r="DZ88" s="63"/>
      <c r="EA88" s="63"/>
      <c r="EB88" s="63"/>
      <c r="EC88" s="63"/>
      <c r="ED88" s="63"/>
      <c r="EE88" s="63"/>
      <c r="EF88" s="63"/>
      <c r="EG88" s="63"/>
      <c r="EH88" s="63"/>
      <c r="EI88" s="63"/>
      <c r="EJ88" s="63"/>
      <c r="EK88" s="63"/>
      <c r="EL88" s="63"/>
      <c r="EM88" s="63"/>
      <c r="EN88" s="63"/>
      <c r="EO88" s="63"/>
      <c r="EP88" s="63"/>
      <c r="EQ88" s="63"/>
      <c r="ER88" s="63"/>
      <c r="ES88" s="63"/>
      <c r="ET88" s="63"/>
      <c r="EU88" s="63"/>
      <c r="EV88" s="63"/>
      <c r="EW88" s="63"/>
      <c r="EX88" s="63"/>
      <c r="EY88" s="63"/>
      <c r="EZ88" s="63"/>
      <c r="FA88" s="63"/>
      <c r="FB88" s="63"/>
      <c r="FC88" s="63"/>
      <c r="FD88" s="63"/>
      <c r="FE88" s="63"/>
      <c r="FF88" s="63"/>
      <c r="FG88" s="63"/>
      <c r="FH88" s="63"/>
      <c r="FI88" s="63"/>
      <c r="FJ88" s="63"/>
      <c r="FK88" s="63"/>
      <c r="FL88" s="63"/>
      <c r="FM88" s="63"/>
      <c r="FN88" s="63"/>
      <c r="FO88" s="63"/>
      <c r="FP88" s="63"/>
      <c r="FQ88" s="63"/>
      <c r="FR88" s="63"/>
      <c r="FS88" s="63"/>
      <c r="FT88" s="63"/>
      <c r="FU88" s="63"/>
      <c r="FV88" s="63"/>
      <c r="FW88" s="63"/>
      <c r="FX88" s="63"/>
      <c r="FY88" s="63"/>
      <c r="FZ88" s="63"/>
      <c r="GA88" s="63"/>
      <c r="GB88" s="63"/>
      <c r="GC88" s="63"/>
      <c r="GD88" s="63"/>
      <c r="GE88" s="63"/>
      <c r="GF88" s="63"/>
      <c r="GG88" s="63"/>
      <c r="GH88" s="63"/>
      <c r="GI88" s="63"/>
      <c r="GJ88" s="63"/>
      <c r="GK88" s="63"/>
      <c r="GL88" s="63"/>
      <c r="GM88" s="63"/>
      <c r="GN88" s="63"/>
      <c r="GO88" s="63"/>
      <c r="GP88" s="63"/>
      <c r="GQ88" s="63"/>
      <c r="GR88" s="63"/>
      <c r="GS88" s="63"/>
      <c r="GT88" s="63"/>
      <c r="GU88" s="63"/>
      <c r="GV88" s="63"/>
      <c r="GW88" s="63"/>
      <c r="GX88" s="63"/>
      <c r="GY88" s="63"/>
      <c r="GZ88" s="63"/>
      <c r="HA88" s="63"/>
      <c r="HB88" s="63"/>
      <c r="HC88" s="63"/>
      <c r="HD88" s="63"/>
      <c r="HE88" s="63"/>
      <c r="HF88" s="63"/>
      <c r="HG88" s="63"/>
      <c r="HH88" s="63"/>
      <c r="HI88" s="63"/>
    </row>
    <row r="89" spans="1:217" s="64" customFormat="1">
      <c r="A89" s="75" t="s">
        <v>243</v>
      </c>
      <c r="B89" s="75" t="s">
        <v>217</v>
      </c>
      <c r="C89" s="76" t="s">
        <v>244</v>
      </c>
      <c r="D89" s="76" t="s">
        <v>245</v>
      </c>
      <c r="E89" s="76"/>
      <c r="F89" s="91" t="s">
        <v>75</v>
      </c>
      <c r="G89" s="77">
        <f t="shared" si="30"/>
        <v>70000</v>
      </c>
      <c r="H89" s="78">
        <f t="shared" si="31"/>
        <v>0</v>
      </c>
      <c r="I89" s="92">
        <f t="shared" si="26"/>
        <v>70000</v>
      </c>
      <c r="J89" s="77">
        <v>68000</v>
      </c>
      <c r="K89" s="78">
        <v>0</v>
      </c>
      <c r="L89" s="79">
        <f t="shared" si="32"/>
        <v>68000</v>
      </c>
      <c r="M89" s="20">
        <v>68000</v>
      </c>
      <c r="N89" s="21">
        <v>0</v>
      </c>
      <c r="O89" s="69">
        <f t="shared" si="33"/>
        <v>68000</v>
      </c>
      <c r="P89" s="20">
        <f t="shared" si="28"/>
        <v>2000</v>
      </c>
      <c r="Q89" s="21">
        <f t="shared" si="29"/>
        <v>0</v>
      </c>
      <c r="R89" s="69">
        <f t="shared" si="34"/>
        <v>2000</v>
      </c>
      <c r="S89" s="20">
        <f t="shared" si="13"/>
        <v>0</v>
      </c>
      <c r="T89" s="21">
        <f t="shared" si="13"/>
        <v>0</v>
      </c>
      <c r="U89" s="70">
        <f t="shared" si="35"/>
        <v>0</v>
      </c>
      <c r="V89" s="69" t="e">
        <f t="shared" si="11"/>
        <v>#REF!</v>
      </c>
      <c r="W89" s="63"/>
      <c r="X89" s="124" t="s">
        <v>245</v>
      </c>
      <c r="Y89" s="63" t="str">
        <f t="shared" si="43"/>
        <v/>
      </c>
      <c r="Z89" s="63"/>
      <c r="AA89" s="63"/>
      <c r="AB89" s="135" t="s">
        <v>482</v>
      </c>
      <c r="AC89" s="135" t="s">
        <v>482</v>
      </c>
      <c r="AD89" s="135" t="s">
        <v>482</v>
      </c>
      <c r="AE89" s="135" t="s">
        <v>482</v>
      </c>
      <c r="AF89" s="135"/>
      <c r="AG89" s="136" t="s">
        <v>481</v>
      </c>
      <c r="AH89" s="136" t="s">
        <v>482</v>
      </c>
      <c r="AI89" s="135" t="s">
        <v>483</v>
      </c>
      <c r="AJ89" s="135"/>
      <c r="AK89" s="140" t="s">
        <v>484</v>
      </c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  <c r="BN89" s="63"/>
      <c r="BO89" s="63"/>
      <c r="BP89" s="63"/>
      <c r="BQ89" s="63"/>
      <c r="BR89" s="63"/>
      <c r="BS89" s="63"/>
      <c r="BT89" s="63"/>
      <c r="BU89" s="63"/>
      <c r="BV89" s="63"/>
      <c r="BW89" s="63"/>
      <c r="BX89" s="63"/>
      <c r="BY89" s="63"/>
      <c r="BZ89" s="63"/>
      <c r="CA89" s="63"/>
      <c r="CB89" s="63"/>
      <c r="CC89" s="63"/>
      <c r="CD89" s="63"/>
      <c r="CE89" s="63"/>
      <c r="CF89" s="63"/>
      <c r="CG89" s="63"/>
      <c r="CH89" s="63"/>
      <c r="CI89" s="63"/>
      <c r="CJ89" s="63"/>
      <c r="CK89" s="63"/>
      <c r="CL89" s="63"/>
      <c r="CM89" s="63"/>
      <c r="CN89" s="63"/>
      <c r="CO89" s="63"/>
      <c r="CP89" s="63"/>
      <c r="CQ89" s="63"/>
      <c r="CR89" s="63"/>
      <c r="CS89" s="63"/>
      <c r="CT89" s="63"/>
      <c r="CU89" s="63"/>
      <c r="CV89" s="63"/>
      <c r="CW89" s="63"/>
      <c r="CX89" s="63"/>
      <c r="CY89" s="63"/>
      <c r="CZ89" s="63"/>
      <c r="DA89" s="63"/>
      <c r="DB89" s="63"/>
      <c r="DC89" s="63"/>
      <c r="DD89" s="63"/>
      <c r="DE89" s="63"/>
      <c r="DF89" s="63"/>
      <c r="DG89" s="63"/>
      <c r="DH89" s="63"/>
      <c r="DI89" s="63"/>
      <c r="DJ89" s="63"/>
      <c r="DK89" s="63"/>
      <c r="DL89" s="63"/>
      <c r="DM89" s="63"/>
      <c r="DN89" s="63"/>
      <c r="DO89" s="63"/>
      <c r="DP89" s="63"/>
      <c r="DQ89" s="63"/>
      <c r="DR89" s="63"/>
      <c r="DS89" s="63"/>
      <c r="DT89" s="63"/>
      <c r="DU89" s="63"/>
      <c r="DV89" s="63"/>
      <c r="DW89" s="63"/>
      <c r="DX89" s="63"/>
      <c r="DY89" s="63"/>
      <c r="DZ89" s="63"/>
      <c r="EA89" s="63"/>
      <c r="EB89" s="63"/>
      <c r="EC89" s="63"/>
      <c r="ED89" s="63"/>
      <c r="EE89" s="63"/>
      <c r="EF89" s="63"/>
      <c r="EG89" s="63"/>
      <c r="EH89" s="63"/>
      <c r="EI89" s="63"/>
      <c r="EJ89" s="63"/>
      <c r="EK89" s="63"/>
      <c r="EL89" s="63"/>
      <c r="EM89" s="63"/>
      <c r="EN89" s="63"/>
      <c r="EO89" s="63"/>
      <c r="EP89" s="63"/>
      <c r="EQ89" s="63"/>
      <c r="ER89" s="63"/>
      <c r="ES89" s="63"/>
      <c r="ET89" s="63"/>
      <c r="EU89" s="63"/>
      <c r="EV89" s="63"/>
      <c r="EW89" s="63"/>
      <c r="EX89" s="63"/>
      <c r="EY89" s="63"/>
      <c r="EZ89" s="63"/>
      <c r="FA89" s="63"/>
      <c r="FB89" s="63"/>
      <c r="FC89" s="63"/>
      <c r="FD89" s="63"/>
      <c r="FE89" s="63"/>
      <c r="FF89" s="63"/>
      <c r="FG89" s="63"/>
      <c r="FH89" s="63"/>
      <c r="FI89" s="63"/>
      <c r="FJ89" s="63"/>
      <c r="FK89" s="63"/>
      <c r="FL89" s="63"/>
      <c r="FM89" s="63"/>
      <c r="FN89" s="63"/>
      <c r="FO89" s="63"/>
      <c r="FP89" s="63"/>
      <c r="FQ89" s="63"/>
      <c r="FR89" s="63"/>
      <c r="FS89" s="63"/>
      <c r="FT89" s="63"/>
      <c r="FU89" s="63"/>
      <c r="FV89" s="63"/>
      <c r="FW89" s="63"/>
      <c r="FX89" s="63"/>
      <c r="FY89" s="63"/>
      <c r="FZ89" s="63"/>
      <c r="GA89" s="63"/>
      <c r="GB89" s="63"/>
      <c r="GC89" s="63"/>
      <c r="GD89" s="63"/>
      <c r="GE89" s="63"/>
      <c r="GF89" s="63"/>
      <c r="GG89" s="63"/>
      <c r="GH89" s="63"/>
      <c r="GI89" s="63"/>
      <c r="GJ89" s="63"/>
      <c r="GK89" s="63"/>
      <c r="GL89" s="63"/>
      <c r="GM89" s="63"/>
      <c r="GN89" s="63"/>
      <c r="GO89" s="63"/>
      <c r="GP89" s="63"/>
      <c r="GQ89" s="63"/>
      <c r="GR89" s="63"/>
      <c r="GS89" s="63"/>
      <c r="GT89" s="63"/>
      <c r="GU89" s="63"/>
      <c r="GV89" s="63"/>
      <c r="GW89" s="63"/>
      <c r="GX89" s="63"/>
      <c r="GY89" s="63"/>
      <c r="GZ89" s="63"/>
      <c r="HA89" s="63"/>
      <c r="HB89" s="63"/>
      <c r="HC89" s="63"/>
      <c r="HD89" s="63"/>
      <c r="HE89" s="63"/>
      <c r="HF89" s="63"/>
      <c r="HG89" s="63"/>
      <c r="HH89" s="63"/>
      <c r="HI89" s="63"/>
    </row>
    <row r="90" spans="1:217" s="64" customFormat="1">
      <c r="A90" s="75" t="s">
        <v>246</v>
      </c>
      <c r="B90" s="75" t="s">
        <v>217</v>
      </c>
      <c r="C90" s="76" t="s">
        <v>247</v>
      </c>
      <c r="D90" s="76" t="s">
        <v>190</v>
      </c>
      <c r="E90" s="76"/>
      <c r="F90" s="91">
        <v>45658</v>
      </c>
      <c r="G90" s="77">
        <f t="shared" si="30"/>
        <v>70000</v>
      </c>
      <c r="H90" s="78">
        <f t="shared" si="31"/>
        <v>0</v>
      </c>
      <c r="I90" s="92">
        <f t="shared" si="26"/>
        <v>70000</v>
      </c>
      <c r="J90" s="77">
        <v>68000</v>
      </c>
      <c r="K90" s="78">
        <v>0</v>
      </c>
      <c r="L90" s="79">
        <f t="shared" si="32"/>
        <v>68000</v>
      </c>
      <c r="M90" s="20">
        <v>68000</v>
      </c>
      <c r="N90" s="21">
        <v>0</v>
      </c>
      <c r="O90" s="69">
        <f t="shared" si="33"/>
        <v>68000</v>
      </c>
      <c r="P90" s="20">
        <f t="shared" si="28"/>
        <v>2000</v>
      </c>
      <c r="Q90" s="21">
        <f t="shared" si="29"/>
        <v>0</v>
      </c>
      <c r="R90" s="69">
        <f t="shared" si="34"/>
        <v>2000</v>
      </c>
      <c r="S90" s="20">
        <f t="shared" si="13"/>
        <v>0</v>
      </c>
      <c r="T90" s="21">
        <f t="shared" si="13"/>
        <v>0</v>
      </c>
      <c r="U90" s="70">
        <f t="shared" si="35"/>
        <v>0</v>
      </c>
      <c r="V90" s="69" t="e">
        <f t="shared" si="11"/>
        <v>#REF!</v>
      </c>
      <c r="W90" s="63"/>
      <c r="X90" s="123" t="s">
        <v>190</v>
      </c>
      <c r="Y90" s="63" t="str">
        <f t="shared" si="43"/>
        <v/>
      </c>
      <c r="Z90" s="63"/>
      <c r="AA90" s="63"/>
      <c r="AB90" s="135" t="s">
        <v>482</v>
      </c>
      <c r="AC90" s="135" t="s">
        <v>482</v>
      </c>
      <c r="AD90" s="135" t="s">
        <v>482</v>
      </c>
      <c r="AE90" s="135" t="s">
        <v>482</v>
      </c>
      <c r="AF90" s="135"/>
      <c r="AG90" s="136" t="s">
        <v>482</v>
      </c>
      <c r="AH90" s="136"/>
      <c r="AI90" s="135" t="s">
        <v>483</v>
      </c>
      <c r="AJ90" s="135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  <c r="BN90" s="63"/>
      <c r="BO90" s="63"/>
      <c r="BP90" s="63"/>
      <c r="BQ90" s="63"/>
      <c r="BR90" s="63"/>
      <c r="BS90" s="63"/>
      <c r="BT90" s="63"/>
      <c r="BU90" s="63"/>
      <c r="BV90" s="63"/>
      <c r="BW90" s="63"/>
      <c r="BX90" s="63"/>
      <c r="BY90" s="63"/>
      <c r="BZ90" s="63"/>
      <c r="CA90" s="63"/>
      <c r="CB90" s="63"/>
      <c r="CC90" s="63"/>
      <c r="CD90" s="63"/>
      <c r="CE90" s="63"/>
      <c r="CF90" s="63"/>
      <c r="CG90" s="63"/>
      <c r="CH90" s="63"/>
      <c r="CI90" s="63"/>
      <c r="CJ90" s="63"/>
      <c r="CK90" s="63"/>
      <c r="CL90" s="63"/>
      <c r="CM90" s="63"/>
      <c r="CN90" s="63"/>
      <c r="CO90" s="63"/>
      <c r="CP90" s="63"/>
      <c r="CQ90" s="63"/>
      <c r="CR90" s="63"/>
      <c r="CS90" s="63"/>
      <c r="CT90" s="63"/>
      <c r="CU90" s="63"/>
      <c r="CV90" s="63"/>
      <c r="CW90" s="63"/>
      <c r="CX90" s="63"/>
      <c r="CY90" s="63"/>
      <c r="CZ90" s="63"/>
      <c r="DA90" s="63"/>
      <c r="DB90" s="63"/>
      <c r="DC90" s="63"/>
      <c r="DD90" s="63"/>
      <c r="DE90" s="63"/>
      <c r="DF90" s="63"/>
      <c r="DG90" s="63"/>
      <c r="DH90" s="63"/>
      <c r="DI90" s="63"/>
      <c r="DJ90" s="63"/>
      <c r="DK90" s="63"/>
      <c r="DL90" s="63"/>
      <c r="DM90" s="63"/>
      <c r="DN90" s="63"/>
      <c r="DO90" s="63"/>
      <c r="DP90" s="63"/>
      <c r="DQ90" s="63"/>
      <c r="DR90" s="63"/>
      <c r="DS90" s="63"/>
      <c r="DT90" s="63"/>
      <c r="DU90" s="63"/>
      <c r="DV90" s="63"/>
      <c r="DW90" s="63"/>
      <c r="DX90" s="63"/>
      <c r="DY90" s="63"/>
      <c r="DZ90" s="63"/>
      <c r="EA90" s="63"/>
      <c r="EB90" s="63"/>
      <c r="EC90" s="63"/>
      <c r="ED90" s="63"/>
      <c r="EE90" s="63"/>
      <c r="EF90" s="63"/>
      <c r="EG90" s="63"/>
      <c r="EH90" s="63"/>
      <c r="EI90" s="63"/>
      <c r="EJ90" s="63"/>
      <c r="EK90" s="63"/>
      <c r="EL90" s="63"/>
      <c r="EM90" s="63"/>
      <c r="EN90" s="63"/>
      <c r="EO90" s="63"/>
      <c r="EP90" s="63"/>
      <c r="EQ90" s="63"/>
      <c r="ER90" s="63"/>
      <c r="ES90" s="63"/>
      <c r="ET90" s="63"/>
      <c r="EU90" s="63"/>
      <c r="EV90" s="63"/>
      <c r="EW90" s="63"/>
      <c r="EX90" s="63"/>
      <c r="EY90" s="63"/>
      <c r="EZ90" s="63"/>
      <c r="FA90" s="63"/>
      <c r="FB90" s="63"/>
      <c r="FC90" s="63"/>
      <c r="FD90" s="63"/>
      <c r="FE90" s="63"/>
      <c r="FF90" s="63"/>
      <c r="FG90" s="63"/>
      <c r="FH90" s="63"/>
      <c r="FI90" s="63"/>
      <c r="FJ90" s="63"/>
      <c r="FK90" s="63"/>
      <c r="FL90" s="63"/>
      <c r="FM90" s="63"/>
      <c r="FN90" s="63"/>
      <c r="FO90" s="63"/>
      <c r="FP90" s="63"/>
      <c r="FQ90" s="63"/>
      <c r="FR90" s="63"/>
      <c r="FS90" s="63"/>
      <c r="FT90" s="63"/>
      <c r="FU90" s="63"/>
      <c r="FV90" s="63"/>
      <c r="FW90" s="63"/>
      <c r="FX90" s="63"/>
      <c r="FY90" s="63"/>
      <c r="FZ90" s="63"/>
      <c r="GA90" s="63"/>
      <c r="GB90" s="63"/>
      <c r="GC90" s="63"/>
      <c r="GD90" s="63"/>
      <c r="GE90" s="63"/>
      <c r="GF90" s="63"/>
      <c r="GG90" s="63"/>
      <c r="GH90" s="63"/>
      <c r="GI90" s="63"/>
      <c r="GJ90" s="63"/>
      <c r="GK90" s="63"/>
      <c r="GL90" s="63"/>
      <c r="GM90" s="63"/>
      <c r="GN90" s="63"/>
      <c r="GO90" s="63"/>
      <c r="GP90" s="63"/>
      <c r="GQ90" s="63"/>
      <c r="GR90" s="63"/>
      <c r="GS90" s="63"/>
      <c r="GT90" s="63"/>
      <c r="GU90" s="63"/>
      <c r="GV90" s="63"/>
      <c r="GW90" s="63"/>
      <c r="GX90" s="63"/>
      <c r="GY90" s="63"/>
      <c r="GZ90" s="63"/>
      <c r="HA90" s="63"/>
      <c r="HB90" s="63"/>
      <c r="HC90" s="63"/>
      <c r="HD90" s="63"/>
      <c r="HE90" s="63"/>
      <c r="HF90" s="63"/>
      <c r="HG90" s="63"/>
      <c r="HH90" s="63"/>
      <c r="HI90" s="63"/>
    </row>
    <row r="91" spans="1:217" s="64" customFormat="1">
      <c r="A91" s="75" t="s">
        <v>248</v>
      </c>
      <c r="B91" s="75" t="s">
        <v>217</v>
      </c>
      <c r="C91" s="76" t="s">
        <v>249</v>
      </c>
      <c r="D91" s="76" t="s">
        <v>190</v>
      </c>
      <c r="E91" s="76"/>
      <c r="F91" s="91">
        <v>45658</v>
      </c>
      <c r="G91" s="77">
        <f t="shared" si="30"/>
        <v>70000</v>
      </c>
      <c r="H91" s="78">
        <f t="shared" si="31"/>
        <v>0</v>
      </c>
      <c r="I91" s="92">
        <f t="shared" si="26"/>
        <v>70000</v>
      </c>
      <c r="J91" s="77">
        <v>68000</v>
      </c>
      <c r="K91" s="78">
        <v>0</v>
      </c>
      <c r="L91" s="79">
        <f t="shared" si="32"/>
        <v>68000</v>
      </c>
      <c r="M91" s="20">
        <v>68000</v>
      </c>
      <c r="N91" s="21">
        <v>0</v>
      </c>
      <c r="O91" s="69">
        <f t="shared" si="33"/>
        <v>68000</v>
      </c>
      <c r="P91" s="20">
        <f t="shared" si="28"/>
        <v>2000</v>
      </c>
      <c r="Q91" s="21">
        <f t="shared" si="29"/>
        <v>0</v>
      </c>
      <c r="R91" s="69">
        <f t="shared" si="34"/>
        <v>2000</v>
      </c>
      <c r="S91" s="20">
        <f t="shared" si="13"/>
        <v>0</v>
      </c>
      <c r="T91" s="21">
        <f t="shared" si="13"/>
        <v>0</v>
      </c>
      <c r="U91" s="70">
        <f t="shared" si="35"/>
        <v>0</v>
      </c>
      <c r="V91" s="69" t="e">
        <f t="shared" si="11"/>
        <v>#REF!</v>
      </c>
      <c r="W91" s="63"/>
      <c r="X91" s="123" t="s">
        <v>190</v>
      </c>
      <c r="Y91" s="63" t="str">
        <f t="shared" si="43"/>
        <v/>
      </c>
      <c r="Z91" s="63"/>
      <c r="AA91" s="63"/>
      <c r="AB91" s="135" t="s">
        <v>482</v>
      </c>
      <c r="AC91" s="135" t="s">
        <v>482</v>
      </c>
      <c r="AD91" s="135" t="s">
        <v>482</v>
      </c>
      <c r="AE91" s="135" t="s">
        <v>482</v>
      </c>
      <c r="AF91" s="135"/>
      <c r="AG91" s="136" t="s">
        <v>482</v>
      </c>
      <c r="AH91" s="136"/>
      <c r="AI91" s="135" t="s">
        <v>483</v>
      </c>
      <c r="AJ91" s="135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  <c r="BN91" s="63"/>
      <c r="BO91" s="63"/>
      <c r="BP91" s="63"/>
      <c r="BQ91" s="63"/>
      <c r="BR91" s="63"/>
      <c r="BS91" s="63"/>
      <c r="BT91" s="63"/>
      <c r="BU91" s="63"/>
      <c r="BV91" s="63"/>
      <c r="BW91" s="63"/>
      <c r="BX91" s="63"/>
      <c r="BY91" s="63"/>
      <c r="BZ91" s="63"/>
      <c r="CA91" s="63"/>
      <c r="CB91" s="63"/>
      <c r="CC91" s="63"/>
      <c r="CD91" s="63"/>
      <c r="CE91" s="63"/>
      <c r="CF91" s="63"/>
      <c r="CG91" s="63"/>
      <c r="CH91" s="63"/>
      <c r="CI91" s="63"/>
      <c r="CJ91" s="63"/>
      <c r="CK91" s="63"/>
      <c r="CL91" s="63"/>
      <c r="CM91" s="63"/>
      <c r="CN91" s="63"/>
      <c r="CO91" s="63"/>
      <c r="CP91" s="63"/>
      <c r="CQ91" s="63"/>
      <c r="CR91" s="63"/>
      <c r="CS91" s="63"/>
      <c r="CT91" s="63"/>
      <c r="CU91" s="63"/>
      <c r="CV91" s="63"/>
      <c r="CW91" s="63"/>
      <c r="CX91" s="63"/>
      <c r="CY91" s="63"/>
      <c r="CZ91" s="63"/>
      <c r="DA91" s="63"/>
      <c r="DB91" s="63"/>
      <c r="DC91" s="63"/>
      <c r="DD91" s="63"/>
      <c r="DE91" s="63"/>
      <c r="DF91" s="63"/>
      <c r="DG91" s="63"/>
      <c r="DH91" s="63"/>
      <c r="DI91" s="63"/>
      <c r="DJ91" s="63"/>
      <c r="DK91" s="63"/>
      <c r="DL91" s="63"/>
      <c r="DM91" s="63"/>
      <c r="DN91" s="63"/>
      <c r="DO91" s="63"/>
      <c r="DP91" s="63"/>
      <c r="DQ91" s="63"/>
      <c r="DR91" s="63"/>
      <c r="DS91" s="63"/>
      <c r="DT91" s="63"/>
      <c r="DU91" s="63"/>
      <c r="DV91" s="63"/>
      <c r="DW91" s="63"/>
      <c r="DX91" s="63"/>
      <c r="DY91" s="63"/>
      <c r="DZ91" s="63"/>
      <c r="EA91" s="63"/>
      <c r="EB91" s="63"/>
      <c r="EC91" s="63"/>
      <c r="ED91" s="63"/>
      <c r="EE91" s="63"/>
      <c r="EF91" s="63"/>
      <c r="EG91" s="63"/>
      <c r="EH91" s="63"/>
      <c r="EI91" s="63"/>
      <c r="EJ91" s="63"/>
      <c r="EK91" s="63"/>
      <c r="EL91" s="63"/>
      <c r="EM91" s="63"/>
      <c r="EN91" s="63"/>
      <c r="EO91" s="63"/>
      <c r="EP91" s="63"/>
      <c r="EQ91" s="63"/>
      <c r="ER91" s="63"/>
      <c r="ES91" s="63"/>
      <c r="ET91" s="63"/>
      <c r="EU91" s="63"/>
      <c r="EV91" s="63"/>
      <c r="EW91" s="63"/>
      <c r="EX91" s="63"/>
      <c r="EY91" s="63"/>
      <c r="EZ91" s="63"/>
      <c r="FA91" s="63"/>
      <c r="FB91" s="63"/>
      <c r="FC91" s="63"/>
      <c r="FD91" s="63"/>
      <c r="FE91" s="63"/>
      <c r="FF91" s="63"/>
      <c r="FG91" s="63"/>
      <c r="FH91" s="63"/>
      <c r="FI91" s="63"/>
      <c r="FJ91" s="63"/>
      <c r="FK91" s="63"/>
      <c r="FL91" s="63"/>
      <c r="FM91" s="63"/>
      <c r="FN91" s="63"/>
      <c r="FO91" s="63"/>
      <c r="FP91" s="63"/>
      <c r="FQ91" s="63"/>
      <c r="FR91" s="63"/>
      <c r="FS91" s="63"/>
      <c r="FT91" s="63"/>
      <c r="FU91" s="63"/>
      <c r="FV91" s="63"/>
      <c r="FW91" s="63"/>
      <c r="FX91" s="63"/>
      <c r="FY91" s="63"/>
      <c r="FZ91" s="63"/>
      <c r="GA91" s="63"/>
      <c r="GB91" s="63"/>
      <c r="GC91" s="63"/>
      <c r="GD91" s="63"/>
      <c r="GE91" s="63"/>
      <c r="GF91" s="63"/>
      <c r="GG91" s="63"/>
      <c r="GH91" s="63"/>
      <c r="GI91" s="63"/>
      <c r="GJ91" s="63"/>
      <c r="GK91" s="63"/>
      <c r="GL91" s="63"/>
      <c r="GM91" s="63"/>
      <c r="GN91" s="63"/>
      <c r="GO91" s="63"/>
      <c r="GP91" s="63"/>
      <c r="GQ91" s="63"/>
      <c r="GR91" s="63"/>
      <c r="GS91" s="63"/>
      <c r="GT91" s="63"/>
      <c r="GU91" s="63"/>
      <c r="GV91" s="63"/>
      <c r="GW91" s="63"/>
      <c r="GX91" s="63"/>
      <c r="GY91" s="63"/>
      <c r="GZ91" s="63"/>
      <c r="HA91" s="63"/>
      <c r="HB91" s="63"/>
      <c r="HC91" s="63"/>
      <c r="HD91" s="63"/>
      <c r="HE91" s="63"/>
      <c r="HF91" s="63"/>
      <c r="HG91" s="63"/>
      <c r="HH91" s="63"/>
      <c r="HI91" s="63"/>
    </row>
    <row r="92" spans="1:217" s="64" customFormat="1">
      <c r="A92" s="75" t="s">
        <v>250</v>
      </c>
      <c r="B92" s="75" t="s">
        <v>251</v>
      </c>
      <c r="C92" s="76" t="s">
        <v>252</v>
      </c>
      <c r="D92" s="76" t="s">
        <v>253</v>
      </c>
      <c r="E92" s="76"/>
      <c r="F92" s="91">
        <v>45658</v>
      </c>
      <c r="G92" s="77">
        <f t="shared" si="30"/>
        <v>2393000</v>
      </c>
      <c r="H92" s="78">
        <f t="shared" si="31"/>
        <v>349000</v>
      </c>
      <c r="I92" s="92">
        <f t="shared" si="26"/>
        <v>2742000</v>
      </c>
      <c r="J92" s="77">
        <v>2312000</v>
      </c>
      <c r="K92" s="78">
        <v>339000</v>
      </c>
      <c r="L92" s="79">
        <f t="shared" si="32"/>
        <v>2651000</v>
      </c>
      <c r="M92" s="20">
        <v>2312000</v>
      </c>
      <c r="N92" s="21">
        <v>339000</v>
      </c>
      <c r="O92" s="69">
        <f t="shared" si="33"/>
        <v>2651000</v>
      </c>
      <c r="P92" s="20">
        <f t="shared" si="28"/>
        <v>81000</v>
      </c>
      <c r="Q92" s="21">
        <f t="shared" si="29"/>
        <v>10000</v>
      </c>
      <c r="R92" s="69">
        <f t="shared" si="34"/>
        <v>91000</v>
      </c>
      <c r="S92" s="20">
        <f t="shared" si="13"/>
        <v>0</v>
      </c>
      <c r="T92" s="21">
        <f t="shared" si="13"/>
        <v>0</v>
      </c>
      <c r="U92" s="70">
        <f t="shared" si="35"/>
        <v>0</v>
      </c>
      <c r="V92" s="69" t="e">
        <f t="shared" si="11"/>
        <v>#REF!</v>
      </c>
      <c r="W92" s="63"/>
      <c r="X92" s="123" t="s">
        <v>253</v>
      </c>
      <c r="Y92" s="63" t="str">
        <f t="shared" si="43"/>
        <v/>
      </c>
      <c r="Z92" s="63"/>
      <c r="AA92" s="63"/>
      <c r="AB92" s="135" t="s">
        <v>481</v>
      </c>
      <c r="AC92" s="135" t="s">
        <v>481</v>
      </c>
      <c r="AD92" s="135" t="s">
        <v>482</v>
      </c>
      <c r="AE92" s="135" t="s">
        <v>482</v>
      </c>
      <c r="AF92" s="135"/>
      <c r="AG92" s="136" t="s">
        <v>482</v>
      </c>
      <c r="AH92" s="136"/>
      <c r="AI92" s="135" t="s">
        <v>483</v>
      </c>
      <c r="AJ92" s="135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  <c r="BN92" s="63"/>
      <c r="BO92" s="63"/>
      <c r="BP92" s="63"/>
      <c r="BQ92" s="63"/>
      <c r="BR92" s="63"/>
      <c r="BS92" s="63"/>
      <c r="BT92" s="63"/>
      <c r="BU92" s="63"/>
      <c r="BV92" s="63"/>
      <c r="BW92" s="63"/>
      <c r="BX92" s="63"/>
      <c r="BY92" s="63"/>
      <c r="BZ92" s="63"/>
      <c r="CA92" s="63"/>
      <c r="CB92" s="63"/>
      <c r="CC92" s="63"/>
      <c r="CD92" s="63"/>
      <c r="CE92" s="63"/>
      <c r="CF92" s="63"/>
      <c r="CG92" s="63"/>
      <c r="CH92" s="63"/>
      <c r="CI92" s="63"/>
      <c r="CJ92" s="63"/>
      <c r="CK92" s="63"/>
      <c r="CL92" s="63"/>
      <c r="CM92" s="63"/>
      <c r="CN92" s="63"/>
      <c r="CO92" s="63"/>
      <c r="CP92" s="63"/>
      <c r="CQ92" s="63"/>
      <c r="CR92" s="63"/>
      <c r="CS92" s="63"/>
      <c r="CT92" s="63"/>
      <c r="CU92" s="63"/>
      <c r="CV92" s="63"/>
      <c r="CW92" s="63"/>
      <c r="CX92" s="63"/>
      <c r="CY92" s="63"/>
      <c r="CZ92" s="63"/>
      <c r="DA92" s="63"/>
      <c r="DB92" s="63"/>
      <c r="DC92" s="63"/>
      <c r="DD92" s="63"/>
      <c r="DE92" s="63"/>
      <c r="DF92" s="63"/>
      <c r="DG92" s="63"/>
      <c r="DH92" s="63"/>
      <c r="DI92" s="63"/>
      <c r="DJ92" s="63"/>
      <c r="DK92" s="63"/>
      <c r="DL92" s="63"/>
      <c r="DM92" s="63"/>
      <c r="DN92" s="63"/>
      <c r="DO92" s="63"/>
      <c r="DP92" s="63"/>
      <c r="DQ92" s="63"/>
      <c r="DR92" s="63"/>
      <c r="DS92" s="63"/>
      <c r="DT92" s="63"/>
      <c r="DU92" s="63"/>
      <c r="DV92" s="63"/>
      <c r="DW92" s="63"/>
      <c r="DX92" s="63"/>
      <c r="DY92" s="63"/>
      <c r="DZ92" s="63"/>
      <c r="EA92" s="63"/>
      <c r="EB92" s="63"/>
      <c r="EC92" s="63"/>
      <c r="ED92" s="63"/>
      <c r="EE92" s="63"/>
      <c r="EF92" s="63"/>
      <c r="EG92" s="63"/>
      <c r="EH92" s="63"/>
      <c r="EI92" s="63"/>
      <c r="EJ92" s="63"/>
      <c r="EK92" s="63"/>
      <c r="EL92" s="63"/>
      <c r="EM92" s="63"/>
      <c r="EN92" s="63"/>
      <c r="EO92" s="63"/>
      <c r="EP92" s="63"/>
      <c r="EQ92" s="63"/>
      <c r="ER92" s="63"/>
      <c r="ES92" s="63"/>
      <c r="ET92" s="63"/>
      <c r="EU92" s="63"/>
      <c r="EV92" s="63"/>
      <c r="EW92" s="63"/>
      <c r="EX92" s="63"/>
      <c r="EY92" s="63"/>
      <c r="EZ92" s="63"/>
      <c r="FA92" s="63"/>
      <c r="FB92" s="63"/>
      <c r="FC92" s="63"/>
      <c r="FD92" s="63"/>
      <c r="FE92" s="63"/>
      <c r="FF92" s="63"/>
      <c r="FG92" s="63"/>
      <c r="FH92" s="63"/>
      <c r="FI92" s="63"/>
      <c r="FJ92" s="63"/>
      <c r="FK92" s="63"/>
      <c r="FL92" s="63"/>
      <c r="FM92" s="63"/>
      <c r="FN92" s="63"/>
      <c r="FO92" s="63"/>
      <c r="FP92" s="63"/>
      <c r="FQ92" s="63"/>
      <c r="FR92" s="63"/>
      <c r="FS92" s="63"/>
      <c r="FT92" s="63"/>
      <c r="FU92" s="63"/>
      <c r="FV92" s="63"/>
      <c r="FW92" s="63"/>
      <c r="FX92" s="63"/>
      <c r="FY92" s="63"/>
      <c r="FZ92" s="63"/>
      <c r="GA92" s="63"/>
      <c r="GB92" s="63"/>
      <c r="GC92" s="63"/>
      <c r="GD92" s="63"/>
      <c r="GE92" s="63"/>
      <c r="GF92" s="63"/>
      <c r="GG92" s="63"/>
      <c r="GH92" s="63"/>
      <c r="GI92" s="63"/>
      <c r="GJ92" s="63"/>
      <c r="GK92" s="63"/>
      <c r="GL92" s="63"/>
      <c r="GM92" s="63"/>
      <c r="GN92" s="63"/>
      <c r="GO92" s="63"/>
      <c r="GP92" s="63"/>
      <c r="GQ92" s="63"/>
      <c r="GR92" s="63"/>
      <c r="GS92" s="63"/>
      <c r="GT92" s="63"/>
      <c r="GU92" s="63"/>
      <c r="GV92" s="63"/>
      <c r="GW92" s="63"/>
      <c r="GX92" s="63"/>
      <c r="GY92" s="63"/>
      <c r="GZ92" s="63"/>
      <c r="HA92" s="63"/>
      <c r="HB92" s="63"/>
      <c r="HC92" s="63"/>
      <c r="HD92" s="63"/>
      <c r="HE92" s="63"/>
      <c r="HF92" s="63"/>
      <c r="HG92" s="63"/>
      <c r="HH92" s="63"/>
      <c r="HI92" s="63"/>
    </row>
    <row r="93" spans="1:217" s="64" customFormat="1">
      <c r="A93" s="75" t="s">
        <v>254</v>
      </c>
      <c r="B93" s="75" t="s">
        <v>251</v>
      </c>
      <c r="C93" s="76" t="s">
        <v>252</v>
      </c>
      <c r="D93" s="76" t="s">
        <v>49</v>
      </c>
      <c r="E93" s="76"/>
      <c r="F93" s="91">
        <v>45658</v>
      </c>
      <c r="G93" s="77">
        <f t="shared" si="30"/>
        <v>1162000</v>
      </c>
      <c r="H93" s="78">
        <f t="shared" si="31"/>
        <v>161000</v>
      </c>
      <c r="I93" s="92">
        <f t="shared" si="26"/>
        <v>1323000</v>
      </c>
      <c r="J93" s="77">
        <v>1122000</v>
      </c>
      <c r="K93" s="78">
        <v>156000</v>
      </c>
      <c r="L93" s="79">
        <f t="shared" si="32"/>
        <v>1278000</v>
      </c>
      <c r="M93" s="20">
        <v>1122000</v>
      </c>
      <c r="N93" s="21">
        <v>156000</v>
      </c>
      <c r="O93" s="69">
        <f t="shared" si="33"/>
        <v>1278000</v>
      </c>
      <c r="P93" s="20">
        <f t="shared" si="28"/>
        <v>40000</v>
      </c>
      <c r="Q93" s="21">
        <f t="shared" si="29"/>
        <v>5000</v>
      </c>
      <c r="R93" s="69">
        <f t="shared" si="34"/>
        <v>45000</v>
      </c>
      <c r="S93" s="20">
        <f t="shared" si="13"/>
        <v>0</v>
      </c>
      <c r="T93" s="21">
        <f t="shared" si="13"/>
        <v>0</v>
      </c>
      <c r="U93" s="70">
        <f t="shared" si="35"/>
        <v>0</v>
      </c>
      <c r="V93" s="69" t="e">
        <f t="shared" si="11"/>
        <v>#REF!</v>
      </c>
      <c r="W93" s="63"/>
      <c r="X93" s="123" t="s">
        <v>49</v>
      </c>
      <c r="Y93" s="63" t="str">
        <f t="shared" si="43"/>
        <v/>
      </c>
      <c r="Z93" s="63"/>
      <c r="AA93" s="63"/>
      <c r="AB93" s="135" t="s">
        <v>482</v>
      </c>
      <c r="AC93" s="135" t="s">
        <v>482</v>
      </c>
      <c r="AD93" s="135" t="s">
        <v>482</v>
      </c>
      <c r="AE93" s="135" t="s">
        <v>482</v>
      </c>
      <c r="AF93" s="135"/>
      <c r="AG93" s="136" t="s">
        <v>482</v>
      </c>
      <c r="AH93" s="136"/>
      <c r="AI93" s="135" t="s">
        <v>483</v>
      </c>
      <c r="AJ93" s="135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  <c r="BK93" s="63"/>
      <c r="BL93" s="63"/>
      <c r="BM93" s="63"/>
      <c r="BN93" s="63"/>
      <c r="BO93" s="63"/>
      <c r="BP93" s="63"/>
      <c r="BQ93" s="63"/>
      <c r="BR93" s="63"/>
      <c r="BS93" s="63"/>
      <c r="BT93" s="63"/>
      <c r="BU93" s="63"/>
      <c r="BV93" s="63"/>
      <c r="BW93" s="63"/>
      <c r="BX93" s="63"/>
      <c r="BY93" s="63"/>
      <c r="BZ93" s="63"/>
      <c r="CA93" s="63"/>
      <c r="CB93" s="63"/>
      <c r="CC93" s="63"/>
      <c r="CD93" s="63"/>
      <c r="CE93" s="63"/>
      <c r="CF93" s="63"/>
      <c r="CG93" s="63"/>
      <c r="CH93" s="63"/>
      <c r="CI93" s="63"/>
      <c r="CJ93" s="63"/>
      <c r="CK93" s="63"/>
      <c r="CL93" s="63"/>
      <c r="CM93" s="63"/>
      <c r="CN93" s="63"/>
      <c r="CO93" s="63"/>
      <c r="CP93" s="63"/>
      <c r="CQ93" s="63"/>
      <c r="CR93" s="63"/>
      <c r="CS93" s="63"/>
      <c r="CT93" s="63"/>
      <c r="CU93" s="63"/>
      <c r="CV93" s="63"/>
      <c r="CW93" s="63"/>
      <c r="CX93" s="63"/>
      <c r="CY93" s="63"/>
      <c r="CZ93" s="63"/>
      <c r="DA93" s="63"/>
      <c r="DB93" s="63"/>
      <c r="DC93" s="63"/>
      <c r="DD93" s="63"/>
      <c r="DE93" s="63"/>
      <c r="DF93" s="63"/>
      <c r="DG93" s="63"/>
      <c r="DH93" s="63"/>
      <c r="DI93" s="63"/>
      <c r="DJ93" s="63"/>
      <c r="DK93" s="63"/>
      <c r="DL93" s="63"/>
      <c r="DM93" s="63"/>
      <c r="DN93" s="63"/>
      <c r="DO93" s="63"/>
      <c r="DP93" s="63"/>
      <c r="DQ93" s="63"/>
      <c r="DR93" s="63"/>
      <c r="DS93" s="63"/>
      <c r="DT93" s="63"/>
      <c r="DU93" s="63"/>
      <c r="DV93" s="63"/>
      <c r="DW93" s="63"/>
      <c r="DX93" s="63"/>
      <c r="DY93" s="63"/>
      <c r="DZ93" s="63"/>
      <c r="EA93" s="63"/>
      <c r="EB93" s="63"/>
      <c r="EC93" s="63"/>
      <c r="ED93" s="63"/>
      <c r="EE93" s="63"/>
      <c r="EF93" s="63"/>
      <c r="EG93" s="63"/>
      <c r="EH93" s="63"/>
      <c r="EI93" s="63"/>
      <c r="EJ93" s="63"/>
      <c r="EK93" s="63"/>
      <c r="EL93" s="63"/>
      <c r="EM93" s="63"/>
      <c r="EN93" s="63"/>
      <c r="EO93" s="63"/>
      <c r="EP93" s="63"/>
      <c r="EQ93" s="63"/>
      <c r="ER93" s="63"/>
      <c r="ES93" s="63"/>
      <c r="ET93" s="63"/>
      <c r="EU93" s="63"/>
      <c r="EV93" s="63"/>
      <c r="EW93" s="63"/>
      <c r="EX93" s="63"/>
      <c r="EY93" s="63"/>
      <c r="EZ93" s="63"/>
      <c r="FA93" s="63"/>
      <c r="FB93" s="63"/>
      <c r="FC93" s="63"/>
      <c r="FD93" s="63"/>
      <c r="FE93" s="63"/>
      <c r="FF93" s="63"/>
      <c r="FG93" s="63"/>
      <c r="FH93" s="63"/>
      <c r="FI93" s="63"/>
      <c r="FJ93" s="63"/>
      <c r="FK93" s="63"/>
      <c r="FL93" s="63"/>
      <c r="FM93" s="63"/>
      <c r="FN93" s="63"/>
      <c r="FO93" s="63"/>
      <c r="FP93" s="63"/>
      <c r="FQ93" s="63"/>
      <c r="FR93" s="63"/>
      <c r="FS93" s="63"/>
      <c r="FT93" s="63"/>
      <c r="FU93" s="63"/>
      <c r="FV93" s="63"/>
      <c r="FW93" s="63"/>
      <c r="FX93" s="63"/>
      <c r="FY93" s="63"/>
      <c r="FZ93" s="63"/>
      <c r="GA93" s="63"/>
      <c r="GB93" s="63"/>
      <c r="GC93" s="63"/>
      <c r="GD93" s="63"/>
      <c r="GE93" s="63"/>
      <c r="GF93" s="63"/>
      <c r="GG93" s="63"/>
      <c r="GH93" s="63"/>
      <c r="GI93" s="63"/>
      <c r="GJ93" s="63"/>
      <c r="GK93" s="63"/>
      <c r="GL93" s="63"/>
      <c r="GM93" s="63"/>
      <c r="GN93" s="63"/>
      <c r="GO93" s="63"/>
      <c r="GP93" s="63"/>
      <c r="GQ93" s="63"/>
      <c r="GR93" s="63"/>
      <c r="GS93" s="63"/>
      <c r="GT93" s="63"/>
      <c r="GU93" s="63"/>
      <c r="GV93" s="63"/>
      <c r="GW93" s="63"/>
      <c r="GX93" s="63"/>
      <c r="GY93" s="63"/>
      <c r="GZ93" s="63"/>
      <c r="HA93" s="63"/>
      <c r="HB93" s="63"/>
      <c r="HC93" s="63"/>
      <c r="HD93" s="63"/>
      <c r="HE93" s="63"/>
      <c r="HF93" s="63"/>
      <c r="HG93" s="63"/>
      <c r="HH93" s="63"/>
      <c r="HI93" s="63"/>
    </row>
    <row r="94" spans="1:217" s="64" customFormat="1">
      <c r="A94" s="75" t="s">
        <v>255</v>
      </c>
      <c r="B94" s="75" t="s">
        <v>251</v>
      </c>
      <c r="C94" s="76" t="s">
        <v>252</v>
      </c>
      <c r="D94" s="76" t="s">
        <v>256</v>
      </c>
      <c r="E94" s="76"/>
      <c r="F94" s="91">
        <v>44908</v>
      </c>
      <c r="G94" s="77">
        <f t="shared" si="30"/>
        <v>2597000</v>
      </c>
      <c r="H94" s="78">
        <f t="shared" si="31"/>
        <v>89000</v>
      </c>
      <c r="I94" s="92">
        <f t="shared" si="26"/>
        <v>2686000</v>
      </c>
      <c r="J94" s="77">
        <v>2509000</v>
      </c>
      <c r="K94" s="78">
        <v>86000</v>
      </c>
      <c r="L94" s="79">
        <f t="shared" si="32"/>
        <v>2595000</v>
      </c>
      <c r="M94" s="20">
        <v>2509000</v>
      </c>
      <c r="N94" s="21">
        <v>86000</v>
      </c>
      <c r="O94" s="69">
        <f t="shared" si="33"/>
        <v>2595000</v>
      </c>
      <c r="P94" s="20">
        <f t="shared" si="28"/>
        <v>88000</v>
      </c>
      <c r="Q94" s="21">
        <f t="shared" si="29"/>
        <v>3000</v>
      </c>
      <c r="R94" s="69">
        <f t="shared" si="34"/>
        <v>91000</v>
      </c>
      <c r="S94" s="20">
        <f t="shared" si="13"/>
        <v>0</v>
      </c>
      <c r="T94" s="21">
        <f t="shared" si="13"/>
        <v>0</v>
      </c>
      <c r="U94" s="70">
        <f t="shared" si="35"/>
        <v>0</v>
      </c>
      <c r="V94" s="69" t="e">
        <f t="shared" si="11"/>
        <v>#REF!</v>
      </c>
      <c r="W94" s="63"/>
      <c r="X94" s="123" t="s">
        <v>256</v>
      </c>
      <c r="Y94" s="63" t="str">
        <f t="shared" si="43"/>
        <v/>
      </c>
      <c r="Z94" s="63"/>
      <c r="AA94" s="63"/>
      <c r="AB94" s="135" t="s">
        <v>482</v>
      </c>
      <c r="AC94" s="135" t="s">
        <v>482</v>
      </c>
      <c r="AD94" s="135" t="s">
        <v>482</v>
      </c>
      <c r="AE94" s="135" t="s">
        <v>482</v>
      </c>
      <c r="AF94" s="135"/>
      <c r="AG94" s="136" t="s">
        <v>482</v>
      </c>
      <c r="AH94" s="136"/>
      <c r="AI94" s="135" t="s">
        <v>483</v>
      </c>
      <c r="AJ94" s="135" t="s">
        <v>481</v>
      </c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  <c r="BN94" s="63"/>
      <c r="BO94" s="63"/>
      <c r="BP94" s="63"/>
      <c r="BQ94" s="63"/>
      <c r="BR94" s="63"/>
      <c r="BS94" s="63"/>
      <c r="BT94" s="63"/>
      <c r="BU94" s="63"/>
      <c r="BV94" s="63"/>
      <c r="BW94" s="63"/>
      <c r="BX94" s="63"/>
      <c r="BY94" s="63"/>
      <c r="BZ94" s="63"/>
      <c r="CA94" s="63"/>
      <c r="CB94" s="63"/>
      <c r="CC94" s="63"/>
      <c r="CD94" s="63"/>
      <c r="CE94" s="63"/>
      <c r="CF94" s="63"/>
      <c r="CG94" s="63"/>
      <c r="CH94" s="63"/>
      <c r="CI94" s="63"/>
      <c r="CJ94" s="63"/>
      <c r="CK94" s="63"/>
      <c r="CL94" s="63"/>
      <c r="CM94" s="63"/>
      <c r="CN94" s="63"/>
      <c r="CO94" s="63"/>
      <c r="CP94" s="63"/>
      <c r="CQ94" s="63"/>
      <c r="CR94" s="63"/>
      <c r="CS94" s="63"/>
      <c r="CT94" s="63"/>
      <c r="CU94" s="63"/>
      <c r="CV94" s="63"/>
      <c r="CW94" s="63"/>
      <c r="CX94" s="63"/>
      <c r="CY94" s="63"/>
      <c r="CZ94" s="63"/>
      <c r="DA94" s="63"/>
      <c r="DB94" s="63"/>
      <c r="DC94" s="63"/>
      <c r="DD94" s="63"/>
      <c r="DE94" s="63"/>
      <c r="DF94" s="63"/>
      <c r="DG94" s="63"/>
      <c r="DH94" s="63"/>
      <c r="DI94" s="63"/>
      <c r="DJ94" s="63"/>
      <c r="DK94" s="63"/>
      <c r="DL94" s="63"/>
      <c r="DM94" s="63"/>
      <c r="DN94" s="63"/>
      <c r="DO94" s="63"/>
      <c r="DP94" s="63"/>
      <c r="DQ94" s="63"/>
      <c r="DR94" s="63"/>
      <c r="DS94" s="63"/>
      <c r="DT94" s="63"/>
      <c r="DU94" s="63"/>
      <c r="DV94" s="63"/>
      <c r="DW94" s="63"/>
      <c r="DX94" s="63"/>
      <c r="DY94" s="63"/>
      <c r="DZ94" s="63"/>
      <c r="EA94" s="63"/>
      <c r="EB94" s="63"/>
      <c r="EC94" s="63"/>
      <c r="ED94" s="63"/>
      <c r="EE94" s="63"/>
      <c r="EF94" s="63"/>
      <c r="EG94" s="63"/>
      <c r="EH94" s="63"/>
      <c r="EI94" s="63"/>
      <c r="EJ94" s="63"/>
      <c r="EK94" s="63"/>
      <c r="EL94" s="63"/>
      <c r="EM94" s="63"/>
      <c r="EN94" s="63"/>
      <c r="EO94" s="63"/>
      <c r="EP94" s="63"/>
      <c r="EQ94" s="63"/>
      <c r="ER94" s="63"/>
      <c r="ES94" s="63"/>
      <c r="ET94" s="63"/>
      <c r="EU94" s="63"/>
      <c r="EV94" s="63"/>
      <c r="EW94" s="63"/>
      <c r="EX94" s="63"/>
      <c r="EY94" s="63"/>
      <c r="EZ94" s="63"/>
      <c r="FA94" s="63"/>
      <c r="FB94" s="63"/>
      <c r="FC94" s="63"/>
      <c r="FD94" s="63"/>
      <c r="FE94" s="63"/>
      <c r="FF94" s="63"/>
      <c r="FG94" s="63"/>
      <c r="FH94" s="63"/>
      <c r="FI94" s="63"/>
      <c r="FJ94" s="63"/>
      <c r="FK94" s="63"/>
      <c r="FL94" s="63"/>
      <c r="FM94" s="63"/>
      <c r="FN94" s="63"/>
      <c r="FO94" s="63"/>
      <c r="FP94" s="63"/>
      <c r="FQ94" s="63"/>
      <c r="FR94" s="63"/>
      <c r="FS94" s="63"/>
      <c r="FT94" s="63"/>
      <c r="FU94" s="63"/>
      <c r="FV94" s="63"/>
      <c r="FW94" s="63"/>
      <c r="FX94" s="63"/>
      <c r="FY94" s="63"/>
      <c r="FZ94" s="63"/>
      <c r="GA94" s="63"/>
      <c r="GB94" s="63"/>
      <c r="GC94" s="63"/>
      <c r="GD94" s="63"/>
      <c r="GE94" s="63"/>
      <c r="GF94" s="63"/>
      <c r="GG94" s="63"/>
      <c r="GH94" s="63"/>
      <c r="GI94" s="63"/>
      <c r="GJ94" s="63"/>
      <c r="GK94" s="63"/>
      <c r="GL94" s="63"/>
      <c r="GM94" s="63"/>
      <c r="GN94" s="63"/>
      <c r="GO94" s="63"/>
      <c r="GP94" s="63"/>
      <c r="GQ94" s="63"/>
      <c r="GR94" s="63"/>
      <c r="GS94" s="63"/>
      <c r="GT94" s="63"/>
      <c r="GU94" s="63"/>
      <c r="GV94" s="63"/>
      <c r="GW94" s="63"/>
      <c r="GX94" s="63"/>
      <c r="GY94" s="63"/>
      <c r="GZ94" s="63"/>
      <c r="HA94" s="63"/>
      <c r="HB94" s="63"/>
      <c r="HC94" s="63"/>
      <c r="HD94" s="63"/>
      <c r="HE94" s="63"/>
      <c r="HF94" s="63"/>
      <c r="HG94" s="63"/>
      <c r="HH94" s="63"/>
      <c r="HI94" s="63"/>
    </row>
    <row r="95" spans="1:217" s="64" customFormat="1">
      <c r="A95" s="75" t="s">
        <v>257</v>
      </c>
      <c r="B95" s="75" t="s">
        <v>251</v>
      </c>
      <c r="C95" s="76" t="s">
        <v>258</v>
      </c>
      <c r="D95" s="76" t="s">
        <v>259</v>
      </c>
      <c r="E95" s="76"/>
      <c r="F95" s="91">
        <v>45658</v>
      </c>
      <c r="G95" s="77">
        <f t="shared" si="30"/>
        <v>306000</v>
      </c>
      <c r="H95" s="78">
        <f t="shared" si="31"/>
        <v>0</v>
      </c>
      <c r="I95" s="92">
        <f t="shared" si="26"/>
        <v>306000</v>
      </c>
      <c r="J95" s="77">
        <v>296000</v>
      </c>
      <c r="K95" s="78">
        <v>0</v>
      </c>
      <c r="L95" s="79">
        <f t="shared" si="32"/>
        <v>296000</v>
      </c>
      <c r="M95" s="20">
        <v>296000</v>
      </c>
      <c r="N95" s="21">
        <v>0</v>
      </c>
      <c r="O95" s="69">
        <f t="shared" si="33"/>
        <v>296000</v>
      </c>
      <c r="P95" s="20">
        <f t="shared" si="28"/>
        <v>10000</v>
      </c>
      <c r="Q95" s="21">
        <f t="shared" si="29"/>
        <v>0</v>
      </c>
      <c r="R95" s="69">
        <f t="shared" si="34"/>
        <v>10000</v>
      </c>
      <c r="S95" s="20">
        <f t="shared" si="13"/>
        <v>0</v>
      </c>
      <c r="T95" s="21">
        <f t="shared" si="13"/>
        <v>0</v>
      </c>
      <c r="U95" s="70">
        <f t="shared" si="35"/>
        <v>0</v>
      </c>
      <c r="V95" s="69" t="e">
        <f t="shared" si="11"/>
        <v>#REF!</v>
      </c>
      <c r="W95" s="63"/>
      <c r="X95" s="123" t="s">
        <v>259</v>
      </c>
      <c r="Y95" s="63" t="str">
        <f t="shared" si="43"/>
        <v/>
      </c>
      <c r="Z95" s="63"/>
      <c r="AA95" s="63"/>
      <c r="AB95" s="135" t="s">
        <v>482</v>
      </c>
      <c r="AC95" s="135" t="s">
        <v>482</v>
      </c>
      <c r="AD95" s="135" t="s">
        <v>482</v>
      </c>
      <c r="AE95" s="135" t="s">
        <v>482</v>
      </c>
      <c r="AF95" s="135"/>
      <c r="AG95" s="136" t="s">
        <v>482</v>
      </c>
      <c r="AH95" s="136"/>
      <c r="AI95" s="135" t="s">
        <v>483</v>
      </c>
      <c r="AJ95" s="135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  <c r="BN95" s="63"/>
      <c r="BO95" s="63"/>
      <c r="BP95" s="63"/>
      <c r="BQ95" s="63"/>
      <c r="BR95" s="63"/>
      <c r="BS95" s="63"/>
      <c r="BT95" s="63"/>
      <c r="BU95" s="63"/>
      <c r="BV95" s="63"/>
      <c r="BW95" s="63"/>
      <c r="BX95" s="63"/>
      <c r="BY95" s="63"/>
      <c r="BZ95" s="63"/>
      <c r="CA95" s="63"/>
      <c r="CB95" s="63"/>
      <c r="CC95" s="63"/>
      <c r="CD95" s="63"/>
      <c r="CE95" s="63"/>
      <c r="CF95" s="63"/>
      <c r="CG95" s="63"/>
      <c r="CH95" s="63"/>
      <c r="CI95" s="63"/>
      <c r="CJ95" s="63"/>
      <c r="CK95" s="63"/>
      <c r="CL95" s="63"/>
      <c r="CM95" s="63"/>
      <c r="CN95" s="63"/>
      <c r="CO95" s="63"/>
      <c r="CP95" s="63"/>
      <c r="CQ95" s="63"/>
      <c r="CR95" s="63"/>
      <c r="CS95" s="63"/>
      <c r="CT95" s="63"/>
      <c r="CU95" s="63"/>
      <c r="CV95" s="63"/>
      <c r="CW95" s="63"/>
      <c r="CX95" s="63"/>
      <c r="CY95" s="63"/>
      <c r="CZ95" s="63"/>
      <c r="DA95" s="63"/>
      <c r="DB95" s="63"/>
      <c r="DC95" s="63"/>
      <c r="DD95" s="63"/>
      <c r="DE95" s="63"/>
      <c r="DF95" s="63"/>
      <c r="DG95" s="63"/>
      <c r="DH95" s="63"/>
      <c r="DI95" s="63"/>
      <c r="DJ95" s="63"/>
      <c r="DK95" s="63"/>
      <c r="DL95" s="63"/>
      <c r="DM95" s="63"/>
      <c r="DN95" s="63"/>
      <c r="DO95" s="63"/>
      <c r="DP95" s="63"/>
      <c r="DQ95" s="63"/>
      <c r="DR95" s="63"/>
      <c r="DS95" s="63"/>
      <c r="DT95" s="63"/>
      <c r="DU95" s="63"/>
      <c r="DV95" s="63"/>
      <c r="DW95" s="63"/>
      <c r="DX95" s="63"/>
      <c r="DY95" s="63"/>
      <c r="DZ95" s="63"/>
      <c r="EA95" s="63"/>
      <c r="EB95" s="63"/>
      <c r="EC95" s="63"/>
      <c r="ED95" s="63"/>
      <c r="EE95" s="63"/>
      <c r="EF95" s="63"/>
      <c r="EG95" s="63"/>
      <c r="EH95" s="63"/>
      <c r="EI95" s="63"/>
      <c r="EJ95" s="63"/>
      <c r="EK95" s="63"/>
      <c r="EL95" s="63"/>
      <c r="EM95" s="63"/>
      <c r="EN95" s="63"/>
      <c r="EO95" s="63"/>
      <c r="EP95" s="63"/>
      <c r="EQ95" s="63"/>
      <c r="ER95" s="63"/>
      <c r="ES95" s="63"/>
      <c r="ET95" s="63"/>
      <c r="EU95" s="63"/>
      <c r="EV95" s="63"/>
      <c r="EW95" s="63"/>
      <c r="EX95" s="63"/>
      <c r="EY95" s="63"/>
      <c r="EZ95" s="63"/>
      <c r="FA95" s="63"/>
      <c r="FB95" s="63"/>
      <c r="FC95" s="63"/>
      <c r="FD95" s="63"/>
      <c r="FE95" s="63"/>
      <c r="FF95" s="63"/>
      <c r="FG95" s="63"/>
      <c r="FH95" s="63"/>
      <c r="FI95" s="63"/>
      <c r="FJ95" s="63"/>
      <c r="FK95" s="63"/>
      <c r="FL95" s="63"/>
      <c r="FM95" s="63"/>
      <c r="FN95" s="63"/>
      <c r="FO95" s="63"/>
      <c r="FP95" s="63"/>
      <c r="FQ95" s="63"/>
      <c r="FR95" s="63"/>
      <c r="FS95" s="63"/>
      <c r="FT95" s="63"/>
      <c r="FU95" s="63"/>
      <c r="FV95" s="63"/>
      <c r="FW95" s="63"/>
      <c r="FX95" s="63"/>
      <c r="FY95" s="63"/>
      <c r="FZ95" s="63"/>
      <c r="GA95" s="63"/>
      <c r="GB95" s="63"/>
      <c r="GC95" s="63"/>
      <c r="GD95" s="63"/>
      <c r="GE95" s="63"/>
      <c r="GF95" s="63"/>
      <c r="GG95" s="63"/>
      <c r="GH95" s="63"/>
      <c r="GI95" s="63"/>
      <c r="GJ95" s="63"/>
      <c r="GK95" s="63"/>
      <c r="GL95" s="63"/>
      <c r="GM95" s="63"/>
      <c r="GN95" s="63"/>
      <c r="GO95" s="63"/>
      <c r="GP95" s="63"/>
      <c r="GQ95" s="63"/>
      <c r="GR95" s="63"/>
      <c r="GS95" s="63"/>
      <c r="GT95" s="63"/>
      <c r="GU95" s="63"/>
      <c r="GV95" s="63"/>
      <c r="GW95" s="63"/>
      <c r="GX95" s="63"/>
      <c r="GY95" s="63"/>
      <c r="GZ95" s="63"/>
      <c r="HA95" s="63"/>
      <c r="HB95" s="63"/>
      <c r="HC95" s="63"/>
      <c r="HD95" s="63"/>
      <c r="HE95" s="63"/>
      <c r="HF95" s="63"/>
      <c r="HG95" s="63"/>
      <c r="HH95" s="63"/>
      <c r="HI95" s="63"/>
    </row>
    <row r="96" spans="1:217" s="64" customFormat="1">
      <c r="A96" s="75" t="s">
        <v>260</v>
      </c>
      <c r="B96" s="75" t="s">
        <v>251</v>
      </c>
      <c r="C96" s="76" t="s">
        <v>261</v>
      </c>
      <c r="D96" s="76" t="s">
        <v>54</v>
      </c>
      <c r="E96" s="76"/>
      <c r="F96" s="91">
        <v>45658</v>
      </c>
      <c r="G96" s="77">
        <f t="shared" si="30"/>
        <v>172000</v>
      </c>
      <c r="H96" s="78">
        <f t="shared" si="31"/>
        <v>0</v>
      </c>
      <c r="I96" s="92">
        <f t="shared" si="26"/>
        <v>172000</v>
      </c>
      <c r="J96" s="77">
        <v>166000</v>
      </c>
      <c r="K96" s="78">
        <v>0</v>
      </c>
      <c r="L96" s="79">
        <f t="shared" si="32"/>
        <v>166000</v>
      </c>
      <c r="M96" s="20">
        <v>166000</v>
      </c>
      <c r="N96" s="21">
        <v>0</v>
      </c>
      <c r="O96" s="69">
        <f t="shared" si="33"/>
        <v>166000</v>
      </c>
      <c r="P96" s="20">
        <f t="shared" si="28"/>
        <v>6000</v>
      </c>
      <c r="Q96" s="21">
        <f t="shared" si="29"/>
        <v>0</v>
      </c>
      <c r="R96" s="69">
        <f t="shared" si="34"/>
        <v>6000</v>
      </c>
      <c r="S96" s="20">
        <f t="shared" si="13"/>
        <v>0</v>
      </c>
      <c r="T96" s="21">
        <f t="shared" si="13"/>
        <v>0</v>
      </c>
      <c r="U96" s="70">
        <f t="shared" si="35"/>
        <v>0</v>
      </c>
      <c r="V96" s="69" t="e">
        <f t="shared" si="11"/>
        <v>#REF!</v>
      </c>
      <c r="W96" s="63"/>
      <c r="X96" s="123" t="s">
        <v>54</v>
      </c>
      <c r="Y96" s="63" t="str">
        <f t="shared" si="43"/>
        <v/>
      </c>
      <c r="Z96" s="63"/>
      <c r="AA96" s="63"/>
      <c r="AB96" s="135" t="s">
        <v>482</v>
      </c>
      <c r="AC96" s="135" t="s">
        <v>482</v>
      </c>
      <c r="AD96" s="135" t="s">
        <v>482</v>
      </c>
      <c r="AE96" s="135" t="s">
        <v>482</v>
      </c>
      <c r="AF96" s="135"/>
      <c r="AG96" s="136" t="s">
        <v>482</v>
      </c>
      <c r="AH96" s="136"/>
      <c r="AI96" s="135" t="s">
        <v>483</v>
      </c>
      <c r="AJ96" s="135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  <c r="BN96" s="63"/>
      <c r="BO96" s="63"/>
      <c r="BP96" s="63"/>
      <c r="BQ96" s="63"/>
      <c r="BR96" s="63"/>
      <c r="BS96" s="63"/>
      <c r="BT96" s="63"/>
      <c r="BU96" s="63"/>
      <c r="BV96" s="63"/>
      <c r="BW96" s="63"/>
      <c r="BX96" s="63"/>
      <c r="BY96" s="63"/>
      <c r="BZ96" s="63"/>
      <c r="CA96" s="63"/>
      <c r="CB96" s="63"/>
      <c r="CC96" s="63"/>
      <c r="CD96" s="63"/>
      <c r="CE96" s="63"/>
      <c r="CF96" s="63"/>
      <c r="CG96" s="63"/>
      <c r="CH96" s="63"/>
      <c r="CI96" s="63"/>
      <c r="CJ96" s="63"/>
      <c r="CK96" s="63"/>
      <c r="CL96" s="63"/>
      <c r="CM96" s="63"/>
      <c r="CN96" s="63"/>
      <c r="CO96" s="63"/>
      <c r="CP96" s="63"/>
      <c r="CQ96" s="63"/>
      <c r="CR96" s="63"/>
      <c r="CS96" s="63"/>
      <c r="CT96" s="63"/>
      <c r="CU96" s="63"/>
      <c r="CV96" s="63"/>
      <c r="CW96" s="63"/>
      <c r="CX96" s="63"/>
      <c r="CY96" s="63"/>
      <c r="CZ96" s="63"/>
      <c r="DA96" s="63"/>
      <c r="DB96" s="63"/>
      <c r="DC96" s="63"/>
      <c r="DD96" s="63"/>
      <c r="DE96" s="63"/>
      <c r="DF96" s="63"/>
      <c r="DG96" s="63"/>
      <c r="DH96" s="63"/>
      <c r="DI96" s="63"/>
      <c r="DJ96" s="63"/>
      <c r="DK96" s="63"/>
      <c r="DL96" s="63"/>
      <c r="DM96" s="63"/>
      <c r="DN96" s="63"/>
      <c r="DO96" s="63"/>
      <c r="DP96" s="63"/>
      <c r="DQ96" s="63"/>
      <c r="DR96" s="63"/>
      <c r="DS96" s="63"/>
      <c r="DT96" s="63"/>
      <c r="DU96" s="63"/>
      <c r="DV96" s="63"/>
      <c r="DW96" s="63"/>
      <c r="DX96" s="63"/>
      <c r="DY96" s="63"/>
      <c r="DZ96" s="63"/>
      <c r="EA96" s="63"/>
      <c r="EB96" s="63"/>
      <c r="EC96" s="63"/>
      <c r="ED96" s="63"/>
      <c r="EE96" s="63"/>
      <c r="EF96" s="63"/>
      <c r="EG96" s="63"/>
      <c r="EH96" s="63"/>
      <c r="EI96" s="63"/>
      <c r="EJ96" s="63"/>
      <c r="EK96" s="63"/>
      <c r="EL96" s="63"/>
      <c r="EM96" s="63"/>
      <c r="EN96" s="63"/>
      <c r="EO96" s="63"/>
      <c r="EP96" s="63"/>
      <c r="EQ96" s="63"/>
      <c r="ER96" s="63"/>
      <c r="ES96" s="63"/>
      <c r="ET96" s="63"/>
      <c r="EU96" s="63"/>
      <c r="EV96" s="63"/>
      <c r="EW96" s="63"/>
      <c r="EX96" s="63"/>
      <c r="EY96" s="63"/>
      <c r="EZ96" s="63"/>
      <c r="FA96" s="63"/>
      <c r="FB96" s="63"/>
      <c r="FC96" s="63"/>
      <c r="FD96" s="63"/>
      <c r="FE96" s="63"/>
      <c r="FF96" s="63"/>
      <c r="FG96" s="63"/>
      <c r="FH96" s="63"/>
      <c r="FI96" s="63"/>
      <c r="FJ96" s="63"/>
      <c r="FK96" s="63"/>
      <c r="FL96" s="63"/>
      <c r="FM96" s="63"/>
      <c r="FN96" s="63"/>
      <c r="FO96" s="63"/>
      <c r="FP96" s="63"/>
      <c r="FQ96" s="63"/>
      <c r="FR96" s="63"/>
      <c r="FS96" s="63"/>
      <c r="FT96" s="63"/>
      <c r="FU96" s="63"/>
      <c r="FV96" s="63"/>
      <c r="FW96" s="63"/>
      <c r="FX96" s="63"/>
      <c r="FY96" s="63"/>
      <c r="FZ96" s="63"/>
      <c r="GA96" s="63"/>
      <c r="GB96" s="63"/>
      <c r="GC96" s="63"/>
      <c r="GD96" s="63"/>
      <c r="GE96" s="63"/>
      <c r="GF96" s="63"/>
      <c r="GG96" s="63"/>
      <c r="GH96" s="63"/>
      <c r="GI96" s="63"/>
      <c r="GJ96" s="63"/>
      <c r="GK96" s="63"/>
      <c r="GL96" s="63"/>
      <c r="GM96" s="63"/>
      <c r="GN96" s="63"/>
      <c r="GO96" s="63"/>
      <c r="GP96" s="63"/>
      <c r="GQ96" s="63"/>
      <c r="GR96" s="63"/>
      <c r="GS96" s="63"/>
      <c r="GT96" s="63"/>
      <c r="GU96" s="63"/>
      <c r="GV96" s="63"/>
      <c r="GW96" s="63"/>
      <c r="GX96" s="63"/>
      <c r="GY96" s="63"/>
      <c r="GZ96" s="63"/>
      <c r="HA96" s="63"/>
      <c r="HB96" s="63"/>
      <c r="HC96" s="63"/>
      <c r="HD96" s="63"/>
      <c r="HE96" s="63"/>
      <c r="HF96" s="63"/>
      <c r="HG96" s="63"/>
      <c r="HH96" s="63"/>
      <c r="HI96" s="63"/>
    </row>
    <row r="97" spans="1:217" s="64" customFormat="1">
      <c r="A97" s="75" t="s">
        <v>262</v>
      </c>
      <c r="B97" s="75" t="s">
        <v>251</v>
      </c>
      <c r="C97" s="76" t="s">
        <v>263</v>
      </c>
      <c r="D97" s="76" t="s">
        <v>106</v>
      </c>
      <c r="E97" s="76"/>
      <c r="F97" s="91">
        <v>45658</v>
      </c>
      <c r="G97" s="77">
        <f t="shared" si="30"/>
        <v>2624000</v>
      </c>
      <c r="H97" s="78">
        <f t="shared" si="31"/>
        <v>0</v>
      </c>
      <c r="I97" s="92">
        <f t="shared" si="26"/>
        <v>2624000</v>
      </c>
      <c r="J97" s="77">
        <v>2535000</v>
      </c>
      <c r="K97" s="78">
        <v>0</v>
      </c>
      <c r="L97" s="79">
        <f t="shared" si="32"/>
        <v>2535000</v>
      </c>
      <c r="M97" s="20">
        <v>2535000</v>
      </c>
      <c r="N97" s="21">
        <v>0</v>
      </c>
      <c r="O97" s="69">
        <f t="shared" si="33"/>
        <v>2535000</v>
      </c>
      <c r="P97" s="20">
        <f t="shared" si="28"/>
        <v>89000</v>
      </c>
      <c r="Q97" s="21">
        <f t="shared" si="29"/>
        <v>0</v>
      </c>
      <c r="R97" s="69">
        <f t="shared" si="34"/>
        <v>89000</v>
      </c>
      <c r="S97" s="20">
        <f t="shared" si="13"/>
        <v>0</v>
      </c>
      <c r="T97" s="21">
        <f t="shared" si="13"/>
        <v>0</v>
      </c>
      <c r="U97" s="70">
        <f t="shared" si="35"/>
        <v>0</v>
      </c>
      <c r="V97" s="69" t="e">
        <f t="shared" si="11"/>
        <v>#REF!</v>
      </c>
      <c r="W97" s="63"/>
      <c r="X97" s="123" t="s">
        <v>106</v>
      </c>
      <c r="Y97" s="63" t="str">
        <f t="shared" si="43"/>
        <v/>
      </c>
      <c r="Z97" s="63"/>
      <c r="AA97" s="63"/>
      <c r="AB97" s="135" t="s">
        <v>482</v>
      </c>
      <c r="AC97" s="135" t="s">
        <v>482</v>
      </c>
      <c r="AD97" s="135" t="s">
        <v>482</v>
      </c>
      <c r="AE97" s="135" t="s">
        <v>482</v>
      </c>
      <c r="AF97" s="135"/>
      <c r="AG97" s="136" t="s">
        <v>482</v>
      </c>
      <c r="AH97" s="136"/>
      <c r="AI97" s="135" t="s">
        <v>483</v>
      </c>
      <c r="AJ97" s="135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  <c r="BN97" s="63"/>
      <c r="BO97" s="63"/>
      <c r="BP97" s="63"/>
      <c r="BQ97" s="63"/>
      <c r="BR97" s="63"/>
      <c r="BS97" s="63"/>
      <c r="BT97" s="63"/>
      <c r="BU97" s="63"/>
      <c r="BV97" s="63"/>
      <c r="BW97" s="63"/>
      <c r="BX97" s="63"/>
      <c r="BY97" s="63"/>
      <c r="BZ97" s="63"/>
      <c r="CA97" s="63"/>
      <c r="CB97" s="63"/>
      <c r="CC97" s="63"/>
      <c r="CD97" s="63"/>
      <c r="CE97" s="63"/>
      <c r="CF97" s="63"/>
      <c r="CG97" s="63"/>
      <c r="CH97" s="63"/>
      <c r="CI97" s="63"/>
      <c r="CJ97" s="63"/>
      <c r="CK97" s="63"/>
      <c r="CL97" s="63"/>
      <c r="CM97" s="63"/>
      <c r="CN97" s="63"/>
      <c r="CO97" s="63"/>
      <c r="CP97" s="63"/>
      <c r="CQ97" s="63"/>
      <c r="CR97" s="63"/>
      <c r="CS97" s="63"/>
      <c r="CT97" s="63"/>
      <c r="CU97" s="63"/>
      <c r="CV97" s="63"/>
      <c r="CW97" s="63"/>
      <c r="CX97" s="63"/>
      <c r="CY97" s="63"/>
      <c r="CZ97" s="63"/>
      <c r="DA97" s="63"/>
      <c r="DB97" s="63"/>
      <c r="DC97" s="63"/>
      <c r="DD97" s="63"/>
      <c r="DE97" s="63"/>
      <c r="DF97" s="63"/>
      <c r="DG97" s="63"/>
      <c r="DH97" s="63"/>
      <c r="DI97" s="63"/>
      <c r="DJ97" s="63"/>
      <c r="DK97" s="63"/>
      <c r="DL97" s="63"/>
      <c r="DM97" s="63"/>
      <c r="DN97" s="63"/>
      <c r="DO97" s="63"/>
      <c r="DP97" s="63"/>
      <c r="DQ97" s="63"/>
      <c r="DR97" s="63"/>
      <c r="DS97" s="63"/>
      <c r="DT97" s="63"/>
      <c r="DU97" s="63"/>
      <c r="DV97" s="63"/>
      <c r="DW97" s="63"/>
      <c r="DX97" s="63"/>
      <c r="DY97" s="63"/>
      <c r="DZ97" s="63"/>
      <c r="EA97" s="63"/>
      <c r="EB97" s="63"/>
      <c r="EC97" s="63"/>
      <c r="ED97" s="63"/>
      <c r="EE97" s="63"/>
      <c r="EF97" s="63"/>
      <c r="EG97" s="63"/>
      <c r="EH97" s="63"/>
      <c r="EI97" s="63"/>
      <c r="EJ97" s="63"/>
      <c r="EK97" s="63"/>
      <c r="EL97" s="63"/>
      <c r="EM97" s="63"/>
      <c r="EN97" s="63"/>
      <c r="EO97" s="63"/>
      <c r="EP97" s="63"/>
      <c r="EQ97" s="63"/>
      <c r="ER97" s="63"/>
      <c r="ES97" s="63"/>
      <c r="ET97" s="63"/>
      <c r="EU97" s="63"/>
      <c r="EV97" s="63"/>
      <c r="EW97" s="63"/>
      <c r="EX97" s="63"/>
      <c r="EY97" s="63"/>
      <c r="EZ97" s="63"/>
      <c r="FA97" s="63"/>
      <c r="FB97" s="63"/>
      <c r="FC97" s="63"/>
      <c r="FD97" s="63"/>
      <c r="FE97" s="63"/>
      <c r="FF97" s="63"/>
      <c r="FG97" s="63"/>
      <c r="FH97" s="63"/>
      <c r="FI97" s="63"/>
      <c r="FJ97" s="63"/>
      <c r="FK97" s="63"/>
      <c r="FL97" s="63"/>
      <c r="FM97" s="63"/>
      <c r="FN97" s="63"/>
      <c r="FO97" s="63"/>
      <c r="FP97" s="63"/>
      <c r="FQ97" s="63"/>
      <c r="FR97" s="63"/>
      <c r="FS97" s="63"/>
      <c r="FT97" s="63"/>
      <c r="FU97" s="63"/>
      <c r="FV97" s="63"/>
      <c r="FW97" s="63"/>
      <c r="FX97" s="63"/>
      <c r="FY97" s="63"/>
      <c r="FZ97" s="63"/>
      <c r="GA97" s="63"/>
      <c r="GB97" s="63"/>
      <c r="GC97" s="63"/>
      <c r="GD97" s="63"/>
      <c r="GE97" s="63"/>
      <c r="GF97" s="63"/>
      <c r="GG97" s="63"/>
      <c r="GH97" s="63"/>
      <c r="GI97" s="63"/>
      <c r="GJ97" s="63"/>
      <c r="GK97" s="63"/>
      <c r="GL97" s="63"/>
      <c r="GM97" s="63"/>
      <c r="GN97" s="63"/>
      <c r="GO97" s="63"/>
      <c r="GP97" s="63"/>
      <c r="GQ97" s="63"/>
      <c r="GR97" s="63"/>
      <c r="GS97" s="63"/>
      <c r="GT97" s="63"/>
      <c r="GU97" s="63"/>
      <c r="GV97" s="63"/>
      <c r="GW97" s="63"/>
      <c r="GX97" s="63"/>
      <c r="GY97" s="63"/>
      <c r="GZ97" s="63"/>
      <c r="HA97" s="63"/>
      <c r="HB97" s="63"/>
      <c r="HC97" s="63"/>
      <c r="HD97" s="63"/>
      <c r="HE97" s="63"/>
      <c r="HF97" s="63"/>
      <c r="HG97" s="63"/>
      <c r="HH97" s="63"/>
      <c r="HI97" s="63"/>
    </row>
    <row r="98" spans="1:217" s="64" customFormat="1">
      <c r="A98" s="75" t="s">
        <v>264</v>
      </c>
      <c r="B98" s="75" t="s">
        <v>251</v>
      </c>
      <c r="C98" s="76" t="s">
        <v>265</v>
      </c>
      <c r="D98" s="76" t="s">
        <v>266</v>
      </c>
      <c r="E98" s="76"/>
      <c r="F98" s="91">
        <v>45658</v>
      </c>
      <c r="G98" s="77">
        <f t="shared" si="30"/>
        <v>81000</v>
      </c>
      <c r="H98" s="78">
        <f t="shared" si="31"/>
        <v>0</v>
      </c>
      <c r="I98" s="92">
        <f t="shared" si="26"/>
        <v>81000</v>
      </c>
      <c r="J98" s="77">
        <v>78000</v>
      </c>
      <c r="K98" s="78">
        <v>0</v>
      </c>
      <c r="L98" s="79">
        <f t="shared" si="32"/>
        <v>78000</v>
      </c>
      <c r="M98" s="20">
        <v>78000</v>
      </c>
      <c r="N98" s="21">
        <v>0</v>
      </c>
      <c r="O98" s="69">
        <f t="shared" si="33"/>
        <v>78000</v>
      </c>
      <c r="P98" s="20">
        <f t="shared" si="28"/>
        <v>3000</v>
      </c>
      <c r="Q98" s="21">
        <f t="shared" si="29"/>
        <v>0</v>
      </c>
      <c r="R98" s="69">
        <f t="shared" si="34"/>
        <v>3000</v>
      </c>
      <c r="S98" s="20">
        <f t="shared" si="13"/>
        <v>0</v>
      </c>
      <c r="T98" s="21">
        <f t="shared" si="13"/>
        <v>0</v>
      </c>
      <c r="U98" s="70">
        <f t="shared" si="35"/>
        <v>0</v>
      </c>
      <c r="V98" s="69" t="e">
        <f t="shared" si="11"/>
        <v>#REF!</v>
      </c>
      <c r="W98" s="63"/>
      <c r="X98" s="123" t="s">
        <v>266</v>
      </c>
      <c r="Y98" s="63" t="str">
        <f t="shared" si="43"/>
        <v/>
      </c>
      <c r="Z98" s="63"/>
      <c r="AA98" s="63"/>
      <c r="AB98" s="135" t="s">
        <v>482</v>
      </c>
      <c r="AC98" s="135" t="s">
        <v>482</v>
      </c>
      <c r="AD98" s="135" t="s">
        <v>482</v>
      </c>
      <c r="AE98" s="135" t="s">
        <v>482</v>
      </c>
      <c r="AF98" s="135"/>
      <c r="AG98" s="136" t="s">
        <v>482</v>
      </c>
      <c r="AH98" s="136"/>
      <c r="AI98" s="135" t="s">
        <v>483</v>
      </c>
      <c r="AJ98" s="135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  <c r="BN98" s="63"/>
      <c r="BO98" s="63"/>
      <c r="BP98" s="63"/>
      <c r="BQ98" s="63"/>
      <c r="BR98" s="63"/>
      <c r="BS98" s="63"/>
      <c r="BT98" s="63"/>
      <c r="BU98" s="63"/>
      <c r="BV98" s="63"/>
      <c r="BW98" s="63"/>
      <c r="BX98" s="63"/>
      <c r="BY98" s="63"/>
      <c r="BZ98" s="63"/>
      <c r="CA98" s="63"/>
      <c r="CB98" s="63"/>
      <c r="CC98" s="63"/>
      <c r="CD98" s="63"/>
      <c r="CE98" s="63"/>
      <c r="CF98" s="63"/>
      <c r="CG98" s="63"/>
      <c r="CH98" s="63"/>
      <c r="CI98" s="63"/>
      <c r="CJ98" s="63"/>
      <c r="CK98" s="63"/>
      <c r="CL98" s="63"/>
      <c r="CM98" s="63"/>
      <c r="CN98" s="63"/>
      <c r="CO98" s="63"/>
      <c r="CP98" s="63"/>
      <c r="CQ98" s="63"/>
      <c r="CR98" s="63"/>
      <c r="CS98" s="63"/>
      <c r="CT98" s="63"/>
      <c r="CU98" s="63"/>
      <c r="CV98" s="63"/>
      <c r="CW98" s="63"/>
      <c r="CX98" s="63"/>
      <c r="CY98" s="63"/>
      <c r="CZ98" s="63"/>
      <c r="DA98" s="63"/>
      <c r="DB98" s="63"/>
      <c r="DC98" s="63"/>
      <c r="DD98" s="63"/>
      <c r="DE98" s="63"/>
      <c r="DF98" s="63"/>
      <c r="DG98" s="63"/>
      <c r="DH98" s="63"/>
      <c r="DI98" s="63"/>
      <c r="DJ98" s="63"/>
      <c r="DK98" s="63"/>
      <c r="DL98" s="63"/>
      <c r="DM98" s="63"/>
      <c r="DN98" s="63"/>
      <c r="DO98" s="63"/>
      <c r="DP98" s="63"/>
      <c r="DQ98" s="63"/>
      <c r="DR98" s="63"/>
      <c r="DS98" s="63"/>
      <c r="DT98" s="63"/>
      <c r="DU98" s="63"/>
      <c r="DV98" s="63"/>
      <c r="DW98" s="63"/>
      <c r="DX98" s="63"/>
      <c r="DY98" s="63"/>
      <c r="DZ98" s="63"/>
      <c r="EA98" s="63"/>
      <c r="EB98" s="63"/>
      <c r="EC98" s="63"/>
      <c r="ED98" s="63"/>
      <c r="EE98" s="63"/>
      <c r="EF98" s="63"/>
      <c r="EG98" s="63"/>
      <c r="EH98" s="63"/>
      <c r="EI98" s="63"/>
      <c r="EJ98" s="63"/>
      <c r="EK98" s="63"/>
      <c r="EL98" s="63"/>
      <c r="EM98" s="63"/>
      <c r="EN98" s="63"/>
      <c r="EO98" s="63"/>
      <c r="EP98" s="63"/>
      <c r="EQ98" s="63"/>
      <c r="ER98" s="63"/>
      <c r="ES98" s="63"/>
      <c r="ET98" s="63"/>
      <c r="EU98" s="63"/>
      <c r="EV98" s="63"/>
      <c r="EW98" s="63"/>
      <c r="EX98" s="63"/>
      <c r="EY98" s="63"/>
      <c r="EZ98" s="63"/>
      <c r="FA98" s="63"/>
      <c r="FB98" s="63"/>
      <c r="FC98" s="63"/>
      <c r="FD98" s="63"/>
      <c r="FE98" s="63"/>
      <c r="FF98" s="63"/>
      <c r="FG98" s="63"/>
      <c r="FH98" s="63"/>
      <c r="FI98" s="63"/>
      <c r="FJ98" s="63"/>
      <c r="FK98" s="63"/>
      <c r="FL98" s="63"/>
      <c r="FM98" s="63"/>
      <c r="FN98" s="63"/>
      <c r="FO98" s="63"/>
      <c r="FP98" s="63"/>
      <c r="FQ98" s="63"/>
      <c r="FR98" s="63"/>
      <c r="FS98" s="63"/>
      <c r="FT98" s="63"/>
      <c r="FU98" s="63"/>
      <c r="FV98" s="63"/>
      <c r="FW98" s="63"/>
      <c r="FX98" s="63"/>
      <c r="FY98" s="63"/>
      <c r="FZ98" s="63"/>
      <c r="GA98" s="63"/>
      <c r="GB98" s="63"/>
      <c r="GC98" s="63"/>
      <c r="GD98" s="63"/>
      <c r="GE98" s="63"/>
      <c r="GF98" s="63"/>
      <c r="GG98" s="63"/>
      <c r="GH98" s="63"/>
      <c r="GI98" s="63"/>
      <c r="GJ98" s="63"/>
      <c r="GK98" s="63"/>
      <c r="GL98" s="63"/>
      <c r="GM98" s="63"/>
      <c r="GN98" s="63"/>
      <c r="GO98" s="63"/>
      <c r="GP98" s="63"/>
      <c r="GQ98" s="63"/>
      <c r="GR98" s="63"/>
      <c r="GS98" s="63"/>
      <c r="GT98" s="63"/>
      <c r="GU98" s="63"/>
      <c r="GV98" s="63"/>
      <c r="GW98" s="63"/>
      <c r="GX98" s="63"/>
      <c r="GY98" s="63"/>
      <c r="GZ98" s="63"/>
      <c r="HA98" s="63"/>
      <c r="HB98" s="63"/>
      <c r="HC98" s="63"/>
      <c r="HD98" s="63"/>
      <c r="HE98" s="63"/>
      <c r="HF98" s="63"/>
      <c r="HG98" s="63"/>
      <c r="HH98" s="63"/>
      <c r="HI98" s="63"/>
    </row>
    <row r="99" spans="1:217" s="64" customFormat="1">
      <c r="A99" s="75" t="s">
        <v>418</v>
      </c>
      <c r="B99" s="75" t="s">
        <v>251</v>
      </c>
      <c r="C99" s="76" t="s">
        <v>419</v>
      </c>
      <c r="D99" s="76" t="s">
        <v>420</v>
      </c>
      <c r="E99" s="76"/>
      <c r="F99" s="116">
        <v>45267</v>
      </c>
      <c r="G99" s="77">
        <f t="shared" si="30"/>
        <v>1613000</v>
      </c>
      <c r="H99" s="78">
        <f t="shared" si="31"/>
        <v>0</v>
      </c>
      <c r="I99" s="92">
        <f t="shared" si="26"/>
        <v>1613000</v>
      </c>
      <c r="J99" s="117">
        <v>1558000</v>
      </c>
      <c r="K99" s="92">
        <v>0</v>
      </c>
      <c r="L99" s="79">
        <f t="shared" si="32"/>
        <v>1558000</v>
      </c>
      <c r="M99" s="118">
        <v>1558000</v>
      </c>
      <c r="N99" s="119">
        <v>0</v>
      </c>
      <c r="O99" s="69">
        <f t="shared" si="33"/>
        <v>1558000</v>
      </c>
      <c r="P99" s="118">
        <f t="shared" si="28"/>
        <v>55000</v>
      </c>
      <c r="Q99" s="119">
        <f t="shared" si="29"/>
        <v>0</v>
      </c>
      <c r="R99" s="69">
        <f t="shared" ref="R99" si="46">SUM(P99:Q99)</f>
        <v>55000</v>
      </c>
      <c r="S99" s="118">
        <f t="shared" si="13"/>
        <v>0</v>
      </c>
      <c r="T99" s="119">
        <f t="shared" si="13"/>
        <v>0</v>
      </c>
      <c r="U99" s="70">
        <f t="shared" si="35"/>
        <v>0</v>
      </c>
      <c r="V99" s="69" t="e">
        <f>ROUND(U99*premieGM,2)</f>
        <v>#REF!</v>
      </c>
      <c r="W99" s="120"/>
      <c r="X99" s="123" t="s">
        <v>420</v>
      </c>
      <c r="Y99" s="63" t="str">
        <f t="shared" si="43"/>
        <v/>
      </c>
      <c r="Z99" s="120"/>
      <c r="AA99" s="120"/>
      <c r="AB99" s="135" t="s">
        <v>482</v>
      </c>
      <c r="AC99" s="135" t="s">
        <v>482</v>
      </c>
      <c r="AD99" s="135" t="s">
        <v>482</v>
      </c>
      <c r="AE99" s="135" t="s">
        <v>482</v>
      </c>
      <c r="AF99" s="135"/>
      <c r="AG99" s="136" t="s">
        <v>481</v>
      </c>
      <c r="AH99" s="136" t="s">
        <v>482</v>
      </c>
      <c r="AI99" s="135" t="s">
        <v>483</v>
      </c>
      <c r="AJ99" s="136"/>
      <c r="AK99" s="141" t="s">
        <v>484</v>
      </c>
      <c r="AL99" s="120"/>
      <c r="AM99" s="120"/>
      <c r="AN99" s="120"/>
      <c r="AO99" s="120"/>
      <c r="AP99" s="120"/>
      <c r="AQ99" s="120"/>
      <c r="AR99" s="120"/>
      <c r="AS99" s="120"/>
      <c r="AT99" s="120"/>
      <c r="AU99" s="120"/>
      <c r="AV99" s="120"/>
      <c r="AW99" s="120"/>
      <c r="AX99" s="120"/>
      <c r="AY99" s="120"/>
      <c r="AZ99" s="120"/>
      <c r="BA99" s="120"/>
      <c r="BB99" s="120"/>
      <c r="BC99" s="120"/>
      <c r="BD99" s="120"/>
      <c r="BE99" s="120"/>
      <c r="BF99" s="120"/>
      <c r="BG99" s="120"/>
      <c r="BH99" s="120"/>
      <c r="BI99" s="120"/>
      <c r="BJ99" s="120"/>
      <c r="BK99" s="120"/>
      <c r="BL99" s="120"/>
      <c r="BM99" s="120"/>
      <c r="BN99" s="120"/>
      <c r="BO99" s="120"/>
      <c r="BP99" s="120"/>
      <c r="BQ99" s="120"/>
      <c r="BR99" s="120"/>
      <c r="BS99" s="120"/>
      <c r="BT99" s="120"/>
      <c r="BU99" s="120"/>
      <c r="BV99" s="120"/>
      <c r="BW99" s="120"/>
      <c r="BX99" s="120"/>
      <c r="BY99" s="120"/>
      <c r="BZ99" s="120"/>
      <c r="CA99" s="120"/>
      <c r="CB99" s="120"/>
      <c r="CC99" s="120"/>
      <c r="CD99" s="120"/>
      <c r="CE99" s="120"/>
      <c r="CF99" s="120"/>
      <c r="CG99" s="120"/>
      <c r="CH99" s="120"/>
      <c r="CI99" s="120"/>
      <c r="CJ99" s="120"/>
      <c r="CK99" s="120"/>
      <c r="CL99" s="120"/>
      <c r="CM99" s="120"/>
      <c r="CN99" s="120"/>
      <c r="CO99" s="120"/>
      <c r="CP99" s="120"/>
      <c r="CQ99" s="120"/>
      <c r="CR99" s="120"/>
      <c r="CS99" s="120"/>
      <c r="CT99" s="120"/>
      <c r="CU99" s="120"/>
      <c r="CV99" s="120"/>
      <c r="CW99" s="120"/>
      <c r="CX99" s="120"/>
      <c r="CY99" s="120"/>
      <c r="CZ99" s="120"/>
      <c r="DA99" s="120"/>
      <c r="DB99" s="120"/>
      <c r="DC99" s="120"/>
      <c r="DD99" s="120"/>
      <c r="DE99" s="120"/>
      <c r="DF99" s="120"/>
      <c r="DG99" s="120"/>
      <c r="DH99" s="120"/>
      <c r="DI99" s="120"/>
      <c r="DJ99" s="120"/>
      <c r="DK99" s="120"/>
      <c r="DL99" s="120"/>
      <c r="DM99" s="120"/>
      <c r="DN99" s="120"/>
      <c r="DO99" s="120"/>
      <c r="DP99" s="120"/>
      <c r="DQ99" s="120"/>
      <c r="DR99" s="120"/>
      <c r="DS99" s="120"/>
      <c r="DT99" s="120"/>
      <c r="DU99" s="120"/>
      <c r="DV99" s="120"/>
      <c r="DW99" s="120"/>
      <c r="DX99" s="120"/>
      <c r="DY99" s="120"/>
      <c r="DZ99" s="120"/>
      <c r="EA99" s="120"/>
      <c r="EB99" s="120"/>
      <c r="EC99" s="120"/>
      <c r="ED99" s="120"/>
      <c r="EE99" s="120"/>
      <c r="EF99" s="120"/>
      <c r="EG99" s="120"/>
      <c r="EH99" s="120"/>
      <c r="EI99" s="120"/>
      <c r="EJ99" s="120"/>
      <c r="EK99" s="120"/>
      <c r="EL99" s="120"/>
      <c r="EM99" s="120"/>
      <c r="EN99" s="120"/>
      <c r="EO99" s="120"/>
      <c r="EP99" s="120"/>
      <c r="EQ99" s="120"/>
      <c r="ER99" s="120"/>
      <c r="ES99" s="120"/>
      <c r="ET99" s="120"/>
      <c r="EU99" s="120"/>
      <c r="EV99" s="120"/>
      <c r="EW99" s="120"/>
      <c r="EX99" s="120"/>
      <c r="EY99" s="120"/>
      <c r="EZ99" s="120"/>
      <c r="FA99" s="120"/>
      <c r="FB99" s="120"/>
      <c r="FC99" s="120"/>
      <c r="FD99" s="120"/>
      <c r="FE99" s="120"/>
      <c r="FF99" s="120"/>
      <c r="FG99" s="120"/>
      <c r="FH99" s="120"/>
      <c r="FI99" s="120"/>
      <c r="FJ99" s="120"/>
      <c r="FK99" s="120"/>
      <c r="FL99" s="120"/>
      <c r="FM99" s="120"/>
      <c r="FN99" s="120"/>
      <c r="FO99" s="120"/>
      <c r="FP99" s="120"/>
      <c r="FQ99" s="120"/>
      <c r="FR99" s="120"/>
      <c r="FS99" s="120"/>
      <c r="FT99" s="120"/>
      <c r="FU99" s="120"/>
      <c r="FV99" s="120"/>
      <c r="FW99" s="120"/>
      <c r="FX99" s="120"/>
      <c r="FY99" s="120"/>
      <c r="FZ99" s="120"/>
      <c r="GA99" s="120"/>
      <c r="GB99" s="120"/>
      <c r="GC99" s="120"/>
      <c r="GD99" s="120"/>
      <c r="GE99" s="120"/>
      <c r="GF99" s="120"/>
      <c r="GG99" s="120"/>
      <c r="GH99" s="120"/>
      <c r="GI99" s="120"/>
      <c r="GJ99" s="120"/>
      <c r="GK99" s="120"/>
      <c r="GL99" s="120"/>
      <c r="GM99" s="120"/>
      <c r="GN99" s="120"/>
      <c r="GO99" s="120"/>
      <c r="GP99" s="120"/>
      <c r="GQ99" s="120"/>
      <c r="GR99" s="120"/>
      <c r="GS99" s="120"/>
      <c r="GT99" s="120"/>
      <c r="GU99" s="120"/>
      <c r="GV99" s="120"/>
      <c r="GW99" s="120"/>
      <c r="GX99" s="120"/>
      <c r="GY99" s="120"/>
      <c r="GZ99" s="120"/>
      <c r="HA99" s="120"/>
      <c r="HB99" s="120"/>
      <c r="HC99" s="120"/>
      <c r="HD99" s="120"/>
      <c r="HE99" s="120"/>
      <c r="HF99" s="120"/>
      <c r="HG99" s="120"/>
      <c r="HH99" s="120"/>
      <c r="HI99" s="120"/>
    </row>
    <row r="100" spans="1:217" s="64" customFormat="1">
      <c r="A100" s="75" t="s">
        <v>267</v>
      </c>
      <c r="B100" s="75" t="s">
        <v>251</v>
      </c>
      <c r="C100" s="76" t="s">
        <v>75</v>
      </c>
      <c r="D100" s="76" t="s">
        <v>268</v>
      </c>
      <c r="E100" s="76"/>
      <c r="F100" s="91" t="s">
        <v>75</v>
      </c>
      <c r="G100" s="77">
        <f t="shared" si="30"/>
        <v>0</v>
      </c>
      <c r="H100" s="78">
        <f t="shared" si="31"/>
        <v>0</v>
      </c>
      <c r="I100" s="92">
        <f t="shared" si="26"/>
        <v>0</v>
      </c>
      <c r="J100" s="77">
        <v>0</v>
      </c>
      <c r="K100" s="78">
        <v>0</v>
      </c>
      <c r="L100" s="79">
        <f t="shared" si="32"/>
        <v>0</v>
      </c>
      <c r="M100" s="20">
        <v>0</v>
      </c>
      <c r="N100" s="21">
        <v>0</v>
      </c>
      <c r="O100" s="69">
        <f t="shared" si="33"/>
        <v>0</v>
      </c>
      <c r="P100" s="20">
        <f t="shared" si="28"/>
        <v>0</v>
      </c>
      <c r="Q100" s="21">
        <f t="shared" si="29"/>
        <v>0</v>
      </c>
      <c r="R100" s="69">
        <f t="shared" si="34"/>
        <v>0</v>
      </c>
      <c r="S100" s="20">
        <f t="shared" si="13"/>
        <v>0</v>
      </c>
      <c r="T100" s="21">
        <f t="shared" si="13"/>
        <v>0</v>
      </c>
      <c r="U100" s="70">
        <f t="shared" si="35"/>
        <v>0</v>
      </c>
      <c r="V100" s="69" t="e">
        <f t="shared" si="11"/>
        <v>#REF!</v>
      </c>
      <c r="W100" s="63"/>
      <c r="X100" s="123" t="s">
        <v>268</v>
      </c>
      <c r="Y100" s="63" t="str">
        <f t="shared" si="43"/>
        <v/>
      </c>
      <c r="Z100" s="63"/>
      <c r="AA100" s="63"/>
      <c r="AB100" s="134"/>
      <c r="AC100" s="134"/>
      <c r="AD100" s="134"/>
      <c r="AE100" s="134"/>
      <c r="AF100" s="134"/>
      <c r="AG100" s="134"/>
      <c r="AH100" s="134"/>
      <c r="AI100" s="134"/>
      <c r="AJ100" s="134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  <c r="BN100" s="63"/>
      <c r="BO100" s="63"/>
      <c r="BP100" s="63"/>
      <c r="BQ100" s="63"/>
      <c r="BR100" s="63"/>
      <c r="BS100" s="63"/>
      <c r="BT100" s="63"/>
      <c r="BU100" s="63"/>
      <c r="BV100" s="63"/>
      <c r="BW100" s="63"/>
      <c r="BX100" s="63"/>
      <c r="BY100" s="63"/>
      <c r="BZ100" s="63"/>
      <c r="CA100" s="63"/>
      <c r="CB100" s="63"/>
      <c r="CC100" s="63"/>
      <c r="CD100" s="63"/>
      <c r="CE100" s="63"/>
      <c r="CF100" s="63"/>
      <c r="CG100" s="63"/>
      <c r="CH100" s="63"/>
      <c r="CI100" s="63"/>
      <c r="CJ100" s="63"/>
      <c r="CK100" s="63"/>
      <c r="CL100" s="63"/>
      <c r="CM100" s="63"/>
      <c r="CN100" s="63"/>
      <c r="CO100" s="63"/>
      <c r="CP100" s="63"/>
      <c r="CQ100" s="63"/>
      <c r="CR100" s="63"/>
      <c r="CS100" s="63"/>
      <c r="CT100" s="63"/>
      <c r="CU100" s="63"/>
      <c r="CV100" s="63"/>
      <c r="CW100" s="63"/>
      <c r="CX100" s="63"/>
      <c r="CY100" s="63"/>
      <c r="CZ100" s="63"/>
      <c r="DA100" s="63"/>
      <c r="DB100" s="63"/>
      <c r="DC100" s="63"/>
      <c r="DD100" s="63"/>
      <c r="DE100" s="63"/>
      <c r="DF100" s="63"/>
      <c r="DG100" s="63"/>
      <c r="DH100" s="63"/>
      <c r="DI100" s="63"/>
      <c r="DJ100" s="63"/>
      <c r="DK100" s="63"/>
      <c r="DL100" s="63"/>
      <c r="DM100" s="63"/>
      <c r="DN100" s="63"/>
      <c r="DO100" s="63"/>
      <c r="DP100" s="63"/>
      <c r="DQ100" s="63"/>
      <c r="DR100" s="63"/>
      <c r="DS100" s="63"/>
      <c r="DT100" s="63"/>
      <c r="DU100" s="63"/>
      <c r="DV100" s="63"/>
      <c r="DW100" s="63"/>
      <c r="DX100" s="63"/>
      <c r="DY100" s="63"/>
      <c r="DZ100" s="63"/>
      <c r="EA100" s="63"/>
      <c r="EB100" s="63"/>
      <c r="EC100" s="63"/>
      <c r="ED100" s="63"/>
      <c r="EE100" s="63"/>
      <c r="EF100" s="63"/>
      <c r="EG100" s="63"/>
      <c r="EH100" s="63"/>
      <c r="EI100" s="63"/>
      <c r="EJ100" s="63"/>
      <c r="EK100" s="63"/>
      <c r="EL100" s="63"/>
      <c r="EM100" s="63"/>
      <c r="EN100" s="63"/>
      <c r="EO100" s="63"/>
      <c r="EP100" s="63"/>
      <c r="EQ100" s="63"/>
      <c r="ER100" s="63"/>
      <c r="ES100" s="63"/>
      <c r="ET100" s="63"/>
      <c r="EU100" s="63"/>
      <c r="EV100" s="63"/>
      <c r="EW100" s="63"/>
      <c r="EX100" s="63"/>
      <c r="EY100" s="63"/>
      <c r="EZ100" s="63"/>
      <c r="FA100" s="63"/>
      <c r="FB100" s="63"/>
      <c r="FC100" s="63"/>
      <c r="FD100" s="63"/>
      <c r="FE100" s="63"/>
      <c r="FF100" s="63"/>
      <c r="FG100" s="63"/>
      <c r="FH100" s="63"/>
      <c r="FI100" s="63"/>
      <c r="FJ100" s="63"/>
      <c r="FK100" s="63"/>
      <c r="FL100" s="63"/>
      <c r="FM100" s="63"/>
      <c r="FN100" s="63"/>
      <c r="FO100" s="63"/>
      <c r="FP100" s="63"/>
      <c r="FQ100" s="63"/>
      <c r="FR100" s="63"/>
      <c r="FS100" s="63"/>
      <c r="FT100" s="63"/>
      <c r="FU100" s="63"/>
      <c r="FV100" s="63"/>
      <c r="FW100" s="63"/>
      <c r="FX100" s="63"/>
      <c r="FY100" s="63"/>
      <c r="FZ100" s="63"/>
      <c r="GA100" s="63"/>
      <c r="GB100" s="63"/>
      <c r="GC100" s="63"/>
      <c r="GD100" s="63"/>
      <c r="GE100" s="63"/>
      <c r="GF100" s="63"/>
      <c r="GG100" s="63"/>
      <c r="GH100" s="63"/>
      <c r="GI100" s="63"/>
      <c r="GJ100" s="63"/>
      <c r="GK100" s="63"/>
      <c r="GL100" s="63"/>
      <c r="GM100" s="63"/>
      <c r="GN100" s="63"/>
      <c r="GO100" s="63"/>
      <c r="GP100" s="63"/>
      <c r="GQ100" s="63"/>
      <c r="GR100" s="63"/>
      <c r="GS100" s="63"/>
      <c r="GT100" s="63"/>
      <c r="GU100" s="63"/>
      <c r="GV100" s="63"/>
      <c r="GW100" s="63"/>
      <c r="GX100" s="63"/>
      <c r="GY100" s="63"/>
      <c r="GZ100" s="63"/>
      <c r="HA100" s="63"/>
      <c r="HB100" s="63"/>
      <c r="HC100" s="63"/>
      <c r="HD100" s="63"/>
      <c r="HE100" s="63"/>
      <c r="HF100" s="63"/>
      <c r="HG100" s="63"/>
      <c r="HH100" s="63"/>
      <c r="HI100" s="63"/>
    </row>
    <row r="101" spans="1:217" s="64" customFormat="1">
      <c r="A101" s="75" t="s">
        <v>269</v>
      </c>
      <c r="B101" s="75" t="s">
        <v>270</v>
      </c>
      <c r="C101" s="76" t="s">
        <v>271</v>
      </c>
      <c r="D101" s="76" t="s">
        <v>272</v>
      </c>
      <c r="E101" s="76"/>
      <c r="F101" s="91">
        <v>45658</v>
      </c>
      <c r="G101" s="77">
        <f t="shared" si="30"/>
        <v>172000</v>
      </c>
      <c r="H101" s="78">
        <f t="shared" si="31"/>
        <v>0</v>
      </c>
      <c r="I101" s="92">
        <f t="shared" si="26"/>
        <v>172000</v>
      </c>
      <c r="J101" s="77">
        <v>166000</v>
      </c>
      <c r="K101" s="78">
        <v>0</v>
      </c>
      <c r="L101" s="79">
        <f t="shared" si="32"/>
        <v>166000</v>
      </c>
      <c r="M101" s="20">
        <v>166000</v>
      </c>
      <c r="N101" s="21">
        <v>0</v>
      </c>
      <c r="O101" s="69">
        <f t="shared" si="33"/>
        <v>166000</v>
      </c>
      <c r="P101" s="20">
        <f t="shared" si="28"/>
        <v>6000</v>
      </c>
      <c r="Q101" s="21">
        <f t="shared" si="29"/>
        <v>0</v>
      </c>
      <c r="R101" s="69">
        <f t="shared" si="34"/>
        <v>6000</v>
      </c>
      <c r="S101" s="20">
        <f t="shared" si="13"/>
        <v>0</v>
      </c>
      <c r="T101" s="21">
        <f t="shared" si="13"/>
        <v>0</v>
      </c>
      <c r="U101" s="70">
        <f t="shared" si="35"/>
        <v>0</v>
      </c>
      <c r="V101" s="69" t="e">
        <f t="shared" si="11"/>
        <v>#REF!</v>
      </c>
      <c r="W101" s="63"/>
      <c r="X101" s="124" t="s">
        <v>272</v>
      </c>
      <c r="Y101" s="63" t="str">
        <f t="shared" si="43"/>
        <v/>
      </c>
      <c r="Z101" s="63"/>
      <c r="AA101" s="63"/>
      <c r="AB101" s="135" t="s">
        <v>482</v>
      </c>
      <c r="AC101" s="135" t="s">
        <v>482</v>
      </c>
      <c r="AD101" s="135" t="s">
        <v>482</v>
      </c>
      <c r="AE101" s="135" t="s">
        <v>482</v>
      </c>
      <c r="AF101" s="135"/>
      <c r="AG101" s="135" t="s">
        <v>481</v>
      </c>
      <c r="AH101" s="136" t="s">
        <v>482</v>
      </c>
      <c r="AI101" s="135" t="s">
        <v>483</v>
      </c>
      <c r="AJ101" s="135"/>
      <c r="AK101" s="140" t="s">
        <v>484</v>
      </c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  <c r="BN101" s="63"/>
      <c r="BO101" s="63"/>
      <c r="BP101" s="63"/>
      <c r="BQ101" s="63"/>
      <c r="BR101" s="63"/>
      <c r="BS101" s="63"/>
      <c r="BT101" s="63"/>
      <c r="BU101" s="63"/>
      <c r="BV101" s="63"/>
      <c r="BW101" s="63"/>
      <c r="BX101" s="63"/>
      <c r="BY101" s="63"/>
      <c r="BZ101" s="63"/>
      <c r="CA101" s="63"/>
      <c r="CB101" s="63"/>
      <c r="CC101" s="63"/>
      <c r="CD101" s="63"/>
      <c r="CE101" s="63"/>
      <c r="CF101" s="63"/>
      <c r="CG101" s="63"/>
      <c r="CH101" s="63"/>
      <c r="CI101" s="63"/>
      <c r="CJ101" s="63"/>
      <c r="CK101" s="63"/>
      <c r="CL101" s="63"/>
      <c r="CM101" s="63"/>
      <c r="CN101" s="63"/>
      <c r="CO101" s="63"/>
      <c r="CP101" s="63"/>
      <c r="CQ101" s="63"/>
      <c r="CR101" s="63"/>
      <c r="CS101" s="63"/>
      <c r="CT101" s="63"/>
      <c r="CU101" s="63"/>
      <c r="CV101" s="63"/>
      <c r="CW101" s="63"/>
      <c r="CX101" s="63"/>
      <c r="CY101" s="63"/>
      <c r="CZ101" s="63"/>
      <c r="DA101" s="63"/>
      <c r="DB101" s="63"/>
      <c r="DC101" s="63"/>
      <c r="DD101" s="63"/>
      <c r="DE101" s="63"/>
      <c r="DF101" s="63"/>
      <c r="DG101" s="63"/>
      <c r="DH101" s="63"/>
      <c r="DI101" s="63"/>
      <c r="DJ101" s="63"/>
      <c r="DK101" s="63"/>
      <c r="DL101" s="63"/>
      <c r="DM101" s="63"/>
      <c r="DN101" s="63"/>
      <c r="DO101" s="63"/>
      <c r="DP101" s="63"/>
      <c r="DQ101" s="63"/>
      <c r="DR101" s="63"/>
      <c r="DS101" s="63"/>
      <c r="DT101" s="63"/>
      <c r="DU101" s="63"/>
      <c r="DV101" s="63"/>
      <c r="DW101" s="63"/>
      <c r="DX101" s="63"/>
      <c r="DY101" s="63"/>
      <c r="DZ101" s="63"/>
      <c r="EA101" s="63"/>
      <c r="EB101" s="63"/>
      <c r="EC101" s="63"/>
      <c r="ED101" s="63"/>
      <c r="EE101" s="63"/>
      <c r="EF101" s="63"/>
      <c r="EG101" s="63"/>
      <c r="EH101" s="63"/>
      <c r="EI101" s="63"/>
      <c r="EJ101" s="63"/>
      <c r="EK101" s="63"/>
      <c r="EL101" s="63"/>
      <c r="EM101" s="63"/>
      <c r="EN101" s="63"/>
      <c r="EO101" s="63"/>
      <c r="EP101" s="63"/>
      <c r="EQ101" s="63"/>
      <c r="ER101" s="63"/>
      <c r="ES101" s="63"/>
      <c r="ET101" s="63"/>
      <c r="EU101" s="63"/>
      <c r="EV101" s="63"/>
      <c r="EW101" s="63"/>
      <c r="EX101" s="63"/>
      <c r="EY101" s="63"/>
      <c r="EZ101" s="63"/>
      <c r="FA101" s="63"/>
      <c r="FB101" s="63"/>
      <c r="FC101" s="63"/>
      <c r="FD101" s="63"/>
      <c r="FE101" s="63"/>
      <c r="FF101" s="63"/>
      <c r="FG101" s="63"/>
      <c r="FH101" s="63"/>
      <c r="FI101" s="63"/>
      <c r="FJ101" s="63"/>
      <c r="FK101" s="63"/>
      <c r="FL101" s="63"/>
      <c r="FM101" s="63"/>
      <c r="FN101" s="63"/>
      <c r="FO101" s="63"/>
      <c r="FP101" s="63"/>
      <c r="FQ101" s="63"/>
      <c r="FR101" s="63"/>
      <c r="FS101" s="63"/>
      <c r="FT101" s="63"/>
      <c r="FU101" s="63"/>
      <c r="FV101" s="63"/>
      <c r="FW101" s="63"/>
      <c r="FX101" s="63"/>
      <c r="FY101" s="63"/>
      <c r="FZ101" s="63"/>
      <c r="GA101" s="63"/>
      <c r="GB101" s="63"/>
      <c r="GC101" s="63"/>
      <c r="GD101" s="63"/>
      <c r="GE101" s="63"/>
      <c r="GF101" s="63"/>
      <c r="GG101" s="63"/>
      <c r="GH101" s="63"/>
      <c r="GI101" s="63"/>
      <c r="GJ101" s="63"/>
      <c r="GK101" s="63"/>
      <c r="GL101" s="63"/>
      <c r="GM101" s="63"/>
      <c r="GN101" s="63"/>
      <c r="GO101" s="63"/>
      <c r="GP101" s="63"/>
      <c r="GQ101" s="63"/>
      <c r="GR101" s="63"/>
      <c r="GS101" s="63"/>
      <c r="GT101" s="63"/>
      <c r="GU101" s="63"/>
      <c r="GV101" s="63"/>
      <c r="GW101" s="63"/>
      <c r="GX101" s="63"/>
      <c r="GY101" s="63"/>
      <c r="GZ101" s="63"/>
      <c r="HA101" s="63"/>
      <c r="HB101" s="63"/>
      <c r="HC101" s="63"/>
      <c r="HD101" s="63"/>
      <c r="HE101" s="63"/>
      <c r="HF101" s="63"/>
      <c r="HG101" s="63"/>
      <c r="HH101" s="63"/>
      <c r="HI101" s="63"/>
    </row>
    <row r="102" spans="1:217" s="64" customFormat="1">
      <c r="A102" s="75" t="s">
        <v>273</v>
      </c>
      <c r="B102" s="75" t="s">
        <v>270</v>
      </c>
      <c r="C102" s="76" t="s">
        <v>274</v>
      </c>
      <c r="D102" s="76" t="s">
        <v>272</v>
      </c>
      <c r="E102" s="76"/>
      <c r="F102" s="91">
        <v>45658</v>
      </c>
      <c r="G102" s="77">
        <f t="shared" si="30"/>
        <v>188000</v>
      </c>
      <c r="H102" s="78">
        <f t="shared" si="31"/>
        <v>0</v>
      </c>
      <c r="I102" s="92">
        <f t="shared" si="26"/>
        <v>188000</v>
      </c>
      <c r="J102" s="77">
        <v>182000</v>
      </c>
      <c r="K102" s="78">
        <v>0</v>
      </c>
      <c r="L102" s="79">
        <f t="shared" si="32"/>
        <v>182000</v>
      </c>
      <c r="M102" s="20">
        <v>182000</v>
      </c>
      <c r="N102" s="21">
        <v>0</v>
      </c>
      <c r="O102" s="69">
        <f t="shared" si="33"/>
        <v>182000</v>
      </c>
      <c r="P102" s="20">
        <f t="shared" si="28"/>
        <v>6000</v>
      </c>
      <c r="Q102" s="21">
        <f t="shared" si="29"/>
        <v>0</v>
      </c>
      <c r="R102" s="69">
        <f t="shared" si="34"/>
        <v>6000</v>
      </c>
      <c r="S102" s="20">
        <f t="shared" si="13"/>
        <v>0</v>
      </c>
      <c r="T102" s="21">
        <f t="shared" si="13"/>
        <v>0</v>
      </c>
      <c r="U102" s="70">
        <f t="shared" si="35"/>
        <v>0</v>
      </c>
      <c r="V102" s="69" t="e">
        <f t="shared" si="11"/>
        <v>#REF!</v>
      </c>
      <c r="W102" s="63"/>
      <c r="X102" s="123" t="s">
        <v>272</v>
      </c>
      <c r="Y102" s="63" t="str">
        <f t="shared" si="43"/>
        <v/>
      </c>
      <c r="Z102" s="63"/>
      <c r="AA102" s="63"/>
      <c r="AB102" s="135" t="s">
        <v>482</v>
      </c>
      <c r="AC102" s="135" t="s">
        <v>482</v>
      </c>
      <c r="AD102" s="135" t="s">
        <v>482</v>
      </c>
      <c r="AE102" s="135" t="s">
        <v>482</v>
      </c>
      <c r="AF102" s="135"/>
      <c r="AG102" s="135" t="s">
        <v>482</v>
      </c>
      <c r="AH102" s="135"/>
      <c r="AI102" s="135" t="s">
        <v>483</v>
      </c>
      <c r="AJ102" s="135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  <c r="BN102" s="63"/>
      <c r="BO102" s="63"/>
      <c r="BP102" s="63"/>
      <c r="BQ102" s="63"/>
      <c r="BR102" s="63"/>
      <c r="BS102" s="63"/>
      <c r="BT102" s="63"/>
      <c r="BU102" s="63"/>
      <c r="BV102" s="63"/>
      <c r="BW102" s="63"/>
      <c r="BX102" s="63"/>
      <c r="BY102" s="63"/>
      <c r="BZ102" s="63"/>
      <c r="CA102" s="63"/>
      <c r="CB102" s="63"/>
      <c r="CC102" s="63"/>
      <c r="CD102" s="63"/>
      <c r="CE102" s="63"/>
      <c r="CF102" s="63"/>
      <c r="CG102" s="63"/>
      <c r="CH102" s="63"/>
      <c r="CI102" s="63"/>
      <c r="CJ102" s="63"/>
      <c r="CK102" s="63"/>
      <c r="CL102" s="63"/>
      <c r="CM102" s="63"/>
      <c r="CN102" s="63"/>
      <c r="CO102" s="63"/>
      <c r="CP102" s="63"/>
      <c r="CQ102" s="63"/>
      <c r="CR102" s="63"/>
      <c r="CS102" s="63"/>
      <c r="CT102" s="63"/>
      <c r="CU102" s="63"/>
      <c r="CV102" s="63"/>
      <c r="CW102" s="63"/>
      <c r="CX102" s="63"/>
      <c r="CY102" s="63"/>
      <c r="CZ102" s="63"/>
      <c r="DA102" s="63"/>
      <c r="DB102" s="63"/>
      <c r="DC102" s="63"/>
      <c r="DD102" s="63"/>
      <c r="DE102" s="63"/>
      <c r="DF102" s="63"/>
      <c r="DG102" s="63"/>
      <c r="DH102" s="63"/>
      <c r="DI102" s="63"/>
      <c r="DJ102" s="63"/>
      <c r="DK102" s="63"/>
      <c r="DL102" s="63"/>
      <c r="DM102" s="63"/>
      <c r="DN102" s="63"/>
      <c r="DO102" s="63"/>
      <c r="DP102" s="63"/>
      <c r="DQ102" s="63"/>
      <c r="DR102" s="63"/>
      <c r="DS102" s="63"/>
      <c r="DT102" s="63"/>
      <c r="DU102" s="63"/>
      <c r="DV102" s="63"/>
      <c r="DW102" s="63"/>
      <c r="DX102" s="63"/>
      <c r="DY102" s="63"/>
      <c r="DZ102" s="63"/>
      <c r="EA102" s="63"/>
      <c r="EB102" s="63"/>
      <c r="EC102" s="63"/>
      <c r="ED102" s="63"/>
      <c r="EE102" s="63"/>
      <c r="EF102" s="63"/>
      <c r="EG102" s="63"/>
      <c r="EH102" s="63"/>
      <c r="EI102" s="63"/>
      <c r="EJ102" s="63"/>
      <c r="EK102" s="63"/>
      <c r="EL102" s="63"/>
      <c r="EM102" s="63"/>
      <c r="EN102" s="63"/>
      <c r="EO102" s="63"/>
      <c r="EP102" s="63"/>
      <c r="EQ102" s="63"/>
      <c r="ER102" s="63"/>
      <c r="ES102" s="63"/>
      <c r="ET102" s="63"/>
      <c r="EU102" s="63"/>
      <c r="EV102" s="63"/>
      <c r="EW102" s="63"/>
      <c r="EX102" s="63"/>
      <c r="EY102" s="63"/>
      <c r="EZ102" s="63"/>
      <c r="FA102" s="63"/>
      <c r="FB102" s="63"/>
      <c r="FC102" s="63"/>
      <c r="FD102" s="63"/>
      <c r="FE102" s="63"/>
      <c r="FF102" s="63"/>
      <c r="FG102" s="63"/>
      <c r="FH102" s="63"/>
      <c r="FI102" s="63"/>
      <c r="FJ102" s="63"/>
      <c r="FK102" s="63"/>
      <c r="FL102" s="63"/>
      <c r="FM102" s="63"/>
      <c r="FN102" s="63"/>
      <c r="FO102" s="63"/>
      <c r="FP102" s="63"/>
      <c r="FQ102" s="63"/>
      <c r="FR102" s="63"/>
      <c r="FS102" s="63"/>
      <c r="FT102" s="63"/>
      <c r="FU102" s="63"/>
      <c r="FV102" s="63"/>
      <c r="FW102" s="63"/>
      <c r="FX102" s="63"/>
      <c r="FY102" s="63"/>
      <c r="FZ102" s="63"/>
      <c r="GA102" s="63"/>
      <c r="GB102" s="63"/>
      <c r="GC102" s="63"/>
      <c r="GD102" s="63"/>
      <c r="GE102" s="63"/>
      <c r="GF102" s="63"/>
      <c r="GG102" s="63"/>
      <c r="GH102" s="63"/>
      <c r="GI102" s="63"/>
      <c r="GJ102" s="63"/>
      <c r="GK102" s="63"/>
      <c r="GL102" s="63"/>
      <c r="GM102" s="63"/>
      <c r="GN102" s="63"/>
      <c r="GO102" s="63"/>
      <c r="GP102" s="63"/>
      <c r="GQ102" s="63"/>
      <c r="GR102" s="63"/>
      <c r="GS102" s="63"/>
      <c r="GT102" s="63"/>
      <c r="GU102" s="63"/>
      <c r="GV102" s="63"/>
      <c r="GW102" s="63"/>
      <c r="GX102" s="63"/>
      <c r="GY102" s="63"/>
      <c r="GZ102" s="63"/>
      <c r="HA102" s="63"/>
      <c r="HB102" s="63"/>
      <c r="HC102" s="63"/>
      <c r="HD102" s="63"/>
      <c r="HE102" s="63"/>
      <c r="HF102" s="63"/>
      <c r="HG102" s="63"/>
      <c r="HH102" s="63"/>
      <c r="HI102" s="63"/>
    </row>
    <row r="103" spans="1:217" s="64" customFormat="1">
      <c r="A103" s="75" t="s">
        <v>275</v>
      </c>
      <c r="B103" s="75" t="s">
        <v>270</v>
      </c>
      <c r="C103" s="76" t="s">
        <v>276</v>
      </c>
      <c r="D103" s="76" t="s">
        <v>277</v>
      </c>
      <c r="E103" s="76"/>
      <c r="F103" s="91">
        <v>45658</v>
      </c>
      <c r="G103" s="77">
        <f t="shared" si="30"/>
        <v>19360000</v>
      </c>
      <c r="H103" s="78">
        <f t="shared" si="31"/>
        <v>146000</v>
      </c>
      <c r="I103" s="92">
        <f t="shared" si="26"/>
        <v>19506000</v>
      </c>
      <c r="J103" s="77">
        <v>18701000</v>
      </c>
      <c r="K103" s="78">
        <v>142000</v>
      </c>
      <c r="L103" s="79">
        <f t="shared" si="32"/>
        <v>18843000</v>
      </c>
      <c r="M103" s="20">
        <v>18701000</v>
      </c>
      <c r="N103" s="21">
        <v>142000</v>
      </c>
      <c r="O103" s="69">
        <f t="shared" si="33"/>
        <v>18843000</v>
      </c>
      <c r="P103" s="20">
        <f t="shared" ref="P103:P134" si="47">G103-J103</f>
        <v>659000</v>
      </c>
      <c r="Q103" s="21">
        <f t="shared" ref="Q103:Q134" si="48">H103-K103</f>
        <v>4000</v>
      </c>
      <c r="R103" s="69">
        <f t="shared" si="34"/>
        <v>663000</v>
      </c>
      <c r="S103" s="20">
        <f t="shared" si="13"/>
        <v>0</v>
      </c>
      <c r="T103" s="21">
        <f t="shared" si="13"/>
        <v>0</v>
      </c>
      <c r="U103" s="70">
        <f t="shared" si="35"/>
        <v>0</v>
      </c>
      <c r="V103" s="69" t="e">
        <f t="shared" si="11"/>
        <v>#REF!</v>
      </c>
      <c r="W103" s="63"/>
      <c r="X103" s="123" t="s">
        <v>277</v>
      </c>
      <c r="Y103" s="63" t="str">
        <f t="shared" si="43"/>
        <v/>
      </c>
      <c r="Z103" s="63"/>
      <c r="AA103" s="63"/>
      <c r="AB103" s="135" t="s">
        <v>481</v>
      </c>
      <c r="AC103" s="135" t="s">
        <v>481</v>
      </c>
      <c r="AD103" s="135" t="s">
        <v>481</v>
      </c>
      <c r="AE103" s="135" t="s">
        <v>482</v>
      </c>
      <c r="AF103" s="135"/>
      <c r="AG103" s="135" t="s">
        <v>482</v>
      </c>
      <c r="AH103" s="135"/>
      <c r="AI103" s="135" t="s">
        <v>483</v>
      </c>
      <c r="AJ103" s="135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  <c r="BN103" s="63"/>
      <c r="BO103" s="63"/>
      <c r="BP103" s="63"/>
      <c r="BQ103" s="63"/>
      <c r="BR103" s="63"/>
      <c r="BS103" s="63"/>
      <c r="BT103" s="63"/>
      <c r="BU103" s="63"/>
      <c r="BV103" s="63"/>
      <c r="BW103" s="63"/>
      <c r="BX103" s="63"/>
      <c r="BY103" s="63"/>
      <c r="BZ103" s="63"/>
      <c r="CA103" s="63"/>
      <c r="CB103" s="63"/>
      <c r="CC103" s="63"/>
      <c r="CD103" s="63"/>
      <c r="CE103" s="63"/>
      <c r="CF103" s="63"/>
      <c r="CG103" s="63"/>
      <c r="CH103" s="63"/>
      <c r="CI103" s="63"/>
      <c r="CJ103" s="63"/>
      <c r="CK103" s="63"/>
      <c r="CL103" s="63"/>
      <c r="CM103" s="63"/>
      <c r="CN103" s="63"/>
      <c r="CO103" s="63"/>
      <c r="CP103" s="63"/>
      <c r="CQ103" s="63"/>
      <c r="CR103" s="63"/>
      <c r="CS103" s="63"/>
      <c r="CT103" s="63"/>
      <c r="CU103" s="63"/>
      <c r="CV103" s="63"/>
      <c r="CW103" s="63"/>
      <c r="CX103" s="63"/>
      <c r="CY103" s="63"/>
      <c r="CZ103" s="63"/>
      <c r="DA103" s="63"/>
      <c r="DB103" s="63"/>
      <c r="DC103" s="63"/>
      <c r="DD103" s="63"/>
      <c r="DE103" s="63"/>
      <c r="DF103" s="63"/>
      <c r="DG103" s="63"/>
      <c r="DH103" s="63"/>
      <c r="DI103" s="63"/>
      <c r="DJ103" s="63"/>
      <c r="DK103" s="63"/>
      <c r="DL103" s="63"/>
      <c r="DM103" s="63"/>
      <c r="DN103" s="63"/>
      <c r="DO103" s="63"/>
      <c r="DP103" s="63"/>
      <c r="DQ103" s="63"/>
      <c r="DR103" s="63"/>
      <c r="DS103" s="63"/>
      <c r="DT103" s="63"/>
      <c r="DU103" s="63"/>
      <c r="DV103" s="63"/>
      <c r="DW103" s="63"/>
      <c r="DX103" s="63"/>
      <c r="DY103" s="63"/>
      <c r="DZ103" s="63"/>
      <c r="EA103" s="63"/>
      <c r="EB103" s="63"/>
      <c r="EC103" s="63"/>
      <c r="ED103" s="63"/>
      <c r="EE103" s="63"/>
      <c r="EF103" s="63"/>
      <c r="EG103" s="63"/>
      <c r="EH103" s="63"/>
      <c r="EI103" s="63"/>
      <c r="EJ103" s="63"/>
      <c r="EK103" s="63"/>
      <c r="EL103" s="63"/>
      <c r="EM103" s="63"/>
      <c r="EN103" s="63"/>
      <c r="EO103" s="63"/>
      <c r="EP103" s="63"/>
      <c r="EQ103" s="63"/>
      <c r="ER103" s="63"/>
      <c r="ES103" s="63"/>
      <c r="ET103" s="63"/>
      <c r="EU103" s="63"/>
      <c r="EV103" s="63"/>
      <c r="EW103" s="63"/>
      <c r="EX103" s="63"/>
      <c r="EY103" s="63"/>
      <c r="EZ103" s="63"/>
      <c r="FA103" s="63"/>
      <c r="FB103" s="63"/>
      <c r="FC103" s="63"/>
      <c r="FD103" s="63"/>
      <c r="FE103" s="63"/>
      <c r="FF103" s="63"/>
      <c r="FG103" s="63"/>
      <c r="FH103" s="63"/>
      <c r="FI103" s="63"/>
      <c r="FJ103" s="63"/>
      <c r="FK103" s="63"/>
      <c r="FL103" s="63"/>
      <c r="FM103" s="63"/>
      <c r="FN103" s="63"/>
      <c r="FO103" s="63"/>
      <c r="FP103" s="63"/>
      <c r="FQ103" s="63"/>
      <c r="FR103" s="63"/>
      <c r="FS103" s="63"/>
      <c r="FT103" s="63"/>
      <c r="FU103" s="63"/>
      <c r="FV103" s="63"/>
      <c r="FW103" s="63"/>
      <c r="FX103" s="63"/>
      <c r="FY103" s="63"/>
      <c r="FZ103" s="63"/>
      <c r="GA103" s="63"/>
      <c r="GB103" s="63"/>
      <c r="GC103" s="63"/>
      <c r="GD103" s="63"/>
      <c r="GE103" s="63"/>
      <c r="GF103" s="63"/>
      <c r="GG103" s="63"/>
      <c r="GH103" s="63"/>
      <c r="GI103" s="63"/>
      <c r="GJ103" s="63"/>
      <c r="GK103" s="63"/>
      <c r="GL103" s="63"/>
      <c r="GM103" s="63"/>
      <c r="GN103" s="63"/>
      <c r="GO103" s="63"/>
      <c r="GP103" s="63"/>
      <c r="GQ103" s="63"/>
      <c r="GR103" s="63"/>
      <c r="GS103" s="63"/>
      <c r="GT103" s="63"/>
      <c r="GU103" s="63"/>
      <c r="GV103" s="63"/>
      <c r="GW103" s="63"/>
      <c r="GX103" s="63"/>
      <c r="GY103" s="63"/>
      <c r="GZ103" s="63"/>
      <c r="HA103" s="63"/>
      <c r="HB103" s="63"/>
      <c r="HC103" s="63"/>
      <c r="HD103" s="63"/>
      <c r="HE103" s="63"/>
      <c r="HF103" s="63"/>
      <c r="HG103" s="63"/>
      <c r="HH103" s="63"/>
      <c r="HI103" s="63"/>
    </row>
    <row r="104" spans="1:217" s="64" customFormat="1">
      <c r="A104" s="75" t="s">
        <v>278</v>
      </c>
      <c r="B104" s="75" t="s">
        <v>270</v>
      </c>
      <c r="C104" s="76" t="s">
        <v>279</v>
      </c>
      <c r="D104" s="76" t="s">
        <v>98</v>
      </c>
      <c r="E104" s="76"/>
      <c r="F104" s="91">
        <v>45658</v>
      </c>
      <c r="G104" s="77">
        <f t="shared" si="30"/>
        <v>570000</v>
      </c>
      <c r="H104" s="78">
        <f t="shared" si="31"/>
        <v>10000</v>
      </c>
      <c r="I104" s="92">
        <f t="shared" si="26"/>
        <v>580000</v>
      </c>
      <c r="J104" s="77">
        <v>551000</v>
      </c>
      <c r="K104" s="78">
        <v>10000</v>
      </c>
      <c r="L104" s="79">
        <f t="shared" si="32"/>
        <v>561000</v>
      </c>
      <c r="M104" s="20">
        <v>551000</v>
      </c>
      <c r="N104" s="21">
        <v>10000</v>
      </c>
      <c r="O104" s="69">
        <f t="shared" si="33"/>
        <v>561000</v>
      </c>
      <c r="P104" s="20">
        <f t="shared" si="47"/>
        <v>19000</v>
      </c>
      <c r="Q104" s="21">
        <f t="shared" si="48"/>
        <v>0</v>
      </c>
      <c r="R104" s="69">
        <f t="shared" si="34"/>
        <v>19000</v>
      </c>
      <c r="S104" s="20">
        <f t="shared" si="13"/>
        <v>0</v>
      </c>
      <c r="T104" s="21">
        <f t="shared" si="13"/>
        <v>0</v>
      </c>
      <c r="U104" s="70">
        <f t="shared" si="35"/>
        <v>0</v>
      </c>
      <c r="V104" s="69" t="e">
        <f t="shared" si="11"/>
        <v>#REF!</v>
      </c>
      <c r="W104" s="63"/>
      <c r="X104" s="123" t="s">
        <v>98</v>
      </c>
      <c r="Y104" s="63" t="str">
        <f t="shared" si="43"/>
        <v/>
      </c>
      <c r="Z104" s="63"/>
      <c r="AA104" s="63"/>
      <c r="AB104" s="135" t="s">
        <v>482</v>
      </c>
      <c r="AC104" s="135" t="s">
        <v>482</v>
      </c>
      <c r="AD104" s="135" t="s">
        <v>482</v>
      </c>
      <c r="AE104" s="135" t="s">
        <v>482</v>
      </c>
      <c r="AF104" s="135"/>
      <c r="AG104" s="135" t="s">
        <v>482</v>
      </c>
      <c r="AH104" s="135"/>
      <c r="AI104" s="135" t="s">
        <v>483</v>
      </c>
      <c r="AJ104" s="135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  <c r="BN104" s="63"/>
      <c r="BO104" s="63"/>
      <c r="BP104" s="63"/>
      <c r="BQ104" s="63"/>
      <c r="BR104" s="63"/>
      <c r="BS104" s="63"/>
      <c r="BT104" s="63"/>
      <c r="BU104" s="63"/>
      <c r="BV104" s="63"/>
      <c r="BW104" s="63"/>
      <c r="BX104" s="63"/>
      <c r="BY104" s="63"/>
      <c r="BZ104" s="63"/>
      <c r="CA104" s="63"/>
      <c r="CB104" s="63"/>
      <c r="CC104" s="63"/>
      <c r="CD104" s="63"/>
      <c r="CE104" s="63"/>
      <c r="CF104" s="63"/>
      <c r="CG104" s="63"/>
      <c r="CH104" s="63"/>
      <c r="CI104" s="63"/>
      <c r="CJ104" s="63"/>
      <c r="CK104" s="63"/>
      <c r="CL104" s="63"/>
      <c r="CM104" s="63"/>
      <c r="CN104" s="63"/>
      <c r="CO104" s="63"/>
      <c r="CP104" s="63"/>
      <c r="CQ104" s="63"/>
      <c r="CR104" s="63"/>
      <c r="CS104" s="63"/>
      <c r="CT104" s="63"/>
      <c r="CU104" s="63"/>
      <c r="CV104" s="63"/>
      <c r="CW104" s="63"/>
      <c r="CX104" s="63"/>
      <c r="CY104" s="63"/>
      <c r="CZ104" s="63"/>
      <c r="DA104" s="63"/>
      <c r="DB104" s="63"/>
      <c r="DC104" s="63"/>
      <c r="DD104" s="63"/>
      <c r="DE104" s="63"/>
      <c r="DF104" s="63"/>
      <c r="DG104" s="63"/>
      <c r="DH104" s="63"/>
      <c r="DI104" s="63"/>
      <c r="DJ104" s="63"/>
      <c r="DK104" s="63"/>
      <c r="DL104" s="63"/>
      <c r="DM104" s="63"/>
      <c r="DN104" s="63"/>
      <c r="DO104" s="63"/>
      <c r="DP104" s="63"/>
      <c r="DQ104" s="63"/>
      <c r="DR104" s="63"/>
      <c r="DS104" s="63"/>
      <c r="DT104" s="63"/>
      <c r="DU104" s="63"/>
      <c r="DV104" s="63"/>
      <c r="DW104" s="63"/>
      <c r="DX104" s="63"/>
      <c r="DY104" s="63"/>
      <c r="DZ104" s="63"/>
      <c r="EA104" s="63"/>
      <c r="EB104" s="63"/>
      <c r="EC104" s="63"/>
      <c r="ED104" s="63"/>
      <c r="EE104" s="63"/>
      <c r="EF104" s="63"/>
      <c r="EG104" s="63"/>
      <c r="EH104" s="63"/>
      <c r="EI104" s="63"/>
      <c r="EJ104" s="63"/>
      <c r="EK104" s="63"/>
      <c r="EL104" s="63"/>
      <c r="EM104" s="63"/>
      <c r="EN104" s="63"/>
      <c r="EO104" s="63"/>
      <c r="EP104" s="63"/>
      <c r="EQ104" s="63"/>
      <c r="ER104" s="63"/>
      <c r="ES104" s="63"/>
      <c r="ET104" s="63"/>
      <c r="EU104" s="63"/>
      <c r="EV104" s="63"/>
      <c r="EW104" s="63"/>
      <c r="EX104" s="63"/>
      <c r="EY104" s="63"/>
      <c r="EZ104" s="63"/>
      <c r="FA104" s="63"/>
      <c r="FB104" s="63"/>
      <c r="FC104" s="63"/>
      <c r="FD104" s="63"/>
      <c r="FE104" s="63"/>
      <c r="FF104" s="63"/>
      <c r="FG104" s="63"/>
      <c r="FH104" s="63"/>
      <c r="FI104" s="63"/>
      <c r="FJ104" s="63"/>
      <c r="FK104" s="63"/>
      <c r="FL104" s="63"/>
      <c r="FM104" s="63"/>
      <c r="FN104" s="63"/>
      <c r="FO104" s="63"/>
      <c r="FP104" s="63"/>
      <c r="FQ104" s="63"/>
      <c r="FR104" s="63"/>
      <c r="FS104" s="63"/>
      <c r="FT104" s="63"/>
      <c r="FU104" s="63"/>
      <c r="FV104" s="63"/>
      <c r="FW104" s="63"/>
      <c r="FX104" s="63"/>
      <c r="FY104" s="63"/>
      <c r="FZ104" s="63"/>
      <c r="GA104" s="63"/>
      <c r="GB104" s="63"/>
      <c r="GC104" s="63"/>
      <c r="GD104" s="63"/>
      <c r="GE104" s="63"/>
      <c r="GF104" s="63"/>
      <c r="GG104" s="63"/>
      <c r="GH104" s="63"/>
      <c r="GI104" s="63"/>
      <c r="GJ104" s="63"/>
      <c r="GK104" s="63"/>
      <c r="GL104" s="63"/>
      <c r="GM104" s="63"/>
      <c r="GN104" s="63"/>
      <c r="GO104" s="63"/>
      <c r="GP104" s="63"/>
      <c r="GQ104" s="63"/>
      <c r="GR104" s="63"/>
      <c r="GS104" s="63"/>
      <c r="GT104" s="63"/>
      <c r="GU104" s="63"/>
      <c r="GV104" s="63"/>
      <c r="GW104" s="63"/>
      <c r="GX104" s="63"/>
      <c r="GY104" s="63"/>
      <c r="GZ104" s="63"/>
      <c r="HA104" s="63"/>
      <c r="HB104" s="63"/>
      <c r="HC104" s="63"/>
      <c r="HD104" s="63"/>
      <c r="HE104" s="63"/>
      <c r="HF104" s="63"/>
      <c r="HG104" s="63"/>
      <c r="HH104" s="63"/>
      <c r="HI104" s="63"/>
    </row>
    <row r="105" spans="1:217" s="64" customFormat="1">
      <c r="A105" s="75" t="s">
        <v>280</v>
      </c>
      <c r="B105" s="75" t="s">
        <v>270</v>
      </c>
      <c r="C105" s="76" t="s">
        <v>281</v>
      </c>
      <c r="D105" s="76" t="s">
        <v>282</v>
      </c>
      <c r="E105" s="76"/>
      <c r="F105" s="91">
        <v>45658</v>
      </c>
      <c r="G105" s="77">
        <f t="shared" si="30"/>
        <v>537000</v>
      </c>
      <c r="H105" s="78">
        <f t="shared" si="31"/>
        <v>0</v>
      </c>
      <c r="I105" s="92">
        <f t="shared" si="26"/>
        <v>537000</v>
      </c>
      <c r="J105" s="77">
        <v>519000</v>
      </c>
      <c r="K105" s="78">
        <v>0</v>
      </c>
      <c r="L105" s="79">
        <f t="shared" si="32"/>
        <v>519000</v>
      </c>
      <c r="M105" s="20">
        <v>519000</v>
      </c>
      <c r="N105" s="21">
        <v>0</v>
      </c>
      <c r="O105" s="69">
        <f t="shared" si="33"/>
        <v>519000</v>
      </c>
      <c r="P105" s="20">
        <f t="shared" si="47"/>
        <v>18000</v>
      </c>
      <c r="Q105" s="21">
        <f t="shared" si="48"/>
        <v>0</v>
      </c>
      <c r="R105" s="69">
        <f t="shared" si="34"/>
        <v>18000</v>
      </c>
      <c r="S105" s="20">
        <f t="shared" si="13"/>
        <v>0</v>
      </c>
      <c r="T105" s="21">
        <f t="shared" si="13"/>
        <v>0</v>
      </c>
      <c r="U105" s="70">
        <f t="shared" si="35"/>
        <v>0</v>
      </c>
      <c r="V105" s="69" t="e">
        <f t="shared" si="11"/>
        <v>#REF!</v>
      </c>
      <c r="W105" s="63"/>
      <c r="X105" s="123" t="s">
        <v>282</v>
      </c>
      <c r="Y105" s="63" t="str">
        <f t="shared" si="43"/>
        <v/>
      </c>
      <c r="Z105" s="63"/>
      <c r="AA105" s="63"/>
      <c r="AB105" s="135" t="s">
        <v>482</v>
      </c>
      <c r="AC105" s="135" t="s">
        <v>482</v>
      </c>
      <c r="AD105" s="135" t="s">
        <v>482</v>
      </c>
      <c r="AE105" s="135" t="s">
        <v>482</v>
      </c>
      <c r="AF105" s="135"/>
      <c r="AG105" s="135" t="s">
        <v>482</v>
      </c>
      <c r="AH105" s="135"/>
      <c r="AI105" s="135" t="s">
        <v>483</v>
      </c>
      <c r="AJ105" s="135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  <c r="BN105" s="63"/>
      <c r="BO105" s="63"/>
      <c r="BP105" s="63"/>
      <c r="BQ105" s="63"/>
      <c r="BR105" s="63"/>
      <c r="BS105" s="63"/>
      <c r="BT105" s="63"/>
      <c r="BU105" s="63"/>
      <c r="BV105" s="63"/>
      <c r="BW105" s="63"/>
      <c r="BX105" s="63"/>
      <c r="BY105" s="63"/>
      <c r="BZ105" s="63"/>
      <c r="CA105" s="63"/>
      <c r="CB105" s="63"/>
      <c r="CC105" s="63"/>
      <c r="CD105" s="63"/>
      <c r="CE105" s="63"/>
      <c r="CF105" s="63"/>
      <c r="CG105" s="63"/>
      <c r="CH105" s="63"/>
      <c r="CI105" s="63"/>
      <c r="CJ105" s="63"/>
      <c r="CK105" s="63"/>
      <c r="CL105" s="63"/>
      <c r="CM105" s="63"/>
      <c r="CN105" s="63"/>
      <c r="CO105" s="63"/>
      <c r="CP105" s="63"/>
      <c r="CQ105" s="63"/>
      <c r="CR105" s="63"/>
      <c r="CS105" s="63"/>
      <c r="CT105" s="63"/>
      <c r="CU105" s="63"/>
      <c r="CV105" s="63"/>
      <c r="CW105" s="63"/>
      <c r="CX105" s="63"/>
      <c r="CY105" s="63"/>
      <c r="CZ105" s="63"/>
      <c r="DA105" s="63"/>
      <c r="DB105" s="63"/>
      <c r="DC105" s="63"/>
      <c r="DD105" s="63"/>
      <c r="DE105" s="63"/>
      <c r="DF105" s="63"/>
      <c r="DG105" s="63"/>
      <c r="DH105" s="63"/>
      <c r="DI105" s="63"/>
      <c r="DJ105" s="63"/>
      <c r="DK105" s="63"/>
      <c r="DL105" s="63"/>
      <c r="DM105" s="63"/>
      <c r="DN105" s="63"/>
      <c r="DO105" s="63"/>
      <c r="DP105" s="63"/>
      <c r="DQ105" s="63"/>
      <c r="DR105" s="63"/>
      <c r="DS105" s="63"/>
      <c r="DT105" s="63"/>
      <c r="DU105" s="63"/>
      <c r="DV105" s="63"/>
      <c r="DW105" s="63"/>
      <c r="DX105" s="63"/>
      <c r="DY105" s="63"/>
      <c r="DZ105" s="63"/>
      <c r="EA105" s="63"/>
      <c r="EB105" s="63"/>
      <c r="EC105" s="63"/>
      <c r="ED105" s="63"/>
      <c r="EE105" s="63"/>
      <c r="EF105" s="63"/>
      <c r="EG105" s="63"/>
      <c r="EH105" s="63"/>
      <c r="EI105" s="63"/>
      <c r="EJ105" s="63"/>
      <c r="EK105" s="63"/>
      <c r="EL105" s="63"/>
      <c r="EM105" s="63"/>
      <c r="EN105" s="63"/>
      <c r="EO105" s="63"/>
      <c r="EP105" s="63"/>
      <c r="EQ105" s="63"/>
      <c r="ER105" s="63"/>
      <c r="ES105" s="63"/>
      <c r="ET105" s="63"/>
      <c r="EU105" s="63"/>
      <c r="EV105" s="63"/>
      <c r="EW105" s="63"/>
      <c r="EX105" s="63"/>
      <c r="EY105" s="63"/>
      <c r="EZ105" s="63"/>
      <c r="FA105" s="63"/>
      <c r="FB105" s="63"/>
      <c r="FC105" s="63"/>
      <c r="FD105" s="63"/>
      <c r="FE105" s="63"/>
      <c r="FF105" s="63"/>
      <c r="FG105" s="63"/>
      <c r="FH105" s="63"/>
      <c r="FI105" s="63"/>
      <c r="FJ105" s="63"/>
      <c r="FK105" s="63"/>
      <c r="FL105" s="63"/>
      <c r="FM105" s="63"/>
      <c r="FN105" s="63"/>
      <c r="FO105" s="63"/>
      <c r="FP105" s="63"/>
      <c r="FQ105" s="63"/>
      <c r="FR105" s="63"/>
      <c r="FS105" s="63"/>
      <c r="FT105" s="63"/>
      <c r="FU105" s="63"/>
      <c r="FV105" s="63"/>
      <c r="FW105" s="63"/>
      <c r="FX105" s="63"/>
      <c r="FY105" s="63"/>
      <c r="FZ105" s="63"/>
      <c r="GA105" s="63"/>
      <c r="GB105" s="63"/>
      <c r="GC105" s="63"/>
      <c r="GD105" s="63"/>
      <c r="GE105" s="63"/>
      <c r="GF105" s="63"/>
      <c r="GG105" s="63"/>
      <c r="GH105" s="63"/>
      <c r="GI105" s="63"/>
      <c r="GJ105" s="63"/>
      <c r="GK105" s="63"/>
      <c r="GL105" s="63"/>
      <c r="GM105" s="63"/>
      <c r="GN105" s="63"/>
      <c r="GO105" s="63"/>
      <c r="GP105" s="63"/>
      <c r="GQ105" s="63"/>
      <c r="GR105" s="63"/>
      <c r="GS105" s="63"/>
      <c r="GT105" s="63"/>
      <c r="GU105" s="63"/>
      <c r="GV105" s="63"/>
      <c r="GW105" s="63"/>
      <c r="GX105" s="63"/>
      <c r="GY105" s="63"/>
      <c r="GZ105" s="63"/>
      <c r="HA105" s="63"/>
      <c r="HB105" s="63"/>
      <c r="HC105" s="63"/>
      <c r="HD105" s="63"/>
      <c r="HE105" s="63"/>
      <c r="HF105" s="63"/>
      <c r="HG105" s="63"/>
      <c r="HH105" s="63"/>
      <c r="HI105" s="63"/>
    </row>
    <row r="106" spans="1:217">
      <c r="A106" s="75" t="s">
        <v>283</v>
      </c>
      <c r="B106" s="75" t="s">
        <v>270</v>
      </c>
      <c r="C106" s="76" t="s">
        <v>284</v>
      </c>
      <c r="D106" s="76" t="s">
        <v>285</v>
      </c>
      <c r="E106" s="76"/>
      <c r="F106" s="91" t="s">
        <v>75</v>
      </c>
      <c r="G106" s="77">
        <f t="shared" si="30"/>
        <v>0</v>
      </c>
      <c r="H106" s="78">
        <f t="shared" si="31"/>
        <v>0</v>
      </c>
      <c r="I106" s="92">
        <f t="shared" si="26"/>
        <v>0</v>
      </c>
      <c r="J106" s="77">
        <v>0</v>
      </c>
      <c r="K106" s="78">
        <v>0</v>
      </c>
      <c r="L106" s="79">
        <f t="shared" si="32"/>
        <v>0</v>
      </c>
      <c r="M106" s="20">
        <v>0</v>
      </c>
      <c r="N106" s="21">
        <v>0</v>
      </c>
      <c r="O106" s="69">
        <f t="shared" si="33"/>
        <v>0</v>
      </c>
      <c r="P106" s="20">
        <f t="shared" si="47"/>
        <v>0</v>
      </c>
      <c r="Q106" s="21">
        <f t="shared" si="48"/>
        <v>0</v>
      </c>
      <c r="R106" s="69">
        <f t="shared" si="34"/>
        <v>0</v>
      </c>
      <c r="S106" s="20">
        <f t="shared" si="13"/>
        <v>0</v>
      </c>
      <c r="T106" s="21">
        <f t="shared" si="13"/>
        <v>0</v>
      </c>
      <c r="U106" s="70">
        <f t="shared" si="35"/>
        <v>0</v>
      </c>
      <c r="V106" s="69" t="e">
        <f t="shared" si="11"/>
        <v>#REF!</v>
      </c>
      <c r="X106" s="123" t="s">
        <v>285</v>
      </c>
      <c r="Y106" s="63" t="str">
        <f t="shared" si="43"/>
        <v/>
      </c>
      <c r="AB106" s="138"/>
      <c r="AC106" s="138"/>
      <c r="AD106" s="138"/>
      <c r="AE106" s="138"/>
      <c r="AF106" s="138"/>
      <c r="AG106" s="134"/>
      <c r="AH106" s="138"/>
      <c r="AI106" s="134"/>
      <c r="AJ106" s="138"/>
    </row>
    <row r="107" spans="1:217">
      <c r="A107" s="75" t="s">
        <v>286</v>
      </c>
      <c r="B107" s="75" t="s">
        <v>270</v>
      </c>
      <c r="C107" s="76" t="s">
        <v>287</v>
      </c>
      <c r="D107" s="76" t="s">
        <v>288</v>
      </c>
      <c r="E107" s="76"/>
      <c r="F107" s="91">
        <v>45658</v>
      </c>
      <c r="G107" s="77">
        <f t="shared" si="30"/>
        <v>1318000</v>
      </c>
      <c r="H107" s="78">
        <f t="shared" si="31"/>
        <v>131000</v>
      </c>
      <c r="I107" s="92">
        <f t="shared" si="26"/>
        <v>1449000</v>
      </c>
      <c r="J107" s="77">
        <v>1273000</v>
      </c>
      <c r="K107" s="78">
        <v>127000</v>
      </c>
      <c r="L107" s="79">
        <f t="shared" si="32"/>
        <v>1400000</v>
      </c>
      <c r="M107" s="20">
        <v>1273000</v>
      </c>
      <c r="N107" s="21">
        <v>127000</v>
      </c>
      <c r="O107" s="69">
        <f t="shared" si="33"/>
        <v>1400000</v>
      </c>
      <c r="P107" s="20">
        <f t="shared" si="47"/>
        <v>45000</v>
      </c>
      <c r="Q107" s="21">
        <f t="shared" si="48"/>
        <v>4000</v>
      </c>
      <c r="R107" s="69">
        <f t="shared" si="34"/>
        <v>49000</v>
      </c>
      <c r="S107" s="20">
        <f t="shared" si="13"/>
        <v>0</v>
      </c>
      <c r="T107" s="21">
        <f t="shared" si="13"/>
        <v>0</v>
      </c>
      <c r="U107" s="70">
        <f t="shared" si="35"/>
        <v>0</v>
      </c>
      <c r="V107" s="69" t="e">
        <f t="shared" si="11"/>
        <v>#REF!</v>
      </c>
      <c r="X107" s="123" t="s">
        <v>288</v>
      </c>
      <c r="Y107" s="63" t="str">
        <f t="shared" si="43"/>
        <v/>
      </c>
      <c r="AB107" s="135" t="s">
        <v>482</v>
      </c>
      <c r="AC107" s="135" t="s">
        <v>482</v>
      </c>
      <c r="AD107" s="135" t="s">
        <v>482</v>
      </c>
      <c r="AE107" s="135" t="s">
        <v>482</v>
      </c>
      <c r="AF107" s="137"/>
      <c r="AG107" s="135" t="s">
        <v>482</v>
      </c>
      <c r="AH107" s="137"/>
      <c r="AI107" s="135" t="s">
        <v>483</v>
      </c>
      <c r="AJ107" s="137"/>
    </row>
    <row r="108" spans="1:217">
      <c r="A108" s="75" t="s">
        <v>7</v>
      </c>
      <c r="B108" s="75" t="s">
        <v>270</v>
      </c>
      <c r="C108" s="76" t="s">
        <v>289</v>
      </c>
      <c r="D108" s="76" t="s">
        <v>290</v>
      </c>
      <c r="E108" s="76"/>
      <c r="F108" s="91">
        <v>45658</v>
      </c>
      <c r="G108" s="77">
        <f t="shared" si="30"/>
        <v>860000</v>
      </c>
      <c r="H108" s="78">
        <f t="shared" si="31"/>
        <v>0</v>
      </c>
      <c r="I108" s="92">
        <f t="shared" si="26"/>
        <v>860000</v>
      </c>
      <c r="J108" s="77">
        <v>831000</v>
      </c>
      <c r="K108" s="78">
        <v>0</v>
      </c>
      <c r="L108" s="79">
        <f t="shared" si="32"/>
        <v>831000</v>
      </c>
      <c r="M108" s="20">
        <v>831000</v>
      </c>
      <c r="N108" s="21">
        <v>0</v>
      </c>
      <c r="O108" s="69">
        <f t="shared" si="33"/>
        <v>831000</v>
      </c>
      <c r="P108" s="20">
        <f t="shared" si="47"/>
        <v>29000</v>
      </c>
      <c r="Q108" s="21">
        <f t="shared" si="48"/>
        <v>0</v>
      </c>
      <c r="R108" s="69">
        <f t="shared" si="34"/>
        <v>29000</v>
      </c>
      <c r="S108" s="20">
        <f t="shared" si="13"/>
        <v>0</v>
      </c>
      <c r="T108" s="21">
        <f t="shared" si="13"/>
        <v>0</v>
      </c>
      <c r="U108" s="70">
        <f t="shared" si="35"/>
        <v>0</v>
      </c>
      <c r="V108" s="69" t="e">
        <f t="shared" si="11"/>
        <v>#REF!</v>
      </c>
      <c r="X108" s="123" t="s">
        <v>290</v>
      </c>
      <c r="Y108" s="63" t="str">
        <f t="shared" si="43"/>
        <v/>
      </c>
      <c r="AB108" s="135" t="s">
        <v>487</v>
      </c>
      <c r="AC108" s="135" t="s">
        <v>487</v>
      </c>
      <c r="AD108" s="135" t="s">
        <v>487</v>
      </c>
      <c r="AE108" s="135" t="s">
        <v>487</v>
      </c>
      <c r="AF108" s="137"/>
      <c r="AG108" s="135" t="s">
        <v>482</v>
      </c>
      <c r="AH108" s="137"/>
      <c r="AI108" s="135" t="s">
        <v>483</v>
      </c>
      <c r="AJ108" s="137"/>
    </row>
    <row r="109" spans="1:217">
      <c r="A109" s="75" t="s">
        <v>291</v>
      </c>
      <c r="B109" s="75" t="s">
        <v>270</v>
      </c>
      <c r="C109" s="76" t="s">
        <v>292</v>
      </c>
      <c r="D109" s="76" t="s">
        <v>293</v>
      </c>
      <c r="E109" s="76"/>
      <c r="F109" s="91">
        <v>45658</v>
      </c>
      <c r="G109" s="77">
        <f t="shared" si="30"/>
        <v>76000</v>
      </c>
      <c r="H109" s="78">
        <f t="shared" si="31"/>
        <v>0</v>
      </c>
      <c r="I109" s="92">
        <f t="shared" si="26"/>
        <v>76000</v>
      </c>
      <c r="J109" s="77">
        <v>73000</v>
      </c>
      <c r="K109" s="78">
        <v>0</v>
      </c>
      <c r="L109" s="79">
        <f t="shared" si="32"/>
        <v>73000</v>
      </c>
      <c r="M109" s="20">
        <v>73000</v>
      </c>
      <c r="N109" s="21">
        <v>0</v>
      </c>
      <c r="O109" s="69">
        <f t="shared" si="33"/>
        <v>73000</v>
      </c>
      <c r="P109" s="20">
        <f t="shared" si="47"/>
        <v>3000</v>
      </c>
      <c r="Q109" s="21">
        <f t="shared" si="48"/>
        <v>0</v>
      </c>
      <c r="R109" s="69">
        <f t="shared" si="34"/>
        <v>3000</v>
      </c>
      <c r="S109" s="20">
        <f t="shared" si="13"/>
        <v>0</v>
      </c>
      <c r="T109" s="21">
        <f t="shared" si="13"/>
        <v>0</v>
      </c>
      <c r="U109" s="70">
        <f t="shared" si="35"/>
        <v>0</v>
      </c>
      <c r="V109" s="69" t="e">
        <f t="shared" si="11"/>
        <v>#REF!</v>
      </c>
      <c r="X109" s="123" t="s">
        <v>293</v>
      </c>
      <c r="Y109" s="63" t="str">
        <f t="shared" si="43"/>
        <v/>
      </c>
      <c r="AB109" s="135" t="s">
        <v>482</v>
      </c>
      <c r="AC109" s="135" t="s">
        <v>482</v>
      </c>
      <c r="AD109" s="135" t="s">
        <v>482</v>
      </c>
      <c r="AE109" s="136" t="s">
        <v>482</v>
      </c>
      <c r="AF109" s="139"/>
      <c r="AG109" s="136" t="s">
        <v>482</v>
      </c>
      <c r="AH109" s="139"/>
      <c r="AI109" s="135" t="s">
        <v>483</v>
      </c>
      <c r="AJ109" s="137"/>
    </row>
    <row r="110" spans="1:217">
      <c r="A110" s="75" t="s">
        <v>294</v>
      </c>
      <c r="B110" s="75" t="s">
        <v>270</v>
      </c>
      <c r="C110" s="76" t="s">
        <v>295</v>
      </c>
      <c r="D110" s="76" t="s">
        <v>296</v>
      </c>
      <c r="E110" s="76"/>
      <c r="F110" s="91">
        <v>45658</v>
      </c>
      <c r="G110" s="77">
        <f t="shared" si="30"/>
        <v>140000</v>
      </c>
      <c r="H110" s="78">
        <f t="shared" si="31"/>
        <v>0</v>
      </c>
      <c r="I110" s="92">
        <f t="shared" si="26"/>
        <v>140000</v>
      </c>
      <c r="J110" s="77">
        <v>135000</v>
      </c>
      <c r="K110" s="78">
        <v>0</v>
      </c>
      <c r="L110" s="79">
        <f t="shared" si="32"/>
        <v>135000</v>
      </c>
      <c r="M110" s="20">
        <v>135000</v>
      </c>
      <c r="N110" s="21">
        <v>0</v>
      </c>
      <c r="O110" s="69">
        <f t="shared" si="33"/>
        <v>135000</v>
      </c>
      <c r="P110" s="20">
        <f t="shared" si="47"/>
        <v>5000</v>
      </c>
      <c r="Q110" s="21">
        <f t="shared" si="48"/>
        <v>0</v>
      </c>
      <c r="R110" s="69">
        <f t="shared" si="34"/>
        <v>5000</v>
      </c>
      <c r="S110" s="20">
        <f t="shared" si="13"/>
        <v>0</v>
      </c>
      <c r="T110" s="21">
        <f t="shared" si="13"/>
        <v>0</v>
      </c>
      <c r="U110" s="70">
        <f t="shared" si="35"/>
        <v>0</v>
      </c>
      <c r="V110" s="69" t="e">
        <f t="shared" si="11"/>
        <v>#REF!</v>
      </c>
      <c r="X110" s="123" t="s">
        <v>296</v>
      </c>
      <c r="Y110" s="63" t="str">
        <f t="shared" si="43"/>
        <v/>
      </c>
      <c r="AB110" s="135" t="s">
        <v>482</v>
      </c>
      <c r="AC110" s="135" t="s">
        <v>482</v>
      </c>
      <c r="AD110" s="135" t="s">
        <v>482</v>
      </c>
      <c r="AE110" s="136" t="s">
        <v>482</v>
      </c>
      <c r="AF110" s="139"/>
      <c r="AG110" s="136" t="s">
        <v>481</v>
      </c>
      <c r="AH110" s="136" t="s">
        <v>482</v>
      </c>
      <c r="AI110" s="135" t="s">
        <v>483</v>
      </c>
      <c r="AJ110" s="137"/>
      <c r="AK110" s="5" t="s">
        <v>484</v>
      </c>
    </row>
    <row r="111" spans="1:217">
      <c r="A111" s="75" t="s">
        <v>297</v>
      </c>
      <c r="B111" s="75" t="s">
        <v>270</v>
      </c>
      <c r="C111" s="76" t="s">
        <v>298</v>
      </c>
      <c r="D111" s="76" t="s">
        <v>437</v>
      </c>
      <c r="E111" s="76"/>
      <c r="F111" s="91">
        <v>45658</v>
      </c>
      <c r="G111" s="77">
        <f t="shared" si="30"/>
        <v>4732000</v>
      </c>
      <c r="H111" s="78">
        <f t="shared" si="31"/>
        <v>0</v>
      </c>
      <c r="I111" s="92">
        <f t="shared" si="26"/>
        <v>4732000</v>
      </c>
      <c r="J111" s="77">
        <v>4571000</v>
      </c>
      <c r="K111" s="78">
        <v>0</v>
      </c>
      <c r="L111" s="79">
        <f t="shared" si="32"/>
        <v>4571000</v>
      </c>
      <c r="M111" s="20">
        <v>4571000</v>
      </c>
      <c r="N111" s="21">
        <v>0</v>
      </c>
      <c r="O111" s="69">
        <f t="shared" si="33"/>
        <v>4571000</v>
      </c>
      <c r="P111" s="20">
        <f t="shared" si="47"/>
        <v>161000</v>
      </c>
      <c r="Q111" s="21">
        <f t="shared" si="48"/>
        <v>0</v>
      </c>
      <c r="R111" s="69">
        <f t="shared" si="34"/>
        <v>161000</v>
      </c>
      <c r="S111" s="20">
        <f t="shared" si="13"/>
        <v>0</v>
      </c>
      <c r="T111" s="21">
        <f t="shared" si="13"/>
        <v>0</v>
      </c>
      <c r="U111" s="70">
        <f t="shared" si="35"/>
        <v>0</v>
      </c>
      <c r="V111" s="69" t="e">
        <f t="shared" si="11"/>
        <v>#REF!</v>
      </c>
      <c r="X111" s="123" t="s">
        <v>452</v>
      </c>
      <c r="Y111" s="63" t="str">
        <f t="shared" si="43"/>
        <v>Mijnenmagazijn, kantinegebouw en 2 bunkers ≠ Voormalig mijnenmagazijn en bunker</v>
      </c>
      <c r="Z111" s="63" t="s">
        <v>462</v>
      </c>
      <c r="AB111" s="135" t="s">
        <v>482</v>
      </c>
      <c r="AC111" s="135" t="s">
        <v>482</v>
      </c>
      <c r="AD111" s="135" t="s">
        <v>482</v>
      </c>
      <c r="AE111" s="136" t="s">
        <v>481</v>
      </c>
      <c r="AF111" s="136" t="s">
        <v>481</v>
      </c>
      <c r="AG111" s="136" t="s">
        <v>482</v>
      </c>
      <c r="AH111" s="136"/>
      <c r="AI111" s="135" t="s">
        <v>483</v>
      </c>
      <c r="AJ111" s="137"/>
    </row>
    <row r="112" spans="1:217" ht="20.399999999999999">
      <c r="A112" s="75" t="s">
        <v>299</v>
      </c>
      <c r="B112" s="75" t="s">
        <v>270</v>
      </c>
      <c r="C112" s="76" t="s">
        <v>300</v>
      </c>
      <c r="D112" s="76" t="s">
        <v>101</v>
      </c>
      <c r="E112" s="76"/>
      <c r="F112" s="91">
        <v>45658</v>
      </c>
      <c r="G112" s="77">
        <f t="shared" si="30"/>
        <v>37000</v>
      </c>
      <c r="H112" s="78">
        <f t="shared" si="31"/>
        <v>0</v>
      </c>
      <c r="I112" s="92">
        <f t="shared" si="26"/>
        <v>37000</v>
      </c>
      <c r="J112" s="77">
        <v>36000</v>
      </c>
      <c r="K112" s="78">
        <v>0</v>
      </c>
      <c r="L112" s="79">
        <f t="shared" si="32"/>
        <v>36000</v>
      </c>
      <c r="M112" s="20">
        <v>36000</v>
      </c>
      <c r="N112" s="21">
        <v>0</v>
      </c>
      <c r="O112" s="69">
        <f t="shared" si="33"/>
        <v>36000</v>
      </c>
      <c r="P112" s="20">
        <f t="shared" si="47"/>
        <v>1000</v>
      </c>
      <c r="Q112" s="21">
        <f t="shared" si="48"/>
        <v>0</v>
      </c>
      <c r="R112" s="69">
        <f t="shared" si="34"/>
        <v>1000</v>
      </c>
      <c r="S112" s="20">
        <f t="shared" si="13"/>
        <v>0</v>
      </c>
      <c r="T112" s="21">
        <f t="shared" si="13"/>
        <v>0</v>
      </c>
      <c r="U112" s="70">
        <f t="shared" si="35"/>
        <v>0</v>
      </c>
      <c r="V112" s="69" t="e">
        <f t="shared" si="11"/>
        <v>#REF!</v>
      </c>
      <c r="X112" s="123" t="s">
        <v>101</v>
      </c>
      <c r="Y112" s="63" t="str">
        <f t="shared" si="43"/>
        <v/>
      </c>
      <c r="AB112" s="135" t="s">
        <v>482</v>
      </c>
      <c r="AC112" s="135" t="s">
        <v>482</v>
      </c>
      <c r="AD112" s="135" t="s">
        <v>482</v>
      </c>
      <c r="AE112" s="136" t="s">
        <v>482</v>
      </c>
      <c r="AF112" s="139"/>
      <c r="AG112" s="136" t="s">
        <v>482</v>
      </c>
      <c r="AH112" s="136"/>
      <c r="AI112" s="135" t="s">
        <v>483</v>
      </c>
      <c r="AJ112" s="137"/>
    </row>
    <row r="113" spans="1:37">
      <c r="A113" s="75" t="s">
        <v>445</v>
      </c>
      <c r="B113" s="75" t="s">
        <v>270</v>
      </c>
      <c r="C113" s="76" t="s">
        <v>301</v>
      </c>
      <c r="D113" s="76" t="s">
        <v>441</v>
      </c>
      <c r="E113" s="76"/>
      <c r="F113" s="91">
        <v>45658</v>
      </c>
      <c r="G113" s="77">
        <f t="shared" si="30"/>
        <v>1417000</v>
      </c>
      <c r="H113" s="78">
        <f t="shared" si="31"/>
        <v>79000</v>
      </c>
      <c r="I113" s="92">
        <f t="shared" si="26"/>
        <v>1496000</v>
      </c>
      <c r="J113" s="77">
        <v>1369000</v>
      </c>
      <c r="K113" s="78">
        <v>77000</v>
      </c>
      <c r="L113" s="79">
        <f t="shared" si="32"/>
        <v>1446000</v>
      </c>
      <c r="M113" s="20">
        <v>519000</v>
      </c>
      <c r="N113" s="21">
        <v>77000</v>
      </c>
      <c r="O113" s="69">
        <f t="shared" si="33"/>
        <v>596000</v>
      </c>
      <c r="P113" s="20">
        <f t="shared" si="47"/>
        <v>48000</v>
      </c>
      <c r="Q113" s="21">
        <f t="shared" si="48"/>
        <v>2000</v>
      </c>
      <c r="R113" s="69">
        <f t="shared" si="34"/>
        <v>50000</v>
      </c>
      <c r="S113" s="20">
        <f t="shared" si="13"/>
        <v>850000</v>
      </c>
      <c r="T113" s="21">
        <f t="shared" si="13"/>
        <v>0</v>
      </c>
      <c r="U113" s="70">
        <f t="shared" si="35"/>
        <v>850000</v>
      </c>
      <c r="V113" s="69" t="e">
        <f t="shared" si="11"/>
        <v>#REF!</v>
      </c>
      <c r="X113" s="123" t="s">
        <v>453</v>
      </c>
      <c r="Y113" s="63" t="str">
        <f t="shared" si="43"/>
        <v>Diverse strandhuisjes en bergingen ≠ Zes strandhuisjes en twee bergingen</v>
      </c>
      <c r="Z113" s="127" t="s">
        <v>463</v>
      </c>
      <c r="AB113" s="135" t="s">
        <v>482</v>
      </c>
      <c r="AC113" s="135" t="s">
        <v>482</v>
      </c>
      <c r="AD113" s="135" t="s">
        <v>482</v>
      </c>
      <c r="AE113" s="136" t="s">
        <v>482</v>
      </c>
      <c r="AF113" s="139"/>
      <c r="AG113" s="136" t="s">
        <v>482</v>
      </c>
      <c r="AH113" s="136"/>
      <c r="AI113" s="135" t="s">
        <v>483</v>
      </c>
      <c r="AJ113" s="137"/>
    </row>
    <row r="114" spans="1:37">
      <c r="A114" s="75" t="s">
        <v>302</v>
      </c>
      <c r="B114" s="75" t="s">
        <v>303</v>
      </c>
      <c r="C114" s="76" t="s">
        <v>304</v>
      </c>
      <c r="D114" s="76" t="s">
        <v>305</v>
      </c>
      <c r="E114" s="76"/>
      <c r="F114" s="91">
        <v>45658</v>
      </c>
      <c r="G114" s="77">
        <f t="shared" si="30"/>
        <v>1162000</v>
      </c>
      <c r="H114" s="78">
        <f t="shared" si="31"/>
        <v>153000</v>
      </c>
      <c r="I114" s="92">
        <f t="shared" si="26"/>
        <v>1315000</v>
      </c>
      <c r="J114" s="77">
        <v>1122000</v>
      </c>
      <c r="K114" s="78">
        <v>149000</v>
      </c>
      <c r="L114" s="79">
        <f t="shared" si="32"/>
        <v>1271000</v>
      </c>
      <c r="M114" s="20">
        <v>1122000</v>
      </c>
      <c r="N114" s="21">
        <v>149000</v>
      </c>
      <c r="O114" s="69">
        <f t="shared" si="33"/>
        <v>1271000</v>
      </c>
      <c r="P114" s="20">
        <f t="shared" si="47"/>
        <v>40000</v>
      </c>
      <c r="Q114" s="21">
        <f t="shared" si="48"/>
        <v>4000</v>
      </c>
      <c r="R114" s="69">
        <f t="shared" si="34"/>
        <v>44000</v>
      </c>
      <c r="S114" s="20">
        <f t="shared" si="13"/>
        <v>0</v>
      </c>
      <c r="T114" s="21">
        <f t="shared" si="13"/>
        <v>0</v>
      </c>
      <c r="U114" s="70">
        <f t="shared" si="35"/>
        <v>0</v>
      </c>
      <c r="V114" s="69" t="e">
        <f t="shared" si="11"/>
        <v>#REF!</v>
      </c>
      <c r="X114" s="123" t="s">
        <v>305</v>
      </c>
      <c r="Y114" s="63" t="str">
        <f t="shared" si="43"/>
        <v/>
      </c>
      <c r="AB114" s="135" t="s">
        <v>482</v>
      </c>
      <c r="AC114" s="135" t="s">
        <v>482</v>
      </c>
      <c r="AD114" s="135" t="s">
        <v>482</v>
      </c>
      <c r="AE114" s="136" t="s">
        <v>482</v>
      </c>
      <c r="AF114" s="139"/>
      <c r="AG114" s="136" t="s">
        <v>482</v>
      </c>
      <c r="AH114" s="136"/>
      <c r="AI114" s="135" t="s">
        <v>483</v>
      </c>
      <c r="AJ114" s="137"/>
    </row>
    <row r="115" spans="1:37">
      <c r="A115" s="75" t="s">
        <v>306</v>
      </c>
      <c r="B115" s="75" t="s">
        <v>303</v>
      </c>
      <c r="C115" s="76" t="s">
        <v>307</v>
      </c>
      <c r="D115" s="76" t="s">
        <v>308</v>
      </c>
      <c r="E115" s="76"/>
      <c r="F115" s="91">
        <v>45658</v>
      </c>
      <c r="G115" s="77">
        <f t="shared" si="30"/>
        <v>1372000</v>
      </c>
      <c r="H115" s="78">
        <f t="shared" si="31"/>
        <v>85000</v>
      </c>
      <c r="I115" s="92">
        <f t="shared" si="26"/>
        <v>1457000</v>
      </c>
      <c r="J115" s="77">
        <v>1325000</v>
      </c>
      <c r="K115" s="78">
        <v>83000</v>
      </c>
      <c r="L115" s="79">
        <f t="shared" si="32"/>
        <v>1408000</v>
      </c>
      <c r="M115" s="20">
        <v>1325000</v>
      </c>
      <c r="N115" s="21">
        <v>83000</v>
      </c>
      <c r="O115" s="69">
        <f t="shared" si="33"/>
        <v>1408000</v>
      </c>
      <c r="P115" s="20">
        <f t="shared" si="47"/>
        <v>47000</v>
      </c>
      <c r="Q115" s="21">
        <f t="shared" si="48"/>
        <v>2000</v>
      </c>
      <c r="R115" s="69">
        <f t="shared" si="34"/>
        <v>49000</v>
      </c>
      <c r="S115" s="20">
        <f t="shared" si="13"/>
        <v>0</v>
      </c>
      <c r="T115" s="21">
        <f t="shared" si="13"/>
        <v>0</v>
      </c>
      <c r="U115" s="70">
        <f t="shared" si="35"/>
        <v>0</v>
      </c>
      <c r="V115" s="69" t="e">
        <f t="shared" si="11"/>
        <v>#REF!</v>
      </c>
      <c r="X115" s="123" t="s">
        <v>308</v>
      </c>
      <c r="Y115" s="63" t="str">
        <f t="shared" si="43"/>
        <v/>
      </c>
      <c r="AB115" s="135" t="s">
        <v>482</v>
      </c>
      <c r="AC115" s="135" t="s">
        <v>482</v>
      </c>
      <c r="AD115" s="135" t="s">
        <v>482</v>
      </c>
      <c r="AE115" s="136" t="s">
        <v>482</v>
      </c>
      <c r="AF115" s="139"/>
      <c r="AG115" s="136" t="s">
        <v>482</v>
      </c>
      <c r="AH115" s="136"/>
      <c r="AI115" s="135" t="s">
        <v>483</v>
      </c>
      <c r="AJ115" s="137"/>
    </row>
    <row r="116" spans="1:37">
      <c r="A116" s="75" t="s">
        <v>309</v>
      </c>
      <c r="B116" s="75" t="s">
        <v>303</v>
      </c>
      <c r="C116" s="76" t="s">
        <v>310</v>
      </c>
      <c r="D116" s="76" t="s">
        <v>311</v>
      </c>
      <c r="E116" s="76"/>
      <c r="F116" s="91">
        <v>45658</v>
      </c>
      <c r="G116" s="77">
        <f t="shared" si="30"/>
        <v>113000</v>
      </c>
      <c r="H116" s="78">
        <f t="shared" si="31"/>
        <v>0</v>
      </c>
      <c r="I116" s="92">
        <f t="shared" si="26"/>
        <v>113000</v>
      </c>
      <c r="J116" s="77">
        <v>109000</v>
      </c>
      <c r="K116" s="78">
        <v>0</v>
      </c>
      <c r="L116" s="79">
        <f t="shared" si="32"/>
        <v>109000</v>
      </c>
      <c r="M116" s="20">
        <v>109000</v>
      </c>
      <c r="N116" s="21">
        <v>0</v>
      </c>
      <c r="O116" s="69">
        <f t="shared" si="33"/>
        <v>109000</v>
      </c>
      <c r="P116" s="20">
        <f t="shared" si="47"/>
        <v>4000</v>
      </c>
      <c r="Q116" s="21">
        <f t="shared" si="48"/>
        <v>0</v>
      </c>
      <c r="R116" s="69">
        <f t="shared" si="34"/>
        <v>4000</v>
      </c>
      <c r="S116" s="20">
        <f t="shared" si="13"/>
        <v>0</v>
      </c>
      <c r="T116" s="21">
        <f t="shared" si="13"/>
        <v>0</v>
      </c>
      <c r="U116" s="70">
        <f t="shared" si="35"/>
        <v>0</v>
      </c>
      <c r="V116" s="69" t="e">
        <f t="shared" si="11"/>
        <v>#REF!</v>
      </c>
      <c r="X116" s="123" t="s">
        <v>311</v>
      </c>
      <c r="Y116" s="63" t="str">
        <f t="shared" si="43"/>
        <v/>
      </c>
      <c r="AB116" s="135" t="s">
        <v>482</v>
      </c>
      <c r="AC116" s="135" t="s">
        <v>482</v>
      </c>
      <c r="AD116" s="135" t="s">
        <v>482</v>
      </c>
      <c r="AE116" s="136" t="s">
        <v>482</v>
      </c>
      <c r="AF116" s="139"/>
      <c r="AG116" s="136" t="s">
        <v>481</v>
      </c>
      <c r="AH116" s="136" t="s">
        <v>482</v>
      </c>
      <c r="AI116" s="135" t="s">
        <v>483</v>
      </c>
      <c r="AJ116" s="137"/>
      <c r="AK116" s="5" t="s">
        <v>484</v>
      </c>
    </row>
    <row r="117" spans="1:37">
      <c r="A117" s="75" t="s">
        <v>312</v>
      </c>
      <c r="B117" s="75" t="s">
        <v>303</v>
      </c>
      <c r="C117" s="76" t="s">
        <v>313</v>
      </c>
      <c r="D117" s="76" t="s">
        <v>54</v>
      </c>
      <c r="E117" s="76"/>
      <c r="F117" s="91">
        <v>45658</v>
      </c>
      <c r="G117" s="77">
        <f t="shared" si="30"/>
        <v>81000</v>
      </c>
      <c r="H117" s="78">
        <f t="shared" si="31"/>
        <v>0</v>
      </c>
      <c r="I117" s="92">
        <f t="shared" si="26"/>
        <v>81000</v>
      </c>
      <c r="J117" s="77">
        <v>78000</v>
      </c>
      <c r="K117" s="78">
        <v>0</v>
      </c>
      <c r="L117" s="79">
        <f t="shared" si="32"/>
        <v>78000</v>
      </c>
      <c r="M117" s="20">
        <v>78000</v>
      </c>
      <c r="N117" s="21">
        <v>0</v>
      </c>
      <c r="O117" s="69">
        <f t="shared" si="33"/>
        <v>78000</v>
      </c>
      <c r="P117" s="20">
        <f t="shared" si="47"/>
        <v>3000</v>
      </c>
      <c r="Q117" s="21">
        <f t="shared" si="48"/>
        <v>0</v>
      </c>
      <c r="R117" s="69">
        <f t="shared" si="34"/>
        <v>3000</v>
      </c>
      <c r="S117" s="20">
        <f t="shared" si="13"/>
        <v>0</v>
      </c>
      <c r="T117" s="21">
        <f t="shared" si="13"/>
        <v>0</v>
      </c>
      <c r="U117" s="70">
        <f t="shared" si="35"/>
        <v>0</v>
      </c>
      <c r="V117" s="69" t="e">
        <f t="shared" si="11"/>
        <v>#REF!</v>
      </c>
      <c r="X117" s="123" t="s">
        <v>54</v>
      </c>
      <c r="Y117" s="63" t="str">
        <f t="shared" si="43"/>
        <v/>
      </c>
      <c r="AB117" s="135" t="s">
        <v>482</v>
      </c>
      <c r="AC117" s="135" t="s">
        <v>482</v>
      </c>
      <c r="AD117" s="135" t="s">
        <v>482</v>
      </c>
      <c r="AE117" s="136" t="s">
        <v>482</v>
      </c>
      <c r="AF117" s="139"/>
      <c r="AG117" s="136" t="s">
        <v>482</v>
      </c>
      <c r="AH117" s="136"/>
      <c r="AI117" s="135" t="s">
        <v>483</v>
      </c>
      <c r="AJ117" s="137"/>
    </row>
    <row r="118" spans="1:37">
      <c r="A118" s="75" t="s">
        <v>314</v>
      </c>
      <c r="B118" s="75" t="s">
        <v>303</v>
      </c>
      <c r="C118" s="76" t="s">
        <v>315</v>
      </c>
      <c r="D118" s="76" t="s">
        <v>106</v>
      </c>
      <c r="E118" s="76"/>
      <c r="F118" s="91">
        <v>45658</v>
      </c>
      <c r="G118" s="77">
        <f t="shared" si="30"/>
        <v>323000</v>
      </c>
      <c r="H118" s="78">
        <f t="shared" si="31"/>
        <v>0</v>
      </c>
      <c r="I118" s="92">
        <f t="shared" si="26"/>
        <v>323000</v>
      </c>
      <c r="J118" s="77">
        <v>312000</v>
      </c>
      <c r="K118" s="78">
        <v>0</v>
      </c>
      <c r="L118" s="79">
        <f t="shared" si="32"/>
        <v>312000</v>
      </c>
      <c r="M118" s="20">
        <v>312000</v>
      </c>
      <c r="N118" s="21">
        <v>0</v>
      </c>
      <c r="O118" s="69">
        <f t="shared" si="33"/>
        <v>312000</v>
      </c>
      <c r="P118" s="20">
        <f t="shared" si="47"/>
        <v>11000</v>
      </c>
      <c r="Q118" s="21">
        <f t="shared" si="48"/>
        <v>0</v>
      </c>
      <c r="R118" s="69">
        <f t="shared" si="34"/>
        <v>11000</v>
      </c>
      <c r="S118" s="20">
        <f t="shared" si="13"/>
        <v>0</v>
      </c>
      <c r="T118" s="21">
        <f t="shared" si="13"/>
        <v>0</v>
      </c>
      <c r="U118" s="70">
        <f t="shared" si="35"/>
        <v>0</v>
      </c>
      <c r="V118" s="69" t="e">
        <f t="shared" si="11"/>
        <v>#REF!</v>
      </c>
      <c r="X118" s="123" t="s">
        <v>106</v>
      </c>
      <c r="Y118" s="63" t="str">
        <f t="shared" si="43"/>
        <v/>
      </c>
      <c r="AB118" s="135" t="s">
        <v>482</v>
      </c>
      <c r="AC118" s="135" t="s">
        <v>482</v>
      </c>
      <c r="AD118" s="135" t="s">
        <v>482</v>
      </c>
      <c r="AE118" s="136" t="s">
        <v>482</v>
      </c>
      <c r="AF118" s="139"/>
      <c r="AG118" s="136" t="s">
        <v>482</v>
      </c>
      <c r="AH118" s="136"/>
      <c r="AI118" s="135" t="s">
        <v>483</v>
      </c>
      <c r="AJ118" s="137"/>
    </row>
    <row r="119" spans="1:37">
      <c r="A119" s="75" t="s">
        <v>316</v>
      </c>
      <c r="B119" s="75" t="s">
        <v>303</v>
      </c>
      <c r="C119" s="76" t="s">
        <v>304</v>
      </c>
      <c r="D119" s="76" t="s">
        <v>317</v>
      </c>
      <c r="E119" s="76"/>
      <c r="F119" s="91">
        <v>45658</v>
      </c>
      <c r="G119" s="77">
        <f t="shared" si="30"/>
        <v>355000</v>
      </c>
      <c r="H119" s="78">
        <f t="shared" si="31"/>
        <v>0</v>
      </c>
      <c r="I119" s="92">
        <f t="shared" si="26"/>
        <v>355000</v>
      </c>
      <c r="J119" s="77">
        <v>343000</v>
      </c>
      <c r="K119" s="78">
        <v>0</v>
      </c>
      <c r="L119" s="79">
        <f t="shared" si="32"/>
        <v>343000</v>
      </c>
      <c r="M119" s="20">
        <v>343000</v>
      </c>
      <c r="N119" s="21">
        <v>0</v>
      </c>
      <c r="O119" s="69">
        <f t="shared" si="33"/>
        <v>343000</v>
      </c>
      <c r="P119" s="20">
        <f t="shared" si="47"/>
        <v>12000</v>
      </c>
      <c r="Q119" s="21">
        <f t="shared" si="48"/>
        <v>0</v>
      </c>
      <c r="R119" s="69">
        <f t="shared" si="34"/>
        <v>12000</v>
      </c>
      <c r="S119" s="20">
        <f t="shared" si="13"/>
        <v>0</v>
      </c>
      <c r="T119" s="21">
        <f t="shared" si="13"/>
        <v>0</v>
      </c>
      <c r="U119" s="70">
        <f t="shared" si="35"/>
        <v>0</v>
      </c>
      <c r="V119" s="69" t="e">
        <f t="shared" si="11"/>
        <v>#REF!</v>
      </c>
      <c r="X119" s="123" t="s">
        <v>317</v>
      </c>
      <c r="Y119" s="63" t="str">
        <f t="shared" si="43"/>
        <v/>
      </c>
      <c r="AB119" s="135" t="s">
        <v>482</v>
      </c>
      <c r="AC119" s="135" t="s">
        <v>482</v>
      </c>
      <c r="AD119" s="135" t="s">
        <v>482</v>
      </c>
      <c r="AE119" s="136" t="s">
        <v>482</v>
      </c>
      <c r="AF119" s="139"/>
      <c r="AG119" s="136" t="s">
        <v>482</v>
      </c>
      <c r="AH119" s="139"/>
      <c r="AI119" s="135" t="s">
        <v>483</v>
      </c>
      <c r="AJ119" s="137"/>
    </row>
    <row r="120" spans="1:37">
      <c r="A120" s="75" t="s">
        <v>318</v>
      </c>
      <c r="B120" s="75" t="s">
        <v>303</v>
      </c>
      <c r="C120" s="76" t="s">
        <v>319</v>
      </c>
      <c r="D120" s="76" t="s">
        <v>320</v>
      </c>
      <c r="E120" s="76"/>
      <c r="F120" s="91">
        <v>45658</v>
      </c>
      <c r="G120" s="77">
        <f t="shared" si="30"/>
        <v>70000</v>
      </c>
      <c r="H120" s="78">
        <f t="shared" si="31"/>
        <v>0</v>
      </c>
      <c r="I120" s="92">
        <f t="shared" si="26"/>
        <v>70000</v>
      </c>
      <c r="J120" s="77">
        <v>68000</v>
      </c>
      <c r="K120" s="78">
        <v>0</v>
      </c>
      <c r="L120" s="79">
        <f t="shared" si="32"/>
        <v>68000</v>
      </c>
      <c r="M120" s="20">
        <v>68000</v>
      </c>
      <c r="N120" s="21">
        <v>0</v>
      </c>
      <c r="O120" s="69">
        <f t="shared" si="33"/>
        <v>68000</v>
      </c>
      <c r="P120" s="20">
        <f t="shared" si="47"/>
        <v>2000</v>
      </c>
      <c r="Q120" s="21">
        <f t="shared" si="48"/>
        <v>0</v>
      </c>
      <c r="R120" s="69">
        <f t="shared" si="34"/>
        <v>2000</v>
      </c>
      <c r="S120" s="20">
        <f t="shared" si="13"/>
        <v>0</v>
      </c>
      <c r="T120" s="21">
        <f t="shared" si="13"/>
        <v>0</v>
      </c>
      <c r="U120" s="70">
        <f t="shared" si="35"/>
        <v>0</v>
      </c>
      <c r="V120" s="69" t="e">
        <f t="shared" si="11"/>
        <v>#REF!</v>
      </c>
      <c r="X120" s="123" t="s">
        <v>320</v>
      </c>
      <c r="Y120" s="63" t="str">
        <f t="shared" si="43"/>
        <v/>
      </c>
      <c r="AB120" s="135" t="s">
        <v>482</v>
      </c>
      <c r="AC120" s="135" t="s">
        <v>482</v>
      </c>
      <c r="AD120" s="135" t="s">
        <v>482</v>
      </c>
      <c r="AE120" s="135" t="s">
        <v>482</v>
      </c>
      <c r="AF120" s="137"/>
      <c r="AG120" s="135" t="s">
        <v>482</v>
      </c>
      <c r="AH120" s="137"/>
      <c r="AI120" s="135" t="s">
        <v>483</v>
      </c>
      <c r="AJ120" s="137"/>
    </row>
    <row r="121" spans="1:37">
      <c r="A121" s="75" t="s">
        <v>321</v>
      </c>
      <c r="B121" s="75" t="s">
        <v>303</v>
      </c>
      <c r="C121" s="76" t="s">
        <v>322</v>
      </c>
      <c r="D121" s="76" t="s">
        <v>323</v>
      </c>
      <c r="E121" s="76"/>
      <c r="F121" s="91">
        <v>45658</v>
      </c>
      <c r="G121" s="77">
        <f t="shared" si="30"/>
        <v>70000</v>
      </c>
      <c r="H121" s="78">
        <f t="shared" si="31"/>
        <v>0</v>
      </c>
      <c r="I121" s="92">
        <f t="shared" si="26"/>
        <v>70000</v>
      </c>
      <c r="J121" s="77">
        <v>68000</v>
      </c>
      <c r="K121" s="78">
        <v>0</v>
      </c>
      <c r="L121" s="79">
        <f t="shared" si="32"/>
        <v>68000</v>
      </c>
      <c r="M121" s="20">
        <v>68000</v>
      </c>
      <c r="N121" s="21">
        <v>0</v>
      </c>
      <c r="O121" s="69">
        <f t="shared" si="33"/>
        <v>68000</v>
      </c>
      <c r="P121" s="20">
        <f t="shared" si="47"/>
        <v>2000</v>
      </c>
      <c r="Q121" s="21">
        <f t="shared" si="48"/>
        <v>0</v>
      </c>
      <c r="R121" s="69">
        <f t="shared" si="34"/>
        <v>2000</v>
      </c>
      <c r="S121" s="20">
        <f t="shared" si="13"/>
        <v>0</v>
      </c>
      <c r="T121" s="21">
        <f t="shared" si="13"/>
        <v>0</v>
      </c>
      <c r="U121" s="70">
        <f t="shared" si="35"/>
        <v>0</v>
      </c>
      <c r="V121" s="69" t="e">
        <f t="shared" si="11"/>
        <v>#REF!</v>
      </c>
      <c r="X121" s="123" t="s">
        <v>323</v>
      </c>
      <c r="Y121" s="63" t="str">
        <f t="shared" si="43"/>
        <v/>
      </c>
      <c r="AB121" s="135" t="s">
        <v>482</v>
      </c>
      <c r="AC121" s="135" t="s">
        <v>482</v>
      </c>
      <c r="AD121" s="135" t="s">
        <v>482</v>
      </c>
      <c r="AE121" s="135" t="s">
        <v>482</v>
      </c>
      <c r="AF121" s="137"/>
      <c r="AG121" s="135" t="s">
        <v>482</v>
      </c>
      <c r="AH121" s="137"/>
      <c r="AI121" s="135" t="s">
        <v>483</v>
      </c>
      <c r="AJ121" s="137"/>
    </row>
    <row r="122" spans="1:37">
      <c r="A122" s="75" t="s">
        <v>324</v>
      </c>
      <c r="B122" s="75" t="s">
        <v>325</v>
      </c>
      <c r="C122" s="76" t="s">
        <v>326</v>
      </c>
      <c r="D122" s="76" t="s">
        <v>190</v>
      </c>
      <c r="E122" s="76"/>
      <c r="F122" s="91">
        <v>45658</v>
      </c>
      <c r="G122" s="77">
        <f t="shared" si="30"/>
        <v>70000</v>
      </c>
      <c r="H122" s="78">
        <f t="shared" si="31"/>
        <v>0</v>
      </c>
      <c r="I122" s="92">
        <f t="shared" si="26"/>
        <v>70000</v>
      </c>
      <c r="J122" s="77">
        <v>68000</v>
      </c>
      <c r="K122" s="78">
        <v>0</v>
      </c>
      <c r="L122" s="79">
        <f t="shared" si="32"/>
        <v>68000</v>
      </c>
      <c r="M122" s="20">
        <v>68000</v>
      </c>
      <c r="N122" s="21">
        <v>0</v>
      </c>
      <c r="O122" s="69">
        <f t="shared" si="33"/>
        <v>68000</v>
      </c>
      <c r="P122" s="20">
        <f t="shared" si="47"/>
        <v>2000</v>
      </c>
      <c r="Q122" s="21">
        <f t="shared" si="48"/>
        <v>0</v>
      </c>
      <c r="R122" s="69">
        <f t="shared" si="34"/>
        <v>2000</v>
      </c>
      <c r="S122" s="20">
        <f t="shared" si="13"/>
        <v>0</v>
      </c>
      <c r="T122" s="21">
        <f t="shared" si="13"/>
        <v>0</v>
      </c>
      <c r="U122" s="70">
        <f t="shared" si="35"/>
        <v>0</v>
      </c>
      <c r="V122" s="69" t="e">
        <f t="shared" si="11"/>
        <v>#REF!</v>
      </c>
      <c r="X122" s="123" t="s">
        <v>190</v>
      </c>
      <c r="Y122" s="63" t="str">
        <f t="shared" si="43"/>
        <v/>
      </c>
      <c r="AB122" s="135" t="s">
        <v>482</v>
      </c>
      <c r="AC122" s="135" t="s">
        <v>482</v>
      </c>
      <c r="AD122" s="135" t="s">
        <v>482</v>
      </c>
      <c r="AE122" s="135" t="s">
        <v>482</v>
      </c>
      <c r="AF122" s="137"/>
      <c r="AG122" s="135" t="s">
        <v>482</v>
      </c>
      <c r="AH122" s="137"/>
      <c r="AI122" s="135" t="s">
        <v>483</v>
      </c>
      <c r="AJ122" s="137"/>
    </row>
    <row r="123" spans="1:37">
      <c r="A123" s="75" t="s">
        <v>327</v>
      </c>
      <c r="B123" s="75" t="s">
        <v>325</v>
      </c>
      <c r="C123" s="76" t="s">
        <v>328</v>
      </c>
      <c r="D123" s="76" t="s">
        <v>190</v>
      </c>
      <c r="E123" s="76"/>
      <c r="F123" s="91">
        <v>45658</v>
      </c>
      <c r="G123" s="77">
        <f t="shared" si="30"/>
        <v>70000</v>
      </c>
      <c r="H123" s="78">
        <f t="shared" si="31"/>
        <v>0</v>
      </c>
      <c r="I123" s="92">
        <f t="shared" si="26"/>
        <v>70000</v>
      </c>
      <c r="J123" s="77">
        <v>68000</v>
      </c>
      <c r="K123" s="78">
        <v>0</v>
      </c>
      <c r="L123" s="79">
        <f t="shared" si="32"/>
        <v>68000</v>
      </c>
      <c r="M123" s="20">
        <v>68000</v>
      </c>
      <c r="N123" s="21">
        <v>0</v>
      </c>
      <c r="O123" s="69">
        <f t="shared" si="33"/>
        <v>68000</v>
      </c>
      <c r="P123" s="20">
        <f t="shared" si="47"/>
        <v>2000</v>
      </c>
      <c r="Q123" s="21">
        <f t="shared" si="48"/>
        <v>0</v>
      </c>
      <c r="R123" s="69">
        <f t="shared" si="34"/>
        <v>2000</v>
      </c>
      <c r="S123" s="20">
        <f t="shared" si="13"/>
        <v>0</v>
      </c>
      <c r="T123" s="21">
        <f t="shared" si="13"/>
        <v>0</v>
      </c>
      <c r="U123" s="70">
        <f t="shared" si="35"/>
        <v>0</v>
      </c>
      <c r="V123" s="69" t="e">
        <f t="shared" si="11"/>
        <v>#REF!</v>
      </c>
      <c r="X123" s="123" t="s">
        <v>190</v>
      </c>
      <c r="Y123" s="63" t="str">
        <f t="shared" si="43"/>
        <v/>
      </c>
      <c r="AB123" s="135" t="s">
        <v>482</v>
      </c>
      <c r="AC123" s="135" t="s">
        <v>482</v>
      </c>
      <c r="AD123" s="135" t="s">
        <v>482</v>
      </c>
      <c r="AE123" s="135" t="s">
        <v>482</v>
      </c>
      <c r="AF123" s="137"/>
      <c r="AG123" s="135" t="s">
        <v>482</v>
      </c>
      <c r="AH123" s="137"/>
      <c r="AI123" s="135" t="s">
        <v>483</v>
      </c>
      <c r="AJ123" s="137"/>
    </row>
    <row r="124" spans="1:37">
      <c r="A124" s="75" t="s">
        <v>329</v>
      </c>
      <c r="B124" s="75" t="s">
        <v>325</v>
      </c>
      <c r="C124" s="76" t="s">
        <v>330</v>
      </c>
      <c r="D124" s="76" t="s">
        <v>98</v>
      </c>
      <c r="E124" s="76"/>
      <c r="F124" s="91">
        <v>45658</v>
      </c>
      <c r="G124" s="77">
        <f t="shared" si="30"/>
        <v>1291000</v>
      </c>
      <c r="H124" s="78">
        <f t="shared" si="31"/>
        <v>220000</v>
      </c>
      <c r="I124" s="92">
        <f t="shared" si="26"/>
        <v>1511000</v>
      </c>
      <c r="J124" s="77">
        <v>1247000</v>
      </c>
      <c r="K124" s="78">
        <v>214000</v>
      </c>
      <c r="L124" s="79">
        <f t="shared" si="32"/>
        <v>1461000</v>
      </c>
      <c r="M124" s="20">
        <v>1247000</v>
      </c>
      <c r="N124" s="21">
        <v>214000</v>
      </c>
      <c r="O124" s="69">
        <f t="shared" si="33"/>
        <v>1461000</v>
      </c>
      <c r="P124" s="20">
        <f t="shared" si="47"/>
        <v>44000</v>
      </c>
      <c r="Q124" s="21">
        <f t="shared" si="48"/>
        <v>6000</v>
      </c>
      <c r="R124" s="69">
        <f t="shared" si="34"/>
        <v>50000</v>
      </c>
      <c r="S124" s="20">
        <f t="shared" si="13"/>
        <v>0</v>
      </c>
      <c r="T124" s="21">
        <f t="shared" si="13"/>
        <v>0</v>
      </c>
      <c r="U124" s="70">
        <f t="shared" si="35"/>
        <v>0</v>
      </c>
      <c r="V124" s="69" t="e">
        <f t="shared" si="11"/>
        <v>#REF!</v>
      </c>
      <c r="X124" s="123" t="s">
        <v>98</v>
      </c>
      <c r="Y124" s="63" t="str">
        <f t="shared" si="43"/>
        <v/>
      </c>
      <c r="AB124" s="135" t="s">
        <v>482</v>
      </c>
      <c r="AC124" s="135" t="s">
        <v>482</v>
      </c>
      <c r="AD124" s="135" t="s">
        <v>482</v>
      </c>
      <c r="AE124" s="135" t="s">
        <v>482</v>
      </c>
      <c r="AF124" s="137"/>
      <c r="AG124" s="135" t="s">
        <v>482</v>
      </c>
      <c r="AH124" s="137"/>
      <c r="AI124" s="135" t="s">
        <v>483</v>
      </c>
      <c r="AJ124" s="137"/>
    </row>
    <row r="125" spans="1:37">
      <c r="A125" s="75" t="s">
        <v>331</v>
      </c>
      <c r="B125" s="75" t="s">
        <v>325</v>
      </c>
      <c r="C125" s="76" t="s">
        <v>332</v>
      </c>
      <c r="D125" s="76" t="s">
        <v>333</v>
      </c>
      <c r="E125" s="76"/>
      <c r="F125" s="91">
        <v>45658</v>
      </c>
      <c r="G125" s="77">
        <f t="shared" si="30"/>
        <v>3173000</v>
      </c>
      <c r="H125" s="78">
        <f t="shared" si="31"/>
        <v>311000</v>
      </c>
      <c r="I125" s="92">
        <f t="shared" si="26"/>
        <v>3484000</v>
      </c>
      <c r="J125" s="77">
        <v>3065000</v>
      </c>
      <c r="K125" s="78">
        <v>302000</v>
      </c>
      <c r="L125" s="79">
        <f t="shared" si="32"/>
        <v>3367000</v>
      </c>
      <c r="M125" s="20">
        <v>3065000</v>
      </c>
      <c r="N125" s="21">
        <v>302000</v>
      </c>
      <c r="O125" s="69">
        <f t="shared" si="33"/>
        <v>3367000</v>
      </c>
      <c r="P125" s="20">
        <f t="shared" si="47"/>
        <v>108000</v>
      </c>
      <c r="Q125" s="21">
        <f t="shared" si="48"/>
        <v>9000</v>
      </c>
      <c r="R125" s="69">
        <f t="shared" si="34"/>
        <v>117000</v>
      </c>
      <c r="S125" s="20">
        <f t="shared" si="13"/>
        <v>0</v>
      </c>
      <c r="T125" s="21">
        <f t="shared" si="13"/>
        <v>0</v>
      </c>
      <c r="U125" s="70">
        <f t="shared" si="35"/>
        <v>0</v>
      </c>
      <c r="V125" s="69" t="e">
        <f t="shared" si="11"/>
        <v>#REF!</v>
      </c>
      <c r="X125" s="123" t="s">
        <v>333</v>
      </c>
      <c r="Y125" s="63" t="str">
        <f t="shared" si="43"/>
        <v/>
      </c>
      <c r="AB125" s="135" t="s">
        <v>482</v>
      </c>
      <c r="AC125" s="135" t="s">
        <v>481</v>
      </c>
      <c r="AD125" s="135" t="s">
        <v>482</v>
      </c>
      <c r="AE125" s="135" t="s">
        <v>482</v>
      </c>
      <c r="AF125" s="137"/>
      <c r="AG125" s="135" t="s">
        <v>482</v>
      </c>
      <c r="AH125" s="137"/>
      <c r="AI125" s="135" t="s">
        <v>483</v>
      </c>
      <c r="AJ125" s="137"/>
    </row>
    <row r="126" spans="1:37">
      <c r="A126" s="75" t="s">
        <v>334</v>
      </c>
      <c r="B126" s="75" t="s">
        <v>325</v>
      </c>
      <c r="C126" s="76" t="s">
        <v>335</v>
      </c>
      <c r="D126" s="76" t="s">
        <v>336</v>
      </c>
      <c r="E126" s="76"/>
      <c r="F126" s="91">
        <v>45658</v>
      </c>
      <c r="G126" s="77">
        <f t="shared" si="30"/>
        <v>0</v>
      </c>
      <c r="H126" s="78">
        <f t="shared" si="31"/>
        <v>0</v>
      </c>
      <c r="I126" s="92">
        <f t="shared" si="26"/>
        <v>0</v>
      </c>
      <c r="J126" s="77">
        <v>0</v>
      </c>
      <c r="K126" s="78">
        <v>0</v>
      </c>
      <c r="L126" s="79">
        <f t="shared" si="32"/>
        <v>0</v>
      </c>
      <c r="M126" s="20">
        <v>1662000</v>
      </c>
      <c r="N126" s="21">
        <v>156000</v>
      </c>
      <c r="O126" s="69">
        <f t="shared" si="33"/>
        <v>1818000</v>
      </c>
      <c r="P126" s="20">
        <f t="shared" si="47"/>
        <v>0</v>
      </c>
      <c r="Q126" s="21">
        <f t="shared" si="48"/>
        <v>0</v>
      </c>
      <c r="R126" s="69">
        <f t="shared" si="34"/>
        <v>0</v>
      </c>
      <c r="S126" s="20">
        <f t="shared" si="13"/>
        <v>-1662000</v>
      </c>
      <c r="T126" s="21">
        <f t="shared" si="13"/>
        <v>-156000</v>
      </c>
      <c r="U126" s="70">
        <f t="shared" si="35"/>
        <v>-1818000</v>
      </c>
      <c r="V126" s="69" t="e">
        <f t="shared" si="11"/>
        <v>#REF!</v>
      </c>
      <c r="X126" s="123" t="s">
        <v>336</v>
      </c>
      <c r="Y126" s="63" t="s">
        <v>458</v>
      </c>
      <c r="Z126" s="63" t="s">
        <v>459</v>
      </c>
      <c r="AB126" s="138"/>
      <c r="AC126" s="138"/>
      <c r="AD126" s="138"/>
      <c r="AE126" s="138"/>
      <c r="AF126" s="138"/>
      <c r="AG126" s="134"/>
      <c r="AH126" s="138"/>
      <c r="AI126" s="134"/>
      <c r="AJ126" s="138"/>
    </row>
    <row r="127" spans="1:37">
      <c r="A127" s="75" t="s">
        <v>337</v>
      </c>
      <c r="B127" s="75" t="s">
        <v>325</v>
      </c>
      <c r="C127" s="76" t="s">
        <v>335</v>
      </c>
      <c r="D127" s="76" t="s">
        <v>338</v>
      </c>
      <c r="E127" s="76"/>
      <c r="F127" s="91">
        <v>45658</v>
      </c>
      <c r="G127" s="77">
        <f t="shared" si="30"/>
        <v>0</v>
      </c>
      <c r="H127" s="78">
        <f t="shared" si="31"/>
        <v>0</v>
      </c>
      <c r="I127" s="92">
        <f t="shared" si="26"/>
        <v>0</v>
      </c>
      <c r="J127" s="77">
        <v>0</v>
      </c>
      <c r="K127" s="78">
        <v>0</v>
      </c>
      <c r="L127" s="79">
        <f t="shared" si="32"/>
        <v>0</v>
      </c>
      <c r="M127" s="20">
        <v>675000</v>
      </c>
      <c r="N127" s="21">
        <v>42000</v>
      </c>
      <c r="O127" s="69">
        <f t="shared" si="33"/>
        <v>717000</v>
      </c>
      <c r="P127" s="20">
        <f t="shared" si="47"/>
        <v>0</v>
      </c>
      <c r="Q127" s="21">
        <f t="shared" si="48"/>
        <v>0</v>
      </c>
      <c r="R127" s="69">
        <f t="shared" si="34"/>
        <v>0</v>
      </c>
      <c r="S127" s="20">
        <f t="shared" si="13"/>
        <v>-675000</v>
      </c>
      <c r="T127" s="21">
        <f t="shared" si="13"/>
        <v>-42000</v>
      </c>
      <c r="U127" s="70">
        <f t="shared" si="35"/>
        <v>-717000</v>
      </c>
      <c r="V127" s="69" t="e">
        <f t="shared" si="11"/>
        <v>#REF!</v>
      </c>
      <c r="X127" s="123" t="s">
        <v>338</v>
      </c>
      <c r="Y127" s="63" t="s">
        <v>458</v>
      </c>
      <c r="Z127" s="63" t="s">
        <v>459</v>
      </c>
      <c r="AB127" s="138"/>
      <c r="AC127" s="138"/>
      <c r="AD127" s="138"/>
      <c r="AE127" s="138"/>
      <c r="AF127" s="138"/>
      <c r="AG127" s="134"/>
      <c r="AH127" s="138"/>
      <c r="AI127" s="134"/>
      <c r="AJ127" s="138"/>
    </row>
    <row r="128" spans="1:37">
      <c r="A128" s="75" t="s">
        <v>339</v>
      </c>
      <c r="B128" s="75" t="s">
        <v>325</v>
      </c>
      <c r="C128" s="76" t="s">
        <v>340</v>
      </c>
      <c r="D128" s="76" t="s">
        <v>341</v>
      </c>
      <c r="E128" s="76"/>
      <c r="F128" s="91">
        <v>45658</v>
      </c>
      <c r="G128" s="77">
        <f t="shared" si="30"/>
        <v>510000</v>
      </c>
      <c r="H128" s="78">
        <f t="shared" si="31"/>
        <v>0</v>
      </c>
      <c r="I128" s="92">
        <f t="shared" si="26"/>
        <v>510000</v>
      </c>
      <c r="J128" s="77">
        <v>493000</v>
      </c>
      <c r="K128" s="78">
        <v>0</v>
      </c>
      <c r="L128" s="79">
        <f t="shared" si="32"/>
        <v>493000</v>
      </c>
      <c r="M128" s="20">
        <v>493000</v>
      </c>
      <c r="N128" s="21">
        <v>0</v>
      </c>
      <c r="O128" s="69">
        <f t="shared" si="33"/>
        <v>493000</v>
      </c>
      <c r="P128" s="20">
        <f t="shared" si="47"/>
        <v>17000</v>
      </c>
      <c r="Q128" s="21">
        <f t="shared" si="48"/>
        <v>0</v>
      </c>
      <c r="R128" s="69">
        <f t="shared" si="34"/>
        <v>17000</v>
      </c>
      <c r="S128" s="20">
        <f t="shared" si="13"/>
        <v>0</v>
      </c>
      <c r="T128" s="21">
        <f t="shared" si="13"/>
        <v>0</v>
      </c>
      <c r="U128" s="70">
        <f t="shared" si="35"/>
        <v>0</v>
      </c>
      <c r="V128" s="69" t="e">
        <f t="shared" si="11"/>
        <v>#REF!</v>
      </c>
      <c r="X128" s="123" t="s">
        <v>341</v>
      </c>
      <c r="Y128" s="63" t="str">
        <f t="shared" ref="Y128:Y141" si="49">IF(D128=X128,"",D128 &amp; " ≠ " &amp; X128)</f>
        <v/>
      </c>
      <c r="AB128" s="135" t="s">
        <v>482</v>
      </c>
      <c r="AC128" s="135" t="s">
        <v>482</v>
      </c>
      <c r="AD128" s="135" t="s">
        <v>482</v>
      </c>
      <c r="AE128" s="135" t="s">
        <v>482</v>
      </c>
      <c r="AF128" s="137"/>
      <c r="AG128" s="135" t="s">
        <v>482</v>
      </c>
      <c r="AH128" s="137"/>
      <c r="AI128" s="135" t="s">
        <v>483</v>
      </c>
      <c r="AJ128" s="137"/>
    </row>
    <row r="129" spans="1:37">
      <c r="A129" s="75" t="s">
        <v>342</v>
      </c>
      <c r="B129" s="75" t="s">
        <v>325</v>
      </c>
      <c r="C129" s="76" t="s">
        <v>343</v>
      </c>
      <c r="D129" s="76" t="s">
        <v>344</v>
      </c>
      <c r="E129" s="76"/>
      <c r="F129" s="91">
        <v>45658</v>
      </c>
      <c r="G129" s="77">
        <f t="shared" si="30"/>
        <v>484000</v>
      </c>
      <c r="H129" s="78">
        <f t="shared" si="31"/>
        <v>0</v>
      </c>
      <c r="I129" s="92">
        <f t="shared" si="26"/>
        <v>484000</v>
      </c>
      <c r="J129" s="77">
        <v>468000</v>
      </c>
      <c r="K129" s="78">
        <v>0</v>
      </c>
      <c r="L129" s="79">
        <f t="shared" si="32"/>
        <v>468000</v>
      </c>
      <c r="M129" s="20">
        <v>468000</v>
      </c>
      <c r="N129" s="21">
        <v>0</v>
      </c>
      <c r="O129" s="69">
        <f t="shared" si="33"/>
        <v>468000</v>
      </c>
      <c r="P129" s="20">
        <f t="shared" si="47"/>
        <v>16000</v>
      </c>
      <c r="Q129" s="21">
        <f t="shared" si="48"/>
        <v>0</v>
      </c>
      <c r="R129" s="69">
        <f t="shared" si="34"/>
        <v>16000</v>
      </c>
      <c r="S129" s="20">
        <f t="shared" si="13"/>
        <v>0</v>
      </c>
      <c r="T129" s="21">
        <f t="shared" si="13"/>
        <v>0</v>
      </c>
      <c r="U129" s="70">
        <f t="shared" si="35"/>
        <v>0</v>
      </c>
      <c r="V129" s="69" t="e">
        <f t="shared" si="11"/>
        <v>#REF!</v>
      </c>
      <c r="X129" s="123" t="s">
        <v>344</v>
      </c>
      <c r="Y129" s="63" t="str">
        <f t="shared" si="49"/>
        <v/>
      </c>
      <c r="AB129" s="135" t="s">
        <v>482</v>
      </c>
      <c r="AC129" s="135" t="s">
        <v>482</v>
      </c>
      <c r="AD129" s="135" t="s">
        <v>482</v>
      </c>
      <c r="AE129" s="135" t="s">
        <v>482</v>
      </c>
      <c r="AF129" s="137"/>
      <c r="AG129" s="135" t="s">
        <v>482</v>
      </c>
      <c r="AH129" s="137"/>
      <c r="AI129" s="135" t="s">
        <v>483</v>
      </c>
      <c r="AJ129" s="137"/>
    </row>
    <row r="130" spans="1:37">
      <c r="A130" s="75" t="s">
        <v>345</v>
      </c>
      <c r="B130" s="75" t="s">
        <v>325</v>
      </c>
      <c r="C130" s="76" t="s">
        <v>346</v>
      </c>
      <c r="D130" s="76" t="s">
        <v>347</v>
      </c>
      <c r="E130" s="76"/>
      <c r="F130" s="91">
        <v>45658</v>
      </c>
      <c r="G130" s="77">
        <f t="shared" si="30"/>
        <v>350000</v>
      </c>
      <c r="H130" s="78">
        <f t="shared" si="31"/>
        <v>0</v>
      </c>
      <c r="I130" s="92">
        <f t="shared" si="26"/>
        <v>350000</v>
      </c>
      <c r="J130" s="77">
        <v>338000</v>
      </c>
      <c r="K130" s="78">
        <v>0</v>
      </c>
      <c r="L130" s="79">
        <f t="shared" si="32"/>
        <v>338000</v>
      </c>
      <c r="M130" s="20">
        <v>338000</v>
      </c>
      <c r="N130" s="21">
        <v>0</v>
      </c>
      <c r="O130" s="69">
        <f t="shared" si="33"/>
        <v>338000</v>
      </c>
      <c r="P130" s="20">
        <f t="shared" si="47"/>
        <v>12000</v>
      </c>
      <c r="Q130" s="21">
        <f t="shared" si="48"/>
        <v>0</v>
      </c>
      <c r="R130" s="69">
        <f t="shared" si="34"/>
        <v>12000</v>
      </c>
      <c r="S130" s="20">
        <f t="shared" si="13"/>
        <v>0</v>
      </c>
      <c r="T130" s="21">
        <f t="shared" si="13"/>
        <v>0</v>
      </c>
      <c r="U130" s="70">
        <f t="shared" si="35"/>
        <v>0</v>
      </c>
      <c r="V130" s="69" t="e">
        <f t="shared" si="11"/>
        <v>#REF!</v>
      </c>
      <c r="X130" s="123" t="s">
        <v>347</v>
      </c>
      <c r="Y130" s="63" t="str">
        <f t="shared" si="49"/>
        <v/>
      </c>
      <c r="AB130" s="135" t="s">
        <v>482</v>
      </c>
      <c r="AC130" s="135" t="s">
        <v>482</v>
      </c>
      <c r="AD130" s="135" t="s">
        <v>482</v>
      </c>
      <c r="AE130" s="136" t="s">
        <v>482</v>
      </c>
      <c r="AF130" s="136" t="s">
        <v>488</v>
      </c>
      <c r="AG130" s="135" t="s">
        <v>482</v>
      </c>
      <c r="AH130" s="137"/>
      <c r="AI130" s="135" t="s">
        <v>483</v>
      </c>
      <c r="AJ130" s="137"/>
    </row>
    <row r="131" spans="1:37">
      <c r="A131" s="75" t="s">
        <v>348</v>
      </c>
      <c r="B131" s="75" t="s">
        <v>325</v>
      </c>
      <c r="C131" s="76" t="s">
        <v>349</v>
      </c>
      <c r="D131" s="76" t="s">
        <v>350</v>
      </c>
      <c r="E131" s="76"/>
      <c r="F131" s="91">
        <v>45658</v>
      </c>
      <c r="G131" s="77">
        <f t="shared" si="30"/>
        <v>1183000</v>
      </c>
      <c r="H131" s="78">
        <f t="shared" si="31"/>
        <v>0</v>
      </c>
      <c r="I131" s="92">
        <f t="shared" si="12"/>
        <v>1183000</v>
      </c>
      <c r="J131" s="77">
        <v>1143000</v>
      </c>
      <c r="K131" s="78">
        <v>0</v>
      </c>
      <c r="L131" s="79">
        <f t="shared" si="32"/>
        <v>1143000</v>
      </c>
      <c r="M131" s="20">
        <v>1143000</v>
      </c>
      <c r="N131" s="21">
        <v>0</v>
      </c>
      <c r="O131" s="69">
        <f t="shared" si="33"/>
        <v>1143000</v>
      </c>
      <c r="P131" s="20">
        <f t="shared" si="47"/>
        <v>40000</v>
      </c>
      <c r="Q131" s="21">
        <f t="shared" si="48"/>
        <v>0</v>
      </c>
      <c r="R131" s="69">
        <f t="shared" si="34"/>
        <v>40000</v>
      </c>
      <c r="S131" s="20">
        <f t="shared" si="13"/>
        <v>0</v>
      </c>
      <c r="T131" s="21">
        <f t="shared" si="13"/>
        <v>0</v>
      </c>
      <c r="U131" s="70">
        <f t="shared" si="35"/>
        <v>0</v>
      </c>
      <c r="V131" s="69" t="e">
        <f t="shared" si="11"/>
        <v>#REF!</v>
      </c>
      <c r="X131" s="123" t="s">
        <v>350</v>
      </c>
      <c r="Y131" s="63" t="str">
        <f t="shared" si="49"/>
        <v/>
      </c>
      <c r="AB131" s="135" t="s">
        <v>482</v>
      </c>
      <c r="AC131" s="135" t="s">
        <v>482</v>
      </c>
      <c r="AD131" s="135" t="s">
        <v>482</v>
      </c>
      <c r="AE131" s="136" t="s">
        <v>482</v>
      </c>
      <c r="AF131" s="136" t="s">
        <v>489</v>
      </c>
      <c r="AG131" s="135" t="s">
        <v>482</v>
      </c>
      <c r="AH131" s="137"/>
      <c r="AI131" s="135" t="s">
        <v>483</v>
      </c>
      <c r="AJ131" s="137"/>
    </row>
    <row r="132" spans="1:37">
      <c r="A132" s="75" t="s">
        <v>351</v>
      </c>
      <c r="B132" s="75" t="s">
        <v>325</v>
      </c>
      <c r="C132" s="76" t="s">
        <v>352</v>
      </c>
      <c r="D132" s="76" t="s">
        <v>353</v>
      </c>
      <c r="E132" s="76"/>
      <c r="F132" s="91">
        <v>45658</v>
      </c>
      <c r="G132" s="77">
        <f t="shared" si="30"/>
        <v>1936000</v>
      </c>
      <c r="H132" s="78">
        <f t="shared" si="31"/>
        <v>0</v>
      </c>
      <c r="I132" s="92">
        <f t="shared" si="12"/>
        <v>1936000</v>
      </c>
      <c r="J132" s="77">
        <v>1870000</v>
      </c>
      <c r="K132" s="78">
        <v>0</v>
      </c>
      <c r="L132" s="79">
        <f t="shared" si="32"/>
        <v>1870000</v>
      </c>
      <c r="M132" s="20">
        <v>1870000</v>
      </c>
      <c r="N132" s="21">
        <v>0</v>
      </c>
      <c r="O132" s="69">
        <f t="shared" si="33"/>
        <v>1870000</v>
      </c>
      <c r="P132" s="20">
        <f t="shared" si="47"/>
        <v>66000</v>
      </c>
      <c r="Q132" s="21">
        <f t="shared" si="48"/>
        <v>0</v>
      </c>
      <c r="R132" s="69">
        <f t="shared" si="34"/>
        <v>66000</v>
      </c>
      <c r="S132" s="20">
        <f t="shared" si="13"/>
        <v>0</v>
      </c>
      <c r="T132" s="21">
        <f t="shared" si="13"/>
        <v>0</v>
      </c>
      <c r="U132" s="70">
        <f t="shared" si="35"/>
        <v>0</v>
      </c>
      <c r="V132" s="69" t="e">
        <f t="shared" si="11"/>
        <v>#REF!</v>
      </c>
      <c r="X132" s="123" t="s">
        <v>353</v>
      </c>
      <c r="Y132" s="63" t="str">
        <f t="shared" si="49"/>
        <v/>
      </c>
      <c r="AB132" s="135" t="s">
        <v>482</v>
      </c>
      <c r="AC132" s="135" t="s">
        <v>482</v>
      </c>
      <c r="AD132" s="135" t="s">
        <v>482</v>
      </c>
      <c r="AE132" s="135" t="s">
        <v>482</v>
      </c>
      <c r="AF132" s="137"/>
      <c r="AG132" s="135" t="s">
        <v>482</v>
      </c>
      <c r="AH132" s="137"/>
      <c r="AI132" s="135" t="s">
        <v>483</v>
      </c>
      <c r="AJ132" s="137"/>
    </row>
    <row r="133" spans="1:37">
      <c r="A133" s="75" t="s">
        <v>354</v>
      </c>
      <c r="B133" s="75" t="s">
        <v>325</v>
      </c>
      <c r="C133" s="76" t="s">
        <v>332</v>
      </c>
      <c r="D133" s="76" t="s">
        <v>355</v>
      </c>
      <c r="E133" s="76"/>
      <c r="F133" s="91">
        <v>45658</v>
      </c>
      <c r="G133" s="77">
        <f t="shared" si="30"/>
        <v>414000</v>
      </c>
      <c r="H133" s="78">
        <f t="shared" si="31"/>
        <v>0</v>
      </c>
      <c r="I133" s="92">
        <f t="shared" si="12"/>
        <v>414000</v>
      </c>
      <c r="J133" s="77">
        <v>400000</v>
      </c>
      <c r="K133" s="78">
        <v>0</v>
      </c>
      <c r="L133" s="79">
        <f t="shared" si="32"/>
        <v>400000</v>
      </c>
      <c r="M133" s="20">
        <v>400000</v>
      </c>
      <c r="N133" s="21">
        <v>0</v>
      </c>
      <c r="O133" s="69">
        <f t="shared" si="33"/>
        <v>400000</v>
      </c>
      <c r="P133" s="20">
        <f t="shared" si="47"/>
        <v>14000</v>
      </c>
      <c r="Q133" s="21">
        <f t="shared" si="48"/>
        <v>0</v>
      </c>
      <c r="R133" s="69">
        <f t="shared" si="34"/>
        <v>14000</v>
      </c>
      <c r="S133" s="20">
        <f t="shared" si="13"/>
        <v>0</v>
      </c>
      <c r="T133" s="21">
        <f t="shared" si="13"/>
        <v>0</v>
      </c>
      <c r="U133" s="70">
        <f t="shared" si="35"/>
        <v>0</v>
      </c>
      <c r="V133" s="69" t="e">
        <f t="shared" si="11"/>
        <v>#REF!</v>
      </c>
      <c r="X133" s="123" t="s">
        <v>355</v>
      </c>
      <c r="Y133" s="63" t="str">
        <f t="shared" si="49"/>
        <v/>
      </c>
      <c r="AB133" s="135" t="s">
        <v>482</v>
      </c>
      <c r="AC133" s="135" t="s">
        <v>482</v>
      </c>
      <c r="AD133" s="135" t="s">
        <v>482</v>
      </c>
      <c r="AE133" s="135" t="s">
        <v>482</v>
      </c>
      <c r="AF133" s="137"/>
      <c r="AG133" s="135" t="s">
        <v>482</v>
      </c>
      <c r="AH133" s="137"/>
      <c r="AI133" s="135" t="s">
        <v>483</v>
      </c>
      <c r="AJ133" s="137"/>
    </row>
    <row r="134" spans="1:37">
      <c r="A134" s="75" t="s">
        <v>356</v>
      </c>
      <c r="B134" s="75" t="s">
        <v>325</v>
      </c>
      <c r="C134" s="76" t="s">
        <v>357</v>
      </c>
      <c r="D134" s="76" t="s">
        <v>358</v>
      </c>
      <c r="E134" s="76"/>
      <c r="F134" s="91" t="s">
        <v>75</v>
      </c>
      <c r="G134" s="77">
        <f t="shared" si="30"/>
        <v>0</v>
      </c>
      <c r="H134" s="78">
        <f t="shared" si="31"/>
        <v>0</v>
      </c>
      <c r="I134" s="92">
        <f t="shared" si="12"/>
        <v>0</v>
      </c>
      <c r="J134" s="77">
        <v>0</v>
      </c>
      <c r="K134" s="78">
        <v>0</v>
      </c>
      <c r="L134" s="79">
        <f t="shared" si="32"/>
        <v>0</v>
      </c>
      <c r="M134" s="20">
        <v>0</v>
      </c>
      <c r="N134" s="21">
        <v>0</v>
      </c>
      <c r="O134" s="69">
        <f t="shared" si="33"/>
        <v>0</v>
      </c>
      <c r="P134" s="20">
        <f t="shared" si="47"/>
        <v>0</v>
      </c>
      <c r="Q134" s="21">
        <f t="shared" si="48"/>
        <v>0</v>
      </c>
      <c r="R134" s="69">
        <f t="shared" si="34"/>
        <v>0</v>
      </c>
      <c r="S134" s="20">
        <f t="shared" si="13"/>
        <v>0</v>
      </c>
      <c r="T134" s="21">
        <f t="shared" si="13"/>
        <v>0</v>
      </c>
      <c r="U134" s="70">
        <f t="shared" si="35"/>
        <v>0</v>
      </c>
      <c r="V134" s="69" t="e">
        <f t="shared" si="11"/>
        <v>#REF!</v>
      </c>
      <c r="X134" s="123" t="s">
        <v>358</v>
      </c>
      <c r="Y134" s="63" t="str">
        <f t="shared" si="49"/>
        <v/>
      </c>
      <c r="AB134" s="138"/>
      <c r="AC134" s="138"/>
      <c r="AD134" s="138"/>
      <c r="AE134" s="138"/>
      <c r="AF134" s="138"/>
      <c r="AG134" s="134"/>
      <c r="AH134" s="138"/>
      <c r="AI134" s="134"/>
      <c r="AJ134" s="138"/>
    </row>
    <row r="135" spans="1:37">
      <c r="A135" s="75" t="s">
        <v>359</v>
      </c>
      <c r="B135" s="75" t="s">
        <v>360</v>
      </c>
      <c r="C135" s="76" t="s">
        <v>361</v>
      </c>
      <c r="D135" s="76" t="s">
        <v>415</v>
      </c>
      <c r="E135" s="76"/>
      <c r="F135" s="91">
        <v>45658</v>
      </c>
      <c r="G135" s="77">
        <f t="shared" si="30"/>
        <v>37000</v>
      </c>
      <c r="H135" s="78">
        <f t="shared" si="31"/>
        <v>0</v>
      </c>
      <c r="I135" s="92">
        <f t="shared" si="12"/>
        <v>37000</v>
      </c>
      <c r="J135" s="77">
        <v>36000</v>
      </c>
      <c r="K135" s="78">
        <v>0</v>
      </c>
      <c r="L135" s="79">
        <f t="shared" si="32"/>
        <v>36000</v>
      </c>
      <c r="M135" s="20">
        <v>36000</v>
      </c>
      <c r="N135" s="21">
        <v>0</v>
      </c>
      <c r="O135" s="69">
        <f t="shared" si="33"/>
        <v>36000</v>
      </c>
      <c r="P135" s="20">
        <f t="shared" ref="P135:P144" si="50">G135-J135</f>
        <v>1000</v>
      </c>
      <c r="Q135" s="21">
        <f t="shared" ref="Q135:Q144" si="51">H135-K135</f>
        <v>0</v>
      </c>
      <c r="R135" s="69">
        <f t="shared" si="34"/>
        <v>1000</v>
      </c>
      <c r="S135" s="20">
        <f t="shared" si="13"/>
        <v>0</v>
      </c>
      <c r="T135" s="21">
        <f t="shared" si="13"/>
        <v>0</v>
      </c>
      <c r="U135" s="70">
        <f t="shared" si="35"/>
        <v>0</v>
      </c>
      <c r="V135" s="69" t="e">
        <f t="shared" si="11"/>
        <v>#REF!</v>
      </c>
      <c r="X135" s="123" t="s">
        <v>415</v>
      </c>
      <c r="Y135" s="63" t="str">
        <f t="shared" si="49"/>
        <v/>
      </c>
      <c r="AB135" s="135" t="s">
        <v>482</v>
      </c>
      <c r="AC135" s="135" t="s">
        <v>482</v>
      </c>
      <c r="AD135" s="135" t="s">
        <v>482</v>
      </c>
      <c r="AE135" s="135" t="s">
        <v>482</v>
      </c>
      <c r="AF135" s="137"/>
      <c r="AG135" s="135" t="s">
        <v>482</v>
      </c>
      <c r="AH135" s="137"/>
      <c r="AI135" s="135" t="s">
        <v>483</v>
      </c>
      <c r="AJ135" s="137"/>
    </row>
    <row r="136" spans="1:37">
      <c r="A136" s="75" t="s">
        <v>362</v>
      </c>
      <c r="B136" s="75" t="s">
        <v>360</v>
      </c>
      <c r="C136" s="76" t="s">
        <v>424</v>
      </c>
      <c r="D136" s="76" t="s">
        <v>190</v>
      </c>
      <c r="E136" s="76"/>
      <c r="F136" s="91">
        <v>45658</v>
      </c>
      <c r="G136" s="77">
        <f t="shared" si="30"/>
        <v>70000</v>
      </c>
      <c r="H136" s="78">
        <f t="shared" si="31"/>
        <v>0</v>
      </c>
      <c r="I136" s="92">
        <f t="shared" si="12"/>
        <v>70000</v>
      </c>
      <c r="J136" s="77">
        <v>68000</v>
      </c>
      <c r="K136" s="78">
        <v>0</v>
      </c>
      <c r="L136" s="79">
        <f t="shared" si="32"/>
        <v>68000</v>
      </c>
      <c r="M136" s="20">
        <v>68000</v>
      </c>
      <c r="N136" s="21">
        <v>0</v>
      </c>
      <c r="O136" s="69">
        <f t="shared" si="33"/>
        <v>68000</v>
      </c>
      <c r="P136" s="20">
        <f t="shared" si="50"/>
        <v>2000</v>
      </c>
      <c r="Q136" s="21">
        <f t="shared" si="51"/>
        <v>0</v>
      </c>
      <c r="R136" s="69">
        <f t="shared" si="34"/>
        <v>2000</v>
      </c>
      <c r="S136" s="20">
        <f t="shared" si="13"/>
        <v>0</v>
      </c>
      <c r="T136" s="21">
        <f t="shared" si="13"/>
        <v>0</v>
      </c>
      <c r="U136" s="70">
        <f t="shared" si="35"/>
        <v>0</v>
      </c>
      <c r="V136" s="69" t="e">
        <f t="shared" si="11"/>
        <v>#REF!</v>
      </c>
      <c r="X136" s="123" t="s">
        <v>190</v>
      </c>
      <c r="Y136" s="63" t="str">
        <f t="shared" si="49"/>
        <v/>
      </c>
      <c r="AB136" s="135" t="s">
        <v>482</v>
      </c>
      <c r="AC136" s="135" t="s">
        <v>482</v>
      </c>
      <c r="AD136" s="135" t="s">
        <v>482</v>
      </c>
      <c r="AE136" s="135" t="s">
        <v>482</v>
      </c>
      <c r="AF136" s="137"/>
      <c r="AG136" s="135" t="s">
        <v>482</v>
      </c>
      <c r="AH136" s="135"/>
      <c r="AI136" s="135" t="s">
        <v>483</v>
      </c>
      <c r="AJ136" s="137"/>
    </row>
    <row r="137" spans="1:37">
      <c r="A137" s="75" t="s">
        <v>363</v>
      </c>
      <c r="B137" s="75" t="s">
        <v>360</v>
      </c>
      <c r="C137" s="76" t="s">
        <v>364</v>
      </c>
      <c r="D137" s="76" t="s">
        <v>98</v>
      </c>
      <c r="E137" s="76"/>
      <c r="F137" s="91">
        <v>45658</v>
      </c>
      <c r="G137" s="77">
        <f t="shared" ref="G137:G143" si="52">ROUND(J137*ign/igo,afrind)</f>
        <v>812000</v>
      </c>
      <c r="H137" s="78">
        <f t="shared" ref="H137:H144" si="53">ROUND(K137*iin/iio,afrind)</f>
        <v>61000</v>
      </c>
      <c r="I137" s="92">
        <f t="shared" si="12"/>
        <v>873000</v>
      </c>
      <c r="J137" s="77">
        <v>784000</v>
      </c>
      <c r="K137" s="78">
        <v>59000</v>
      </c>
      <c r="L137" s="79">
        <f t="shared" ref="L137:L141" si="54">SUM(J137:K137)</f>
        <v>843000</v>
      </c>
      <c r="M137" s="20">
        <v>784000</v>
      </c>
      <c r="N137" s="21">
        <v>59000</v>
      </c>
      <c r="O137" s="69">
        <f t="shared" ref="O137:O141" si="55">SUM(M137:N137)</f>
        <v>843000</v>
      </c>
      <c r="P137" s="20">
        <f t="shared" si="50"/>
        <v>28000</v>
      </c>
      <c r="Q137" s="21">
        <f t="shared" si="51"/>
        <v>2000</v>
      </c>
      <c r="R137" s="69">
        <f t="shared" ref="R137:R141" si="56">SUM(P137:Q137)</f>
        <v>30000</v>
      </c>
      <c r="S137" s="20">
        <f t="shared" si="13"/>
        <v>0</v>
      </c>
      <c r="T137" s="21">
        <f t="shared" si="13"/>
        <v>0</v>
      </c>
      <c r="U137" s="70">
        <f t="shared" ref="U137:U141" si="57">SUM(S137:T137)</f>
        <v>0</v>
      </c>
      <c r="V137" s="69" t="e">
        <f t="shared" si="11"/>
        <v>#REF!</v>
      </c>
      <c r="X137" s="123" t="s">
        <v>98</v>
      </c>
      <c r="Y137" s="63" t="str">
        <f t="shared" si="49"/>
        <v/>
      </c>
      <c r="AB137" s="135" t="s">
        <v>482</v>
      </c>
      <c r="AC137" s="135" t="s">
        <v>482</v>
      </c>
      <c r="AD137" s="135" t="s">
        <v>482</v>
      </c>
      <c r="AE137" s="135" t="s">
        <v>482</v>
      </c>
      <c r="AF137" s="137"/>
      <c r="AG137" s="135" t="s">
        <v>481</v>
      </c>
      <c r="AH137" s="135" t="s">
        <v>482</v>
      </c>
      <c r="AI137" s="135" t="s">
        <v>483</v>
      </c>
      <c r="AJ137" s="137"/>
      <c r="AK137" s="5" t="s">
        <v>484</v>
      </c>
    </row>
    <row r="138" spans="1:37">
      <c r="A138" s="75" t="s">
        <v>365</v>
      </c>
      <c r="B138" s="75" t="s">
        <v>360</v>
      </c>
      <c r="C138" s="76" t="s">
        <v>366</v>
      </c>
      <c r="D138" s="76" t="s">
        <v>168</v>
      </c>
      <c r="E138" s="76"/>
      <c r="F138" s="91">
        <v>45658</v>
      </c>
      <c r="G138" s="77">
        <f t="shared" si="52"/>
        <v>102000</v>
      </c>
      <c r="H138" s="78">
        <f t="shared" si="53"/>
        <v>0</v>
      </c>
      <c r="I138" s="92">
        <f t="shared" ref="I138:I141" si="58">SUM(G138:H138)</f>
        <v>102000</v>
      </c>
      <c r="J138" s="77">
        <v>99000</v>
      </c>
      <c r="K138" s="78">
        <v>0</v>
      </c>
      <c r="L138" s="79">
        <f t="shared" si="54"/>
        <v>99000</v>
      </c>
      <c r="M138" s="20">
        <v>99000</v>
      </c>
      <c r="N138" s="21">
        <v>0</v>
      </c>
      <c r="O138" s="69">
        <f t="shared" si="55"/>
        <v>99000</v>
      </c>
      <c r="P138" s="20">
        <f t="shared" si="50"/>
        <v>3000</v>
      </c>
      <c r="Q138" s="21">
        <f t="shared" si="51"/>
        <v>0</v>
      </c>
      <c r="R138" s="69">
        <f t="shared" si="56"/>
        <v>3000</v>
      </c>
      <c r="S138" s="20">
        <f t="shared" si="13"/>
        <v>0</v>
      </c>
      <c r="T138" s="21">
        <f t="shared" si="13"/>
        <v>0</v>
      </c>
      <c r="U138" s="70">
        <f t="shared" si="57"/>
        <v>0</v>
      </c>
      <c r="V138" s="69" t="e">
        <f t="shared" si="11"/>
        <v>#REF!</v>
      </c>
      <c r="X138" s="123" t="s">
        <v>168</v>
      </c>
      <c r="Y138" s="63" t="str">
        <f t="shared" si="49"/>
        <v/>
      </c>
      <c r="AB138" s="135" t="s">
        <v>482</v>
      </c>
      <c r="AC138" s="135" t="s">
        <v>482</v>
      </c>
      <c r="AD138" s="135" t="s">
        <v>482</v>
      </c>
      <c r="AE138" s="135" t="s">
        <v>482</v>
      </c>
      <c r="AF138" s="137"/>
      <c r="AG138" s="135" t="s">
        <v>482</v>
      </c>
      <c r="AH138" s="135"/>
      <c r="AI138" s="135" t="s">
        <v>483</v>
      </c>
      <c r="AJ138" s="137"/>
    </row>
    <row r="139" spans="1:37">
      <c r="A139" s="75" t="s">
        <v>367</v>
      </c>
      <c r="B139" s="75" t="s">
        <v>360</v>
      </c>
      <c r="C139" s="76" t="s">
        <v>368</v>
      </c>
      <c r="D139" s="76" t="s">
        <v>210</v>
      </c>
      <c r="E139" s="76"/>
      <c r="F139" s="91">
        <v>45658</v>
      </c>
      <c r="G139" s="77">
        <f t="shared" si="52"/>
        <v>1350000</v>
      </c>
      <c r="H139" s="78">
        <f t="shared" si="53"/>
        <v>0</v>
      </c>
      <c r="I139" s="92">
        <f t="shared" si="58"/>
        <v>1350000</v>
      </c>
      <c r="J139" s="77">
        <v>1304000</v>
      </c>
      <c r="K139" s="78">
        <v>0</v>
      </c>
      <c r="L139" s="79">
        <f t="shared" si="54"/>
        <v>1304000</v>
      </c>
      <c r="M139" s="20">
        <v>1304000</v>
      </c>
      <c r="N139" s="21">
        <v>0</v>
      </c>
      <c r="O139" s="69">
        <f t="shared" si="55"/>
        <v>1304000</v>
      </c>
      <c r="P139" s="20">
        <f t="shared" si="50"/>
        <v>46000</v>
      </c>
      <c r="Q139" s="21">
        <f t="shared" si="51"/>
        <v>0</v>
      </c>
      <c r="R139" s="69">
        <f t="shared" si="56"/>
        <v>46000</v>
      </c>
      <c r="S139" s="20">
        <f t="shared" ref="S139:T144" si="59">J139-M139</f>
        <v>0</v>
      </c>
      <c r="T139" s="21">
        <f t="shared" si="59"/>
        <v>0</v>
      </c>
      <c r="U139" s="70">
        <f t="shared" si="57"/>
        <v>0</v>
      </c>
      <c r="V139" s="69" t="e">
        <f t="shared" si="11"/>
        <v>#REF!</v>
      </c>
      <c r="X139" s="123" t="s">
        <v>210</v>
      </c>
      <c r="Y139" s="63" t="str">
        <f t="shared" si="49"/>
        <v/>
      </c>
      <c r="AB139" s="135" t="s">
        <v>482</v>
      </c>
      <c r="AC139" s="135" t="s">
        <v>482</v>
      </c>
      <c r="AD139" s="135" t="s">
        <v>482</v>
      </c>
      <c r="AE139" s="135" t="s">
        <v>482</v>
      </c>
      <c r="AF139" s="137"/>
      <c r="AG139" s="135" t="s">
        <v>482</v>
      </c>
      <c r="AH139" s="135"/>
      <c r="AI139" s="135" t="s">
        <v>483</v>
      </c>
      <c r="AJ139" s="137"/>
    </row>
    <row r="140" spans="1:37">
      <c r="A140" s="75" t="s">
        <v>369</v>
      </c>
      <c r="B140" s="75" t="s">
        <v>360</v>
      </c>
      <c r="C140" s="76" t="s">
        <v>370</v>
      </c>
      <c r="D140" s="76" t="s">
        <v>106</v>
      </c>
      <c r="E140" s="76"/>
      <c r="F140" s="91">
        <v>45658</v>
      </c>
      <c r="G140" s="77">
        <f t="shared" si="52"/>
        <v>2205000</v>
      </c>
      <c r="H140" s="78">
        <f t="shared" si="53"/>
        <v>0</v>
      </c>
      <c r="I140" s="92">
        <f t="shared" si="58"/>
        <v>2205000</v>
      </c>
      <c r="J140" s="77">
        <v>2130000</v>
      </c>
      <c r="K140" s="78">
        <v>0</v>
      </c>
      <c r="L140" s="79">
        <f t="shared" si="54"/>
        <v>2130000</v>
      </c>
      <c r="M140" s="20">
        <v>2130000</v>
      </c>
      <c r="N140" s="21">
        <v>0</v>
      </c>
      <c r="O140" s="69">
        <f t="shared" si="55"/>
        <v>2130000</v>
      </c>
      <c r="P140" s="20">
        <f t="shared" si="50"/>
        <v>75000</v>
      </c>
      <c r="Q140" s="21">
        <f t="shared" si="51"/>
        <v>0</v>
      </c>
      <c r="R140" s="69">
        <f t="shared" si="56"/>
        <v>75000</v>
      </c>
      <c r="S140" s="20">
        <f t="shared" si="59"/>
        <v>0</v>
      </c>
      <c r="T140" s="21">
        <f t="shared" si="59"/>
        <v>0</v>
      </c>
      <c r="U140" s="70">
        <f t="shared" si="57"/>
        <v>0</v>
      </c>
      <c r="V140" s="69" t="e">
        <f t="shared" si="11"/>
        <v>#REF!</v>
      </c>
      <c r="X140" s="123" t="s">
        <v>106</v>
      </c>
      <c r="Y140" s="63" t="str">
        <f t="shared" si="49"/>
        <v/>
      </c>
      <c r="AB140" s="135" t="s">
        <v>482</v>
      </c>
      <c r="AC140" s="135" t="s">
        <v>482</v>
      </c>
      <c r="AD140" s="135" t="s">
        <v>482</v>
      </c>
      <c r="AE140" s="135" t="s">
        <v>482</v>
      </c>
      <c r="AF140" s="137"/>
      <c r="AG140" s="135" t="s">
        <v>482</v>
      </c>
      <c r="AH140" s="135"/>
      <c r="AI140" s="135" t="s">
        <v>483</v>
      </c>
      <c r="AJ140" s="137"/>
    </row>
    <row r="141" spans="1:37">
      <c r="A141" s="75" t="s">
        <v>371</v>
      </c>
      <c r="B141" s="75" t="s">
        <v>360</v>
      </c>
      <c r="C141" s="76" t="s">
        <v>370</v>
      </c>
      <c r="D141" s="76" t="s">
        <v>372</v>
      </c>
      <c r="E141" s="76"/>
      <c r="F141" s="91">
        <v>45658</v>
      </c>
      <c r="G141" s="77">
        <f t="shared" si="52"/>
        <v>64000</v>
      </c>
      <c r="H141" s="78">
        <f t="shared" si="53"/>
        <v>0</v>
      </c>
      <c r="I141" s="92">
        <f t="shared" si="58"/>
        <v>64000</v>
      </c>
      <c r="J141" s="77">
        <v>62000</v>
      </c>
      <c r="K141" s="78">
        <v>0</v>
      </c>
      <c r="L141" s="79">
        <f t="shared" si="54"/>
        <v>62000</v>
      </c>
      <c r="M141" s="20">
        <v>62000</v>
      </c>
      <c r="N141" s="21">
        <v>0</v>
      </c>
      <c r="O141" s="69">
        <f t="shared" si="55"/>
        <v>62000</v>
      </c>
      <c r="P141" s="20">
        <f t="shared" si="50"/>
        <v>2000</v>
      </c>
      <c r="Q141" s="21">
        <f t="shared" si="51"/>
        <v>0</v>
      </c>
      <c r="R141" s="69">
        <f t="shared" si="56"/>
        <v>2000</v>
      </c>
      <c r="S141" s="20">
        <f t="shared" si="59"/>
        <v>0</v>
      </c>
      <c r="T141" s="21">
        <f t="shared" si="59"/>
        <v>0</v>
      </c>
      <c r="U141" s="70">
        <f t="shared" si="57"/>
        <v>0</v>
      </c>
      <c r="V141" s="69" t="e">
        <f t="shared" si="11"/>
        <v>#REF!</v>
      </c>
      <c r="X141" s="123" t="s">
        <v>372</v>
      </c>
      <c r="Y141" s="63" t="str">
        <f t="shared" si="49"/>
        <v/>
      </c>
      <c r="AB141" s="135" t="s">
        <v>482</v>
      </c>
      <c r="AC141" s="135" t="s">
        <v>482</v>
      </c>
      <c r="AD141" s="135" t="s">
        <v>482</v>
      </c>
      <c r="AE141" s="135" t="s">
        <v>482</v>
      </c>
      <c r="AF141" s="137"/>
      <c r="AG141" s="135" t="s">
        <v>482</v>
      </c>
      <c r="AH141" s="135"/>
      <c r="AI141" s="135" t="s">
        <v>483</v>
      </c>
      <c r="AJ141" s="137"/>
    </row>
    <row r="142" spans="1:37">
      <c r="A142" s="75" t="s">
        <v>373</v>
      </c>
      <c r="B142" s="75" t="s">
        <v>360</v>
      </c>
      <c r="C142" s="76" t="s">
        <v>374</v>
      </c>
      <c r="D142" s="76" t="s">
        <v>296</v>
      </c>
      <c r="E142" s="76"/>
      <c r="F142" s="91">
        <v>45658</v>
      </c>
      <c r="G142" s="77">
        <f t="shared" si="52"/>
        <v>70000</v>
      </c>
      <c r="H142" s="78">
        <f t="shared" si="53"/>
        <v>0</v>
      </c>
      <c r="I142" s="92">
        <f t="shared" ref="I142:I144" si="60">SUM(G142:H142)</f>
        <v>70000</v>
      </c>
      <c r="J142" s="77">
        <v>68000</v>
      </c>
      <c r="K142" s="78">
        <v>0</v>
      </c>
      <c r="L142" s="79">
        <f t="shared" ref="L142:L144" si="61">SUM(J142:K142)</f>
        <v>68000</v>
      </c>
      <c r="M142" s="20">
        <v>94000</v>
      </c>
      <c r="N142" s="21">
        <v>0</v>
      </c>
      <c r="O142" s="69">
        <f t="shared" ref="O142:O144" si="62">SUM(M142:N142)</f>
        <v>94000</v>
      </c>
      <c r="P142" s="20">
        <f t="shared" si="50"/>
        <v>2000</v>
      </c>
      <c r="Q142" s="21">
        <f t="shared" si="51"/>
        <v>0</v>
      </c>
      <c r="R142" s="69">
        <f t="shared" ref="R142:R144" si="63">SUM(P142:Q142)</f>
        <v>2000</v>
      </c>
      <c r="S142" s="20">
        <f t="shared" si="59"/>
        <v>-26000</v>
      </c>
      <c r="T142" s="21">
        <f t="shared" si="59"/>
        <v>0</v>
      </c>
      <c r="U142" s="70">
        <f t="shared" ref="U142:U144" si="64">SUM(S142:T142)</f>
        <v>-26000</v>
      </c>
      <c r="V142" s="69" t="e">
        <f t="shared" si="11"/>
        <v>#REF!</v>
      </c>
      <c r="X142" s="123" t="s">
        <v>296</v>
      </c>
      <c r="Y142" s="63" t="s">
        <v>461</v>
      </c>
      <c r="Z142" s="63" t="s">
        <v>460</v>
      </c>
      <c r="AB142" s="135" t="s">
        <v>482</v>
      </c>
      <c r="AC142" s="135" t="s">
        <v>482</v>
      </c>
      <c r="AD142" s="135" t="s">
        <v>482</v>
      </c>
      <c r="AE142" s="135" t="s">
        <v>482</v>
      </c>
      <c r="AF142" s="137"/>
      <c r="AG142" s="135" t="s">
        <v>481</v>
      </c>
      <c r="AH142" s="135" t="s">
        <v>482</v>
      </c>
      <c r="AI142" s="135" t="s">
        <v>483</v>
      </c>
      <c r="AJ142" s="137"/>
      <c r="AK142" s="5" t="s">
        <v>484</v>
      </c>
    </row>
    <row r="143" spans="1:37">
      <c r="A143" s="75" t="s">
        <v>375</v>
      </c>
      <c r="B143" s="75" t="s">
        <v>360</v>
      </c>
      <c r="C143" s="76" t="s">
        <v>374</v>
      </c>
      <c r="D143" s="76" t="s">
        <v>376</v>
      </c>
      <c r="E143" s="76"/>
      <c r="F143" s="91">
        <v>45658</v>
      </c>
      <c r="G143" s="77">
        <f t="shared" si="52"/>
        <v>4947000</v>
      </c>
      <c r="H143" s="78">
        <f t="shared" si="53"/>
        <v>306000</v>
      </c>
      <c r="I143" s="92">
        <f t="shared" si="60"/>
        <v>5253000</v>
      </c>
      <c r="J143" s="77">
        <v>4779000</v>
      </c>
      <c r="K143" s="78">
        <v>297000</v>
      </c>
      <c r="L143" s="79">
        <f t="shared" si="61"/>
        <v>5076000</v>
      </c>
      <c r="M143" s="20">
        <v>4779000</v>
      </c>
      <c r="N143" s="21">
        <v>297000</v>
      </c>
      <c r="O143" s="69">
        <f t="shared" si="62"/>
        <v>5076000</v>
      </c>
      <c r="P143" s="20">
        <f t="shared" si="50"/>
        <v>168000</v>
      </c>
      <c r="Q143" s="21">
        <f t="shared" si="51"/>
        <v>9000</v>
      </c>
      <c r="R143" s="69">
        <f t="shared" si="63"/>
        <v>177000</v>
      </c>
      <c r="S143" s="20">
        <f t="shared" si="59"/>
        <v>0</v>
      </c>
      <c r="T143" s="21">
        <f t="shared" si="59"/>
        <v>0</v>
      </c>
      <c r="U143" s="70">
        <f t="shared" si="64"/>
        <v>0</v>
      </c>
      <c r="V143" s="69" t="e">
        <f t="shared" si="11"/>
        <v>#REF!</v>
      </c>
      <c r="X143" s="5" t="s">
        <v>376</v>
      </c>
      <c r="Y143" s="63" t="str">
        <f>IF(D143=X143,"",D143 &amp; " ≠ " &amp; X143)</f>
        <v/>
      </c>
      <c r="AB143" s="135" t="s">
        <v>481</v>
      </c>
      <c r="AC143" s="135" t="s">
        <v>481</v>
      </c>
      <c r="AD143" s="135" t="s">
        <v>482</v>
      </c>
      <c r="AE143" s="135" t="s">
        <v>482</v>
      </c>
      <c r="AF143" s="137"/>
      <c r="AG143" s="135" t="s">
        <v>481</v>
      </c>
      <c r="AH143" s="135" t="s">
        <v>482</v>
      </c>
      <c r="AI143" s="135" t="s">
        <v>483</v>
      </c>
      <c r="AJ143" s="135" t="s">
        <v>481</v>
      </c>
      <c r="AK143" s="5" t="s">
        <v>484</v>
      </c>
    </row>
    <row r="144" spans="1:37">
      <c r="A144" s="75" t="s">
        <v>464</v>
      </c>
      <c r="B144" s="75" t="s">
        <v>270</v>
      </c>
      <c r="C144" s="76" t="s">
        <v>465</v>
      </c>
      <c r="D144" s="76" t="s">
        <v>7</v>
      </c>
      <c r="E144" s="76"/>
      <c r="F144" s="91">
        <v>46037</v>
      </c>
      <c r="G144" s="77">
        <v>13250000</v>
      </c>
      <c r="H144" s="78">
        <f t="shared" si="53"/>
        <v>0</v>
      </c>
      <c r="I144" s="92">
        <f t="shared" si="60"/>
        <v>13250000</v>
      </c>
      <c r="J144" s="77">
        <v>13250000</v>
      </c>
      <c r="K144" s="78">
        <v>0</v>
      </c>
      <c r="L144" s="79">
        <f t="shared" si="61"/>
        <v>13250000</v>
      </c>
      <c r="M144" s="20">
        <v>0</v>
      </c>
      <c r="N144" s="21">
        <v>0</v>
      </c>
      <c r="O144" s="69">
        <f t="shared" si="62"/>
        <v>0</v>
      </c>
      <c r="P144" s="20">
        <f t="shared" si="50"/>
        <v>0</v>
      </c>
      <c r="Q144" s="21">
        <f t="shared" si="51"/>
        <v>0</v>
      </c>
      <c r="R144" s="69">
        <f t="shared" si="63"/>
        <v>0</v>
      </c>
      <c r="S144" s="20">
        <f t="shared" si="59"/>
        <v>13250000</v>
      </c>
      <c r="T144" s="21">
        <f t="shared" si="59"/>
        <v>0</v>
      </c>
      <c r="U144" s="70">
        <f t="shared" si="64"/>
        <v>13250000</v>
      </c>
      <c r="V144" s="69" t="e">
        <f t="shared" si="11"/>
        <v>#REF!</v>
      </c>
      <c r="AB144" s="135" t="s">
        <v>487</v>
      </c>
      <c r="AC144" s="135" t="s">
        <v>487</v>
      </c>
      <c r="AD144" s="135" t="s">
        <v>487</v>
      </c>
      <c r="AE144" s="135" t="s">
        <v>487</v>
      </c>
      <c r="AF144" s="137"/>
      <c r="AG144" s="135" t="s">
        <v>482</v>
      </c>
      <c r="AH144" s="135"/>
      <c r="AI144" s="135" t="s">
        <v>483</v>
      </c>
      <c r="AJ144" s="137"/>
    </row>
    <row r="145" spans="1:217">
      <c r="A145" s="75"/>
      <c r="B145" s="75"/>
      <c r="C145" s="76"/>
      <c r="D145" s="76"/>
      <c r="E145" s="76"/>
      <c r="F145" s="91"/>
      <c r="G145" s="77"/>
      <c r="H145" s="80"/>
      <c r="I145" s="81"/>
      <c r="J145" s="77"/>
      <c r="K145" s="80"/>
      <c r="L145" s="81"/>
      <c r="M145" s="20"/>
      <c r="N145" s="71"/>
      <c r="O145" s="72"/>
      <c r="P145" s="20"/>
      <c r="Q145" s="71"/>
      <c r="R145" s="72"/>
      <c r="S145" s="20"/>
      <c r="T145" s="71"/>
      <c r="U145" s="73"/>
      <c r="V145" s="74"/>
    </row>
    <row r="146" spans="1:217" ht="13.8" thickBot="1">
      <c r="A146" s="23" t="s">
        <v>25</v>
      </c>
      <c r="B146" s="24"/>
      <c r="C146" s="25"/>
      <c r="D146" s="25"/>
      <c r="E146" s="25"/>
      <c r="F146" s="58"/>
      <c r="G146" s="55">
        <f t="shared" ref="G146:V146" si="65">SUM(G6:G145)</f>
        <v>172652000</v>
      </c>
      <c r="H146" s="55">
        <f t="shared" si="65"/>
        <v>10196000</v>
      </c>
      <c r="I146" s="55">
        <f t="shared" si="65"/>
        <v>182848000</v>
      </c>
      <c r="J146" s="55">
        <f t="shared" si="65"/>
        <v>167235000</v>
      </c>
      <c r="K146" s="55">
        <f t="shared" si="65"/>
        <v>9906000</v>
      </c>
      <c r="L146" s="55">
        <f t="shared" si="65"/>
        <v>177141000</v>
      </c>
      <c r="M146" s="55">
        <f t="shared" si="65"/>
        <v>152994000</v>
      </c>
      <c r="N146" s="55">
        <f t="shared" si="65"/>
        <v>9864000</v>
      </c>
      <c r="O146" s="55">
        <f t="shared" si="65"/>
        <v>162858000</v>
      </c>
      <c r="P146" s="55">
        <f t="shared" si="65"/>
        <v>5417000</v>
      </c>
      <c r="Q146" s="55">
        <f t="shared" si="65"/>
        <v>290000</v>
      </c>
      <c r="R146" s="55">
        <f t="shared" si="65"/>
        <v>5707000</v>
      </c>
      <c r="S146" s="55">
        <f t="shared" si="65"/>
        <v>14241000</v>
      </c>
      <c r="T146" s="55">
        <f t="shared" si="65"/>
        <v>42000</v>
      </c>
      <c r="U146" s="55">
        <f t="shared" si="65"/>
        <v>14283000</v>
      </c>
      <c r="V146" s="56" t="e">
        <f t="shared" si="65"/>
        <v>#REF!</v>
      </c>
    </row>
    <row r="147" spans="1:217" ht="13.8" thickTop="1">
      <c r="A147" s="57"/>
      <c r="B147" s="18"/>
      <c r="C147" s="19"/>
      <c r="D147" s="19"/>
      <c r="E147" s="19"/>
      <c r="F147" s="1"/>
      <c r="G147" s="65"/>
      <c r="H147" s="66"/>
      <c r="I147" s="66"/>
      <c r="J147" s="65"/>
      <c r="K147" s="66"/>
      <c r="L147" s="66"/>
      <c r="M147" s="65"/>
      <c r="N147" s="66"/>
      <c r="O147" s="66"/>
      <c r="P147" s="65"/>
      <c r="Q147" s="66"/>
      <c r="R147" s="66"/>
      <c r="S147" s="65"/>
      <c r="T147" s="66"/>
      <c r="U147" s="67"/>
      <c r="V147" s="68"/>
    </row>
    <row r="148" spans="1:217">
      <c r="A148" s="75" t="s">
        <v>50</v>
      </c>
      <c r="B148" s="75" t="s">
        <v>47</v>
      </c>
      <c r="C148" s="76" t="s">
        <v>51</v>
      </c>
      <c r="D148" s="76" t="s">
        <v>377</v>
      </c>
      <c r="E148" s="75"/>
      <c r="F148" s="91" t="s">
        <v>75</v>
      </c>
      <c r="G148" s="77">
        <f t="shared" ref="G148:G162" si="66">ROUND(J148*ign/igo,afrind)</f>
        <v>0</v>
      </c>
      <c r="H148" s="78">
        <f t="shared" ref="H148:H162" si="67">ROUND(K148*iin/iio,afrind)</f>
        <v>0</v>
      </c>
      <c r="I148" s="92">
        <f>SUM(G148:H148)</f>
        <v>0</v>
      </c>
      <c r="J148" s="77">
        <v>0</v>
      </c>
      <c r="K148" s="78">
        <v>0</v>
      </c>
      <c r="L148" s="79">
        <f>SUM(J148:K148)</f>
        <v>0</v>
      </c>
      <c r="M148" s="77">
        <v>0</v>
      </c>
      <c r="N148" s="78">
        <v>0</v>
      </c>
      <c r="O148" s="69">
        <f>SUM(M148:N148)</f>
        <v>0</v>
      </c>
      <c r="P148" s="20">
        <f t="shared" ref="P148:P162" si="68">G148-J148</f>
        <v>0</v>
      </c>
      <c r="Q148" s="21">
        <f t="shared" ref="Q148:Q162" si="69">H148-K148</f>
        <v>0</v>
      </c>
      <c r="R148" s="69">
        <f>SUM(P148:Q148)</f>
        <v>0</v>
      </c>
      <c r="S148" s="20">
        <f t="shared" ref="S148:T162" si="70">J148-M148</f>
        <v>0</v>
      </c>
      <c r="T148" s="21">
        <f t="shared" si="70"/>
        <v>0</v>
      </c>
      <c r="U148" s="70">
        <f>SUM(S148:T148)</f>
        <v>0</v>
      </c>
      <c r="V148" s="69" t="e">
        <f>ROUND(U148*premieGM,2)</f>
        <v>#REF!</v>
      </c>
    </row>
    <row r="149" spans="1:217">
      <c r="A149" s="75" t="s">
        <v>378</v>
      </c>
      <c r="B149" s="75" t="s">
        <v>47</v>
      </c>
      <c r="C149" s="76" t="s">
        <v>379</v>
      </c>
      <c r="D149" s="76" t="s">
        <v>380</v>
      </c>
      <c r="E149" s="75"/>
      <c r="F149" s="91">
        <v>45658</v>
      </c>
      <c r="G149" s="77">
        <f t="shared" si="66"/>
        <v>3227000</v>
      </c>
      <c r="H149" s="78">
        <f t="shared" si="67"/>
        <v>827000</v>
      </c>
      <c r="I149" s="92">
        <f>SUM(G149:H149)</f>
        <v>4054000</v>
      </c>
      <c r="J149" s="77">
        <v>3117000</v>
      </c>
      <c r="K149" s="78">
        <v>803000</v>
      </c>
      <c r="L149" s="79">
        <f>SUM(J149:K149)</f>
        <v>3920000</v>
      </c>
      <c r="M149" s="77">
        <v>3238000</v>
      </c>
      <c r="N149" s="78">
        <v>837000</v>
      </c>
      <c r="O149" s="69">
        <f>SUM(M149:N149)</f>
        <v>4075000</v>
      </c>
      <c r="P149" s="20">
        <f t="shared" si="68"/>
        <v>110000</v>
      </c>
      <c r="Q149" s="21">
        <f t="shared" si="69"/>
        <v>24000</v>
      </c>
      <c r="R149" s="69">
        <f>SUM(P149:Q149)</f>
        <v>134000</v>
      </c>
      <c r="S149" s="20">
        <f t="shared" si="70"/>
        <v>-121000</v>
      </c>
      <c r="T149" s="21">
        <f t="shared" si="70"/>
        <v>-34000</v>
      </c>
      <c r="U149" s="70">
        <f>SUM(S149:T149)</f>
        <v>-155000</v>
      </c>
      <c r="V149" s="69" t="e">
        <f t="shared" ref="V149:V162" si="71">ROUND(U149*premieGM,2)</f>
        <v>#REF!</v>
      </c>
      <c r="AB149" s="142" t="s">
        <v>481</v>
      </c>
      <c r="AC149" s="142" t="s">
        <v>481</v>
      </c>
      <c r="AD149" s="142" t="s">
        <v>482</v>
      </c>
      <c r="AE149" s="142" t="s">
        <v>482</v>
      </c>
      <c r="AF149" s="142"/>
      <c r="AG149" s="142" t="s">
        <v>482</v>
      </c>
      <c r="AH149" s="142"/>
      <c r="AI149" s="142" t="s">
        <v>482</v>
      </c>
      <c r="AJ149" s="142" t="s">
        <v>481</v>
      </c>
    </row>
    <row r="150" spans="1:217">
      <c r="A150" s="75" t="s">
        <v>421</v>
      </c>
      <c r="B150" s="75" t="s">
        <v>47</v>
      </c>
      <c r="C150" s="76" t="s">
        <v>422</v>
      </c>
      <c r="D150" s="76" t="s">
        <v>423</v>
      </c>
      <c r="E150" s="75"/>
      <c r="F150" s="116" t="s">
        <v>75</v>
      </c>
      <c r="G150" s="77">
        <f t="shared" si="66"/>
        <v>441000</v>
      </c>
      <c r="H150" s="78">
        <f t="shared" si="67"/>
        <v>0</v>
      </c>
      <c r="I150" s="92">
        <f>SUM(G150:H150)</f>
        <v>441000</v>
      </c>
      <c r="J150" s="117">
        <v>426000</v>
      </c>
      <c r="K150" s="92">
        <v>0</v>
      </c>
      <c r="L150" s="79">
        <f>SUM(J150:K150)</f>
        <v>426000</v>
      </c>
      <c r="M150" s="117">
        <v>443000</v>
      </c>
      <c r="N150" s="92">
        <v>0</v>
      </c>
      <c r="O150" s="69">
        <f>SUM(M150:N150)</f>
        <v>443000</v>
      </c>
      <c r="P150" s="118">
        <f t="shared" si="68"/>
        <v>15000</v>
      </c>
      <c r="Q150" s="119">
        <f t="shared" si="69"/>
        <v>0</v>
      </c>
      <c r="R150" s="69">
        <f>SUM(P150:Q150)</f>
        <v>15000</v>
      </c>
      <c r="S150" s="118">
        <f t="shared" si="70"/>
        <v>-17000</v>
      </c>
      <c r="T150" s="119">
        <f t="shared" si="70"/>
        <v>0</v>
      </c>
      <c r="U150" s="70">
        <f>SUM(S150:T150)</f>
        <v>-17000</v>
      </c>
      <c r="V150" s="69" t="e">
        <f>ROUND(U150*premieGM,2)</f>
        <v>#REF!</v>
      </c>
      <c r="W150" s="121"/>
      <c r="X150" s="121"/>
      <c r="Y150" s="121"/>
      <c r="Z150" s="121"/>
      <c r="AA150" s="121"/>
      <c r="AB150" s="121"/>
      <c r="AC150" s="121"/>
      <c r="AD150" s="121"/>
      <c r="AE150" s="121"/>
      <c r="AF150" s="121"/>
      <c r="AG150" s="121"/>
      <c r="AH150" s="121"/>
      <c r="AI150" s="121"/>
      <c r="AJ150" s="121"/>
      <c r="AK150" s="63" t="s">
        <v>490</v>
      </c>
      <c r="AL150" s="121"/>
      <c r="AM150" s="121"/>
      <c r="AN150" s="121"/>
      <c r="AO150" s="121"/>
      <c r="AP150" s="121"/>
      <c r="AQ150" s="121"/>
      <c r="AR150" s="121"/>
      <c r="AS150" s="121"/>
      <c r="AT150" s="121"/>
      <c r="AU150" s="121"/>
      <c r="AV150" s="121"/>
      <c r="AW150" s="121"/>
      <c r="AX150" s="121"/>
      <c r="AY150" s="121"/>
      <c r="AZ150" s="121"/>
      <c r="BA150" s="121"/>
      <c r="BB150" s="121"/>
      <c r="BC150" s="121"/>
      <c r="BD150" s="121"/>
      <c r="BE150" s="121"/>
      <c r="BF150" s="121"/>
      <c r="BG150" s="121"/>
      <c r="BH150" s="121"/>
      <c r="BI150" s="121"/>
      <c r="BJ150" s="121"/>
      <c r="BK150" s="121"/>
      <c r="BL150" s="121"/>
      <c r="BM150" s="121"/>
      <c r="BN150" s="121"/>
      <c r="BO150" s="121"/>
      <c r="BP150" s="121"/>
      <c r="BQ150" s="121"/>
      <c r="BR150" s="121"/>
      <c r="BS150" s="121"/>
      <c r="BT150" s="121"/>
      <c r="BU150" s="121"/>
      <c r="BV150" s="121"/>
      <c r="BW150" s="121"/>
      <c r="BX150" s="121"/>
      <c r="BY150" s="121"/>
      <c r="BZ150" s="121"/>
      <c r="CA150" s="121"/>
      <c r="CB150" s="121"/>
      <c r="CC150" s="121"/>
      <c r="CD150" s="121"/>
      <c r="CE150" s="121"/>
      <c r="CF150" s="121"/>
      <c r="CG150" s="121"/>
      <c r="CH150" s="121"/>
      <c r="CI150" s="121"/>
      <c r="CJ150" s="121"/>
      <c r="CK150" s="121"/>
      <c r="CL150" s="121"/>
      <c r="CM150" s="121"/>
      <c r="CN150" s="121"/>
      <c r="CO150" s="121"/>
      <c r="CP150" s="121"/>
      <c r="CQ150" s="121"/>
      <c r="CR150" s="121"/>
      <c r="CS150" s="121"/>
      <c r="CT150" s="121"/>
      <c r="CU150" s="121"/>
      <c r="CV150" s="121"/>
      <c r="CW150" s="121"/>
      <c r="CX150" s="121"/>
      <c r="CY150" s="121"/>
      <c r="CZ150" s="121"/>
      <c r="DA150" s="121"/>
      <c r="DB150" s="121"/>
      <c r="DC150" s="121"/>
      <c r="DD150" s="121"/>
      <c r="DE150" s="121"/>
      <c r="DF150" s="121"/>
      <c r="DG150" s="121"/>
      <c r="DH150" s="121"/>
      <c r="DI150" s="121"/>
      <c r="DJ150" s="121"/>
      <c r="DK150" s="121"/>
      <c r="DL150" s="121"/>
      <c r="DM150" s="121"/>
      <c r="DN150" s="121"/>
      <c r="DO150" s="121"/>
      <c r="DP150" s="121"/>
      <c r="DQ150" s="121"/>
      <c r="DR150" s="121"/>
      <c r="DS150" s="121"/>
      <c r="DT150" s="121"/>
      <c r="DU150" s="121"/>
      <c r="DV150" s="121"/>
      <c r="DW150" s="121"/>
      <c r="DX150" s="121"/>
      <c r="DY150" s="121"/>
      <c r="DZ150" s="121"/>
      <c r="EA150" s="121"/>
      <c r="EB150" s="121"/>
      <c r="EC150" s="121"/>
      <c r="ED150" s="121"/>
      <c r="EE150" s="121"/>
      <c r="EF150" s="121"/>
      <c r="EG150" s="121"/>
      <c r="EH150" s="121"/>
      <c r="EI150" s="121"/>
      <c r="EJ150" s="121"/>
      <c r="EK150" s="121"/>
      <c r="EL150" s="121"/>
      <c r="EM150" s="121"/>
      <c r="EN150" s="121"/>
      <c r="EO150" s="121"/>
      <c r="EP150" s="121"/>
      <c r="EQ150" s="121"/>
      <c r="ER150" s="121"/>
      <c r="ES150" s="121"/>
      <c r="ET150" s="121"/>
      <c r="EU150" s="121"/>
      <c r="EV150" s="121"/>
      <c r="EW150" s="121"/>
      <c r="EX150" s="121"/>
      <c r="EY150" s="121"/>
      <c r="EZ150" s="121"/>
      <c r="FA150" s="121"/>
      <c r="FB150" s="121"/>
      <c r="FC150" s="121"/>
      <c r="FD150" s="121"/>
      <c r="FE150" s="121"/>
      <c r="FF150" s="121"/>
      <c r="FG150" s="121"/>
      <c r="FH150" s="121"/>
      <c r="FI150" s="121"/>
      <c r="FJ150" s="121"/>
      <c r="FK150" s="121"/>
      <c r="FL150" s="121"/>
      <c r="FM150" s="121"/>
      <c r="FN150" s="121"/>
      <c r="FO150" s="121"/>
      <c r="FP150" s="121"/>
      <c r="FQ150" s="121"/>
      <c r="FR150" s="121"/>
      <c r="FS150" s="121"/>
      <c r="FT150" s="121"/>
      <c r="FU150" s="121"/>
      <c r="FV150" s="121"/>
      <c r="FW150" s="121"/>
      <c r="FX150" s="121"/>
      <c r="FY150" s="121"/>
      <c r="FZ150" s="121"/>
      <c r="GA150" s="121"/>
      <c r="GB150" s="121"/>
      <c r="GC150" s="121"/>
      <c r="GD150" s="121"/>
      <c r="GE150" s="121"/>
      <c r="GF150" s="121"/>
      <c r="GG150" s="121"/>
      <c r="GH150" s="121"/>
      <c r="GI150" s="121"/>
      <c r="GJ150" s="121"/>
      <c r="GK150" s="121"/>
      <c r="GL150" s="121"/>
      <c r="GM150" s="121"/>
      <c r="GN150" s="121"/>
      <c r="GO150" s="121"/>
      <c r="GP150" s="121"/>
      <c r="GQ150" s="121"/>
      <c r="GR150" s="121"/>
      <c r="GS150" s="121"/>
      <c r="GT150" s="121"/>
      <c r="GU150" s="121"/>
      <c r="GV150" s="121"/>
      <c r="GW150" s="121"/>
      <c r="GX150" s="121"/>
      <c r="GY150" s="121"/>
      <c r="GZ150" s="121"/>
      <c r="HA150" s="121"/>
      <c r="HB150" s="121"/>
      <c r="HC150" s="121"/>
      <c r="HD150" s="121"/>
      <c r="HE150" s="121"/>
      <c r="HF150" s="121"/>
      <c r="HG150" s="121"/>
      <c r="HH150" s="121"/>
      <c r="HI150" s="121"/>
    </row>
    <row r="151" spans="1:217">
      <c r="A151" s="75" t="s">
        <v>381</v>
      </c>
      <c r="B151" s="75" t="s">
        <v>64</v>
      </c>
      <c r="C151" s="76"/>
      <c r="D151" s="76" t="s">
        <v>382</v>
      </c>
      <c r="E151" s="75"/>
      <c r="F151" s="91" t="s">
        <v>75</v>
      </c>
      <c r="G151" s="77">
        <f t="shared" si="66"/>
        <v>0</v>
      </c>
      <c r="H151" s="78">
        <f t="shared" si="67"/>
        <v>345000</v>
      </c>
      <c r="I151" s="92">
        <f t="shared" ref="I151:I162" si="72">SUM(G151:H151)</f>
        <v>345000</v>
      </c>
      <c r="J151" s="77">
        <v>0</v>
      </c>
      <c r="K151" s="78">
        <v>335000</v>
      </c>
      <c r="L151" s="79">
        <f t="shared" ref="L151:L162" si="73">SUM(J151:K151)</f>
        <v>335000</v>
      </c>
      <c r="M151" s="77">
        <v>0</v>
      </c>
      <c r="N151" s="78">
        <v>349000</v>
      </c>
      <c r="O151" s="69">
        <f t="shared" ref="O151:O162" si="74">SUM(M151:N151)</f>
        <v>349000</v>
      </c>
      <c r="P151" s="20">
        <f t="shared" si="68"/>
        <v>0</v>
      </c>
      <c r="Q151" s="21">
        <f t="shared" si="69"/>
        <v>10000</v>
      </c>
      <c r="R151" s="69">
        <f t="shared" ref="R151:R162" si="75">SUM(P151:Q151)</f>
        <v>10000</v>
      </c>
      <c r="S151" s="20">
        <f t="shared" si="70"/>
        <v>0</v>
      </c>
      <c r="T151" s="21">
        <f t="shared" si="70"/>
        <v>-14000</v>
      </c>
      <c r="U151" s="70">
        <f t="shared" ref="U151:U162" si="76">SUM(S151:T151)</f>
        <v>-14000</v>
      </c>
      <c r="V151" s="69" t="e">
        <f t="shared" si="71"/>
        <v>#REF!</v>
      </c>
      <c r="AK151" s="63" t="s">
        <v>490</v>
      </c>
    </row>
    <row r="152" spans="1:217">
      <c r="A152" s="75" t="s">
        <v>383</v>
      </c>
      <c r="B152" s="75" t="s">
        <v>79</v>
      </c>
      <c r="C152" s="76" t="s">
        <v>97</v>
      </c>
      <c r="D152" s="76" t="s">
        <v>384</v>
      </c>
      <c r="E152" s="75"/>
      <c r="F152" s="91">
        <v>45658</v>
      </c>
      <c r="G152" s="77">
        <f t="shared" si="66"/>
        <v>2904000</v>
      </c>
      <c r="H152" s="78">
        <f t="shared" si="67"/>
        <v>494000</v>
      </c>
      <c r="I152" s="92">
        <f t="shared" si="72"/>
        <v>3398000</v>
      </c>
      <c r="J152" s="77">
        <v>2805000</v>
      </c>
      <c r="K152" s="78">
        <v>480000</v>
      </c>
      <c r="L152" s="79">
        <f t="shared" si="73"/>
        <v>3285000</v>
      </c>
      <c r="M152" s="77">
        <v>2914000</v>
      </c>
      <c r="N152" s="78">
        <v>500000</v>
      </c>
      <c r="O152" s="69">
        <f t="shared" si="74"/>
        <v>3414000</v>
      </c>
      <c r="P152" s="20">
        <f t="shared" si="68"/>
        <v>99000</v>
      </c>
      <c r="Q152" s="21">
        <f t="shared" si="69"/>
        <v>14000</v>
      </c>
      <c r="R152" s="69">
        <f t="shared" si="75"/>
        <v>113000</v>
      </c>
      <c r="S152" s="20">
        <f t="shared" si="70"/>
        <v>-109000</v>
      </c>
      <c r="T152" s="21">
        <f t="shared" si="70"/>
        <v>-20000</v>
      </c>
      <c r="U152" s="70">
        <f t="shared" si="76"/>
        <v>-129000</v>
      </c>
      <c r="V152" s="69" t="e">
        <f t="shared" si="71"/>
        <v>#REF!</v>
      </c>
      <c r="AB152" s="142" t="s">
        <v>482</v>
      </c>
      <c r="AC152" s="142" t="s">
        <v>482</v>
      </c>
      <c r="AD152" s="142" t="s">
        <v>482</v>
      </c>
      <c r="AE152" s="142" t="s">
        <v>482</v>
      </c>
      <c r="AF152" s="142"/>
      <c r="AG152" s="142" t="s">
        <v>481</v>
      </c>
      <c r="AH152" s="143" t="s">
        <v>482</v>
      </c>
      <c r="AI152" s="142" t="s">
        <v>482</v>
      </c>
      <c r="AJ152" s="142" t="s">
        <v>481</v>
      </c>
    </row>
    <row r="153" spans="1:217">
      <c r="A153" s="75" t="s">
        <v>385</v>
      </c>
      <c r="B153" s="75" t="s">
        <v>145</v>
      </c>
      <c r="C153" s="76" t="s">
        <v>386</v>
      </c>
      <c r="D153" s="76" t="s">
        <v>387</v>
      </c>
      <c r="E153" s="75"/>
      <c r="F153" s="91">
        <v>45658</v>
      </c>
      <c r="G153" s="77">
        <f t="shared" si="66"/>
        <v>2877000</v>
      </c>
      <c r="H153" s="78">
        <f t="shared" si="67"/>
        <v>357000</v>
      </c>
      <c r="I153" s="92">
        <f t="shared" si="72"/>
        <v>3234000</v>
      </c>
      <c r="J153" s="77">
        <v>2779000</v>
      </c>
      <c r="K153" s="78">
        <v>347000</v>
      </c>
      <c r="L153" s="79">
        <f t="shared" si="73"/>
        <v>3126000</v>
      </c>
      <c r="M153" s="77">
        <v>2887000</v>
      </c>
      <c r="N153" s="78">
        <v>362000</v>
      </c>
      <c r="O153" s="69">
        <f t="shared" si="74"/>
        <v>3249000</v>
      </c>
      <c r="P153" s="20">
        <f t="shared" si="68"/>
        <v>98000</v>
      </c>
      <c r="Q153" s="21">
        <f t="shared" si="69"/>
        <v>10000</v>
      </c>
      <c r="R153" s="69">
        <f t="shared" si="75"/>
        <v>108000</v>
      </c>
      <c r="S153" s="20">
        <f t="shared" si="70"/>
        <v>-108000</v>
      </c>
      <c r="T153" s="21">
        <f t="shared" si="70"/>
        <v>-15000</v>
      </c>
      <c r="U153" s="70">
        <f t="shared" si="76"/>
        <v>-123000</v>
      </c>
      <c r="V153" s="69" t="e">
        <f t="shared" si="71"/>
        <v>#REF!</v>
      </c>
      <c r="AB153" s="142" t="s">
        <v>482</v>
      </c>
      <c r="AC153" s="142" t="s">
        <v>482</v>
      </c>
      <c r="AD153" s="142" t="s">
        <v>482</v>
      </c>
      <c r="AE153" s="142" t="s">
        <v>482</v>
      </c>
      <c r="AF153" s="142"/>
      <c r="AG153" s="142" t="s">
        <v>481</v>
      </c>
      <c r="AH153" s="143" t="s">
        <v>482</v>
      </c>
      <c r="AI153" s="142" t="s">
        <v>481</v>
      </c>
      <c r="AJ153" s="142" t="s">
        <v>481</v>
      </c>
    </row>
    <row r="154" spans="1:217">
      <c r="A154" s="75" t="s">
        <v>388</v>
      </c>
      <c r="B154" s="75" t="s">
        <v>157</v>
      </c>
      <c r="C154" s="76" t="s">
        <v>161</v>
      </c>
      <c r="D154" s="76" t="s">
        <v>389</v>
      </c>
      <c r="E154" s="75"/>
      <c r="F154" s="91">
        <v>45658</v>
      </c>
      <c r="G154" s="77">
        <f t="shared" si="66"/>
        <v>2367000</v>
      </c>
      <c r="H154" s="78">
        <f t="shared" si="67"/>
        <v>324000</v>
      </c>
      <c r="I154" s="92">
        <f t="shared" si="72"/>
        <v>2691000</v>
      </c>
      <c r="J154" s="77">
        <v>2286000</v>
      </c>
      <c r="K154" s="78">
        <v>315000</v>
      </c>
      <c r="L154" s="79">
        <f t="shared" si="73"/>
        <v>2601000</v>
      </c>
      <c r="M154" s="77">
        <v>2375000</v>
      </c>
      <c r="N154" s="78">
        <v>328000</v>
      </c>
      <c r="O154" s="69">
        <f t="shared" si="74"/>
        <v>2703000</v>
      </c>
      <c r="P154" s="20">
        <f t="shared" si="68"/>
        <v>81000</v>
      </c>
      <c r="Q154" s="21">
        <f t="shared" si="69"/>
        <v>9000</v>
      </c>
      <c r="R154" s="69">
        <f t="shared" si="75"/>
        <v>90000</v>
      </c>
      <c r="S154" s="20">
        <f t="shared" si="70"/>
        <v>-89000</v>
      </c>
      <c r="T154" s="21">
        <f t="shared" si="70"/>
        <v>-13000</v>
      </c>
      <c r="U154" s="70">
        <f t="shared" si="76"/>
        <v>-102000</v>
      </c>
      <c r="V154" s="69" t="e">
        <f t="shared" si="71"/>
        <v>#REF!</v>
      </c>
      <c r="AB154" s="142" t="s">
        <v>481</v>
      </c>
      <c r="AC154" s="142" t="s">
        <v>482</v>
      </c>
      <c r="AD154" s="142" t="s">
        <v>482</v>
      </c>
      <c r="AE154" s="142" t="s">
        <v>482</v>
      </c>
      <c r="AF154" s="142"/>
      <c r="AG154" s="142" t="s">
        <v>481</v>
      </c>
      <c r="AH154" s="143" t="s">
        <v>482</v>
      </c>
      <c r="AI154" s="142" t="s">
        <v>482</v>
      </c>
      <c r="AJ154" s="142" t="s">
        <v>482</v>
      </c>
    </row>
    <row r="155" spans="1:217">
      <c r="A155" s="75" t="s">
        <v>390</v>
      </c>
      <c r="B155" s="75" t="s">
        <v>157</v>
      </c>
      <c r="C155" s="76" t="s">
        <v>391</v>
      </c>
      <c r="D155" s="76" t="s">
        <v>392</v>
      </c>
      <c r="E155" s="75"/>
      <c r="F155" s="91">
        <v>45658</v>
      </c>
      <c r="G155" s="77">
        <f t="shared" si="66"/>
        <v>3227000</v>
      </c>
      <c r="H155" s="78">
        <f t="shared" si="67"/>
        <v>818000</v>
      </c>
      <c r="I155" s="92">
        <f t="shared" si="72"/>
        <v>4045000</v>
      </c>
      <c r="J155" s="77">
        <v>3117000</v>
      </c>
      <c r="K155" s="78">
        <v>795000</v>
      </c>
      <c r="L155" s="79">
        <f t="shared" si="73"/>
        <v>3912000</v>
      </c>
      <c r="M155" s="77">
        <v>3238000</v>
      </c>
      <c r="N155" s="78">
        <v>828000</v>
      </c>
      <c r="O155" s="69">
        <f t="shared" si="74"/>
        <v>4066000</v>
      </c>
      <c r="P155" s="20">
        <f t="shared" si="68"/>
        <v>110000</v>
      </c>
      <c r="Q155" s="21">
        <f t="shared" si="69"/>
        <v>23000</v>
      </c>
      <c r="R155" s="69">
        <f t="shared" si="75"/>
        <v>133000</v>
      </c>
      <c r="S155" s="20">
        <f t="shared" si="70"/>
        <v>-121000</v>
      </c>
      <c r="T155" s="21">
        <f t="shared" si="70"/>
        <v>-33000</v>
      </c>
      <c r="U155" s="70">
        <f t="shared" si="76"/>
        <v>-154000</v>
      </c>
      <c r="V155" s="69" t="e">
        <f t="shared" si="71"/>
        <v>#REF!</v>
      </c>
      <c r="AB155" s="142" t="s">
        <v>482</v>
      </c>
      <c r="AC155" s="142" t="s">
        <v>482</v>
      </c>
      <c r="AD155" s="142" t="s">
        <v>482</v>
      </c>
      <c r="AE155" s="142" t="s">
        <v>482</v>
      </c>
      <c r="AF155" s="142"/>
      <c r="AG155" s="142" t="s">
        <v>481</v>
      </c>
      <c r="AH155" s="143" t="s">
        <v>482</v>
      </c>
      <c r="AI155" s="142" t="s">
        <v>482</v>
      </c>
      <c r="AJ155" s="143" t="s">
        <v>481</v>
      </c>
    </row>
    <row r="156" spans="1:217">
      <c r="A156" s="75" t="s">
        <v>393</v>
      </c>
      <c r="B156" s="75" t="s">
        <v>202</v>
      </c>
      <c r="C156" s="76" t="s">
        <v>394</v>
      </c>
      <c r="D156" s="76" t="s">
        <v>395</v>
      </c>
      <c r="E156" s="75"/>
      <c r="F156" s="91">
        <v>45658</v>
      </c>
      <c r="G156" s="77">
        <f t="shared" si="66"/>
        <v>3630000</v>
      </c>
      <c r="H156" s="78">
        <f t="shared" si="67"/>
        <v>794000</v>
      </c>
      <c r="I156" s="92">
        <f t="shared" si="72"/>
        <v>4424000</v>
      </c>
      <c r="J156" s="77">
        <v>3506000</v>
      </c>
      <c r="K156" s="78">
        <v>771000</v>
      </c>
      <c r="L156" s="79">
        <f t="shared" si="73"/>
        <v>4277000</v>
      </c>
      <c r="M156" s="77">
        <v>3643000</v>
      </c>
      <c r="N156" s="78">
        <v>803000</v>
      </c>
      <c r="O156" s="69">
        <f t="shared" si="74"/>
        <v>4446000</v>
      </c>
      <c r="P156" s="20">
        <f t="shared" si="68"/>
        <v>124000</v>
      </c>
      <c r="Q156" s="21">
        <f t="shared" si="69"/>
        <v>23000</v>
      </c>
      <c r="R156" s="69">
        <f t="shared" si="75"/>
        <v>147000</v>
      </c>
      <c r="S156" s="20">
        <f t="shared" si="70"/>
        <v>-137000</v>
      </c>
      <c r="T156" s="21">
        <f t="shared" si="70"/>
        <v>-32000</v>
      </c>
      <c r="U156" s="70">
        <f t="shared" si="76"/>
        <v>-169000</v>
      </c>
      <c r="V156" s="69" t="e">
        <f t="shared" si="71"/>
        <v>#REF!</v>
      </c>
      <c r="AB156" s="142" t="s">
        <v>481</v>
      </c>
      <c r="AC156" s="142" t="s">
        <v>481</v>
      </c>
      <c r="AD156" s="142" t="s">
        <v>482</v>
      </c>
      <c r="AE156" s="142" t="s">
        <v>482</v>
      </c>
      <c r="AF156" s="142"/>
      <c r="AG156" s="142" t="s">
        <v>481</v>
      </c>
      <c r="AH156" s="143" t="s">
        <v>482</v>
      </c>
      <c r="AI156" s="142" t="s">
        <v>482</v>
      </c>
      <c r="AJ156" s="142" t="s">
        <v>481</v>
      </c>
    </row>
    <row r="157" spans="1:217">
      <c r="A157" s="75" t="s">
        <v>396</v>
      </c>
      <c r="B157" s="75" t="s">
        <v>217</v>
      </c>
      <c r="C157" s="76" t="s">
        <v>237</v>
      </c>
      <c r="D157" s="76" t="s">
        <v>397</v>
      </c>
      <c r="E157" s="75"/>
      <c r="F157" s="91">
        <v>45658</v>
      </c>
      <c r="G157" s="77">
        <f t="shared" si="66"/>
        <v>2474000</v>
      </c>
      <c r="H157" s="78">
        <f t="shared" si="67"/>
        <v>399000</v>
      </c>
      <c r="I157" s="92">
        <f t="shared" si="72"/>
        <v>2873000</v>
      </c>
      <c r="J157" s="77">
        <v>2390000</v>
      </c>
      <c r="K157" s="78">
        <v>388000</v>
      </c>
      <c r="L157" s="79">
        <f t="shared" si="73"/>
        <v>2778000</v>
      </c>
      <c r="M157" s="77">
        <v>2483000</v>
      </c>
      <c r="N157" s="78">
        <v>404000</v>
      </c>
      <c r="O157" s="69">
        <f t="shared" si="74"/>
        <v>2887000</v>
      </c>
      <c r="P157" s="20">
        <f t="shared" si="68"/>
        <v>84000</v>
      </c>
      <c r="Q157" s="21">
        <f t="shared" si="69"/>
        <v>11000</v>
      </c>
      <c r="R157" s="69">
        <f t="shared" si="75"/>
        <v>95000</v>
      </c>
      <c r="S157" s="20">
        <f t="shared" si="70"/>
        <v>-93000</v>
      </c>
      <c r="T157" s="21">
        <f t="shared" si="70"/>
        <v>-16000</v>
      </c>
      <c r="U157" s="70">
        <f t="shared" si="76"/>
        <v>-109000</v>
      </c>
      <c r="V157" s="69" t="e">
        <f t="shared" si="71"/>
        <v>#REF!</v>
      </c>
      <c r="AB157" s="142" t="s">
        <v>481</v>
      </c>
      <c r="AC157" s="142" t="s">
        <v>482</v>
      </c>
      <c r="AD157" s="142" t="s">
        <v>482</v>
      </c>
      <c r="AE157" s="142" t="s">
        <v>482</v>
      </c>
      <c r="AF157" s="142"/>
      <c r="AG157" s="142" t="s">
        <v>482</v>
      </c>
      <c r="AH157" s="143"/>
      <c r="AI157" s="142" t="s">
        <v>481</v>
      </c>
      <c r="AJ157" s="142" t="s">
        <v>481</v>
      </c>
    </row>
    <row r="158" spans="1:217">
      <c r="A158" s="75" t="s">
        <v>398</v>
      </c>
      <c r="B158" s="75" t="s">
        <v>251</v>
      </c>
      <c r="C158" s="76" t="s">
        <v>399</v>
      </c>
      <c r="D158" s="76" t="s">
        <v>400</v>
      </c>
      <c r="E158" s="75"/>
      <c r="F158" s="91">
        <v>45658</v>
      </c>
      <c r="G158" s="77">
        <f t="shared" si="66"/>
        <v>2958000</v>
      </c>
      <c r="H158" s="78">
        <f t="shared" si="67"/>
        <v>353000</v>
      </c>
      <c r="I158" s="92">
        <f t="shared" si="72"/>
        <v>3311000</v>
      </c>
      <c r="J158" s="77">
        <v>2857000</v>
      </c>
      <c r="K158" s="78">
        <v>343000</v>
      </c>
      <c r="L158" s="79">
        <f t="shared" si="73"/>
        <v>3200000</v>
      </c>
      <c r="M158" s="77">
        <v>2968000</v>
      </c>
      <c r="N158" s="78">
        <v>357000</v>
      </c>
      <c r="O158" s="69">
        <f t="shared" si="74"/>
        <v>3325000</v>
      </c>
      <c r="P158" s="20">
        <f t="shared" si="68"/>
        <v>101000</v>
      </c>
      <c r="Q158" s="21">
        <f t="shared" si="69"/>
        <v>10000</v>
      </c>
      <c r="R158" s="69">
        <f t="shared" si="75"/>
        <v>111000</v>
      </c>
      <c r="S158" s="20">
        <f t="shared" si="70"/>
        <v>-111000</v>
      </c>
      <c r="T158" s="21">
        <f t="shared" si="70"/>
        <v>-14000</v>
      </c>
      <c r="U158" s="70">
        <f t="shared" si="76"/>
        <v>-125000</v>
      </c>
      <c r="V158" s="69" t="e">
        <f t="shared" si="71"/>
        <v>#REF!</v>
      </c>
      <c r="AB158" s="142" t="s">
        <v>482</v>
      </c>
      <c r="AC158" s="142" t="s">
        <v>482</v>
      </c>
      <c r="AD158" s="142" t="s">
        <v>482</v>
      </c>
      <c r="AE158" s="142" t="s">
        <v>482</v>
      </c>
      <c r="AF158" s="142"/>
      <c r="AG158" s="142" t="s">
        <v>482</v>
      </c>
      <c r="AH158" s="143"/>
      <c r="AI158" s="142" t="s">
        <v>482</v>
      </c>
      <c r="AJ158" s="142" t="s">
        <v>481</v>
      </c>
    </row>
    <row r="159" spans="1:217">
      <c r="A159" s="75" t="s">
        <v>401</v>
      </c>
      <c r="B159" s="75" t="s">
        <v>270</v>
      </c>
      <c r="C159" s="76" t="s">
        <v>402</v>
      </c>
      <c r="D159" s="76" t="s">
        <v>403</v>
      </c>
      <c r="E159" s="76"/>
      <c r="F159" s="91">
        <v>45658</v>
      </c>
      <c r="G159" s="77">
        <f t="shared" si="66"/>
        <v>1936000</v>
      </c>
      <c r="H159" s="78">
        <f t="shared" si="67"/>
        <v>304000</v>
      </c>
      <c r="I159" s="92">
        <f t="shared" si="72"/>
        <v>2240000</v>
      </c>
      <c r="J159" s="77">
        <v>1870000</v>
      </c>
      <c r="K159" s="78">
        <v>295000</v>
      </c>
      <c r="L159" s="79">
        <f t="shared" si="73"/>
        <v>2165000</v>
      </c>
      <c r="M159" s="77">
        <v>1943000</v>
      </c>
      <c r="N159" s="78">
        <v>307000</v>
      </c>
      <c r="O159" s="69">
        <f t="shared" si="74"/>
        <v>2250000</v>
      </c>
      <c r="P159" s="20">
        <f t="shared" si="68"/>
        <v>66000</v>
      </c>
      <c r="Q159" s="21">
        <f t="shared" si="69"/>
        <v>9000</v>
      </c>
      <c r="R159" s="69">
        <f t="shared" si="75"/>
        <v>75000</v>
      </c>
      <c r="S159" s="20">
        <f t="shared" si="70"/>
        <v>-73000</v>
      </c>
      <c r="T159" s="21">
        <f t="shared" si="70"/>
        <v>-12000</v>
      </c>
      <c r="U159" s="70">
        <f t="shared" si="76"/>
        <v>-85000</v>
      </c>
      <c r="V159" s="69" t="e">
        <f t="shared" si="71"/>
        <v>#REF!</v>
      </c>
      <c r="AB159" s="142" t="s">
        <v>482</v>
      </c>
      <c r="AC159" s="142" t="s">
        <v>482</v>
      </c>
      <c r="AD159" s="142" t="s">
        <v>482</v>
      </c>
      <c r="AE159" s="142" t="s">
        <v>482</v>
      </c>
      <c r="AF159" s="142"/>
      <c r="AG159" s="142" t="s">
        <v>481</v>
      </c>
      <c r="AH159" s="143" t="s">
        <v>482</v>
      </c>
      <c r="AI159" s="142" t="s">
        <v>482</v>
      </c>
      <c r="AJ159" s="142" t="s">
        <v>481</v>
      </c>
    </row>
    <row r="160" spans="1:217">
      <c r="A160" s="75" t="s">
        <v>404</v>
      </c>
      <c r="B160" s="75" t="s">
        <v>303</v>
      </c>
      <c r="C160" s="76" t="s">
        <v>405</v>
      </c>
      <c r="D160" s="76" t="s">
        <v>406</v>
      </c>
      <c r="E160" s="75"/>
      <c r="F160" s="91">
        <v>45658</v>
      </c>
      <c r="G160" s="77">
        <f t="shared" si="66"/>
        <v>2635000</v>
      </c>
      <c r="H160" s="78">
        <f t="shared" si="67"/>
        <v>175000</v>
      </c>
      <c r="I160" s="92">
        <f t="shared" si="72"/>
        <v>2810000</v>
      </c>
      <c r="J160" s="77">
        <v>2545000</v>
      </c>
      <c r="K160" s="78">
        <v>170000</v>
      </c>
      <c r="L160" s="79">
        <f t="shared" si="73"/>
        <v>2715000</v>
      </c>
      <c r="M160" s="77">
        <v>2644000</v>
      </c>
      <c r="N160" s="78">
        <v>177000</v>
      </c>
      <c r="O160" s="69">
        <f t="shared" si="74"/>
        <v>2821000</v>
      </c>
      <c r="P160" s="20">
        <f t="shared" si="68"/>
        <v>90000</v>
      </c>
      <c r="Q160" s="21">
        <f t="shared" si="69"/>
        <v>5000</v>
      </c>
      <c r="R160" s="69">
        <f t="shared" si="75"/>
        <v>95000</v>
      </c>
      <c r="S160" s="20">
        <f t="shared" si="70"/>
        <v>-99000</v>
      </c>
      <c r="T160" s="21">
        <f t="shared" si="70"/>
        <v>-7000</v>
      </c>
      <c r="U160" s="70">
        <f t="shared" si="76"/>
        <v>-106000</v>
      </c>
      <c r="V160" s="69" t="e">
        <f t="shared" si="71"/>
        <v>#REF!</v>
      </c>
      <c r="AB160" s="142" t="s">
        <v>482</v>
      </c>
      <c r="AC160" s="142" t="s">
        <v>482</v>
      </c>
      <c r="AD160" s="142" t="s">
        <v>482</v>
      </c>
      <c r="AE160" s="142" t="s">
        <v>482</v>
      </c>
      <c r="AF160" s="142"/>
      <c r="AG160" s="142" t="s">
        <v>482</v>
      </c>
      <c r="AH160" s="143"/>
      <c r="AI160" s="142" t="s">
        <v>481</v>
      </c>
      <c r="AJ160" s="143" t="s">
        <v>482</v>
      </c>
    </row>
    <row r="161" spans="1:36">
      <c r="A161" s="75" t="s">
        <v>407</v>
      </c>
      <c r="B161" s="75" t="s">
        <v>325</v>
      </c>
      <c r="C161" s="76" t="s">
        <v>408</v>
      </c>
      <c r="D161" s="76" t="s">
        <v>409</v>
      </c>
      <c r="E161" s="75"/>
      <c r="F161" s="91">
        <v>45658</v>
      </c>
      <c r="G161" s="77">
        <f t="shared" si="66"/>
        <v>2769000</v>
      </c>
      <c r="H161" s="78">
        <f t="shared" si="67"/>
        <v>353000</v>
      </c>
      <c r="I161" s="92">
        <f t="shared" si="72"/>
        <v>3122000</v>
      </c>
      <c r="J161" s="77">
        <v>2675000</v>
      </c>
      <c r="K161" s="78">
        <v>343000</v>
      </c>
      <c r="L161" s="79">
        <f t="shared" si="73"/>
        <v>3018000</v>
      </c>
      <c r="M161" s="77">
        <v>2779000</v>
      </c>
      <c r="N161" s="78">
        <v>357000</v>
      </c>
      <c r="O161" s="69">
        <f t="shared" si="74"/>
        <v>3136000</v>
      </c>
      <c r="P161" s="20">
        <f t="shared" si="68"/>
        <v>94000</v>
      </c>
      <c r="Q161" s="21">
        <f t="shared" si="69"/>
        <v>10000</v>
      </c>
      <c r="R161" s="69">
        <f t="shared" si="75"/>
        <v>104000</v>
      </c>
      <c r="S161" s="20">
        <f t="shared" si="70"/>
        <v>-104000</v>
      </c>
      <c r="T161" s="21">
        <f t="shared" si="70"/>
        <v>-14000</v>
      </c>
      <c r="U161" s="70">
        <f t="shared" si="76"/>
        <v>-118000</v>
      </c>
      <c r="V161" s="69" t="e">
        <f t="shared" si="71"/>
        <v>#REF!</v>
      </c>
      <c r="AB161" s="142" t="s">
        <v>481</v>
      </c>
      <c r="AC161" s="142" t="s">
        <v>481</v>
      </c>
      <c r="AD161" s="142" t="s">
        <v>481</v>
      </c>
      <c r="AE161" s="142" t="s">
        <v>482</v>
      </c>
      <c r="AF161" s="142"/>
      <c r="AG161" s="142" t="s">
        <v>482</v>
      </c>
      <c r="AH161" s="143"/>
      <c r="AI161" s="142" t="s">
        <v>482</v>
      </c>
      <c r="AJ161" s="142" t="s">
        <v>491</v>
      </c>
    </row>
    <row r="162" spans="1:36">
      <c r="A162" s="75" t="s">
        <v>410</v>
      </c>
      <c r="B162" s="75" t="s">
        <v>325</v>
      </c>
      <c r="C162" s="76" t="s">
        <v>411</v>
      </c>
      <c r="D162" s="76" t="s">
        <v>412</v>
      </c>
      <c r="E162" s="75"/>
      <c r="F162" s="91">
        <v>45658</v>
      </c>
      <c r="G162" s="77">
        <f t="shared" si="66"/>
        <v>2554000</v>
      </c>
      <c r="H162" s="78">
        <f t="shared" si="67"/>
        <v>290000</v>
      </c>
      <c r="I162" s="92">
        <f t="shared" si="72"/>
        <v>2844000</v>
      </c>
      <c r="J162" s="77">
        <v>2467000</v>
      </c>
      <c r="K162" s="78">
        <v>282000</v>
      </c>
      <c r="L162" s="79">
        <f t="shared" si="73"/>
        <v>2749000</v>
      </c>
      <c r="M162" s="77">
        <v>2563000</v>
      </c>
      <c r="N162" s="78">
        <v>294000</v>
      </c>
      <c r="O162" s="69">
        <f t="shared" si="74"/>
        <v>2857000</v>
      </c>
      <c r="P162" s="20">
        <f t="shared" si="68"/>
        <v>87000</v>
      </c>
      <c r="Q162" s="21">
        <f t="shared" si="69"/>
        <v>8000</v>
      </c>
      <c r="R162" s="69">
        <f t="shared" si="75"/>
        <v>95000</v>
      </c>
      <c r="S162" s="20">
        <f t="shared" si="70"/>
        <v>-96000</v>
      </c>
      <c r="T162" s="21">
        <f t="shared" si="70"/>
        <v>-12000</v>
      </c>
      <c r="U162" s="70">
        <f t="shared" si="76"/>
        <v>-108000</v>
      </c>
      <c r="V162" s="69" t="e">
        <f t="shared" si="71"/>
        <v>#REF!</v>
      </c>
      <c r="AB162" s="142" t="s">
        <v>482</v>
      </c>
      <c r="AC162" s="142" t="s">
        <v>482</v>
      </c>
      <c r="AD162" s="142" t="s">
        <v>482</v>
      </c>
      <c r="AE162" s="142" t="s">
        <v>482</v>
      </c>
      <c r="AF162" s="142"/>
      <c r="AG162" s="142" t="s">
        <v>482</v>
      </c>
      <c r="AH162" s="143"/>
      <c r="AI162" s="142" t="s">
        <v>481</v>
      </c>
      <c r="AJ162" s="142" t="s">
        <v>481</v>
      </c>
    </row>
    <row r="163" spans="1:36">
      <c r="A163" s="75"/>
      <c r="B163" s="75"/>
      <c r="C163" s="76"/>
      <c r="D163" s="76"/>
      <c r="E163" s="75"/>
      <c r="F163" s="91"/>
      <c r="G163" s="77"/>
      <c r="H163" s="78"/>
      <c r="I163" s="92"/>
      <c r="J163" s="77"/>
      <c r="K163" s="78"/>
      <c r="L163" s="79"/>
      <c r="M163" s="77"/>
      <c r="N163" s="78"/>
      <c r="O163" s="69"/>
      <c r="P163" s="20"/>
      <c r="Q163" s="21"/>
      <c r="R163" s="69"/>
      <c r="S163" s="20"/>
      <c r="T163" s="21"/>
      <c r="U163" s="70"/>
      <c r="V163" s="69"/>
    </row>
    <row r="164" spans="1:36" ht="13.8" thickBot="1">
      <c r="A164" s="23" t="s">
        <v>413</v>
      </c>
      <c r="B164" s="24"/>
      <c r="C164" s="25"/>
      <c r="D164" s="25"/>
      <c r="E164" s="25"/>
      <c r="F164" s="58"/>
      <c r="G164" s="55">
        <f>SUM(G148:G163)</f>
        <v>33999000</v>
      </c>
      <c r="H164" s="55">
        <f t="shared" ref="H164:V164" si="77">SUM(H148:H163)</f>
        <v>5833000</v>
      </c>
      <c r="I164" s="55">
        <f>SUM(I148:I163)</f>
        <v>39832000</v>
      </c>
      <c r="J164" s="55">
        <f t="shared" si="77"/>
        <v>32840000</v>
      </c>
      <c r="K164" s="55">
        <f t="shared" si="77"/>
        <v>5667000</v>
      </c>
      <c r="L164" s="55">
        <f t="shared" si="77"/>
        <v>38507000</v>
      </c>
      <c r="M164" s="55">
        <f t="shared" si="77"/>
        <v>34118000</v>
      </c>
      <c r="N164" s="55">
        <f t="shared" si="77"/>
        <v>5903000</v>
      </c>
      <c r="O164" s="55">
        <f t="shared" si="77"/>
        <v>40021000</v>
      </c>
      <c r="P164" s="55">
        <f t="shared" si="77"/>
        <v>1159000</v>
      </c>
      <c r="Q164" s="55">
        <f t="shared" si="77"/>
        <v>166000</v>
      </c>
      <c r="R164" s="55">
        <f t="shared" si="77"/>
        <v>1325000</v>
      </c>
      <c r="S164" s="55">
        <f t="shared" si="77"/>
        <v>-1278000</v>
      </c>
      <c r="T164" s="55">
        <f t="shared" si="77"/>
        <v>-236000</v>
      </c>
      <c r="U164" s="55">
        <f t="shared" si="77"/>
        <v>-1514000</v>
      </c>
      <c r="V164" s="55" t="e">
        <f t="shared" si="77"/>
        <v>#REF!</v>
      </c>
    </row>
    <row r="165" spans="1:36" ht="13.8" thickTop="1">
      <c r="A165" s="18"/>
      <c r="B165" s="18"/>
      <c r="C165" s="19"/>
      <c r="D165" s="19"/>
      <c r="E165" s="19"/>
      <c r="F165" s="1"/>
      <c r="G165" s="20"/>
      <c r="H165" s="21"/>
      <c r="I165" s="28"/>
      <c r="J165" s="20"/>
      <c r="K165" s="21"/>
      <c r="L165" s="29"/>
      <c r="M165" s="20"/>
      <c r="N165" s="21"/>
      <c r="O165" s="29"/>
      <c r="P165" s="20"/>
      <c r="Q165" s="21"/>
      <c r="R165" s="29"/>
      <c r="S165" s="20"/>
      <c r="T165" s="21"/>
      <c r="U165" s="45"/>
      <c r="V165" s="29"/>
    </row>
    <row r="166" spans="1:36">
      <c r="A166" s="18"/>
      <c r="B166" s="18"/>
      <c r="C166" s="19"/>
      <c r="D166" s="19"/>
      <c r="E166" s="19"/>
      <c r="F166" s="1"/>
      <c r="G166" s="20"/>
      <c r="H166" s="21"/>
      <c r="I166" s="28"/>
      <c r="J166" s="20"/>
      <c r="K166" s="21"/>
      <c r="L166" s="29"/>
      <c r="M166" s="20"/>
      <c r="N166" s="21"/>
      <c r="O166" s="29"/>
      <c r="P166" s="20"/>
      <c r="Q166" s="21"/>
      <c r="R166" s="29"/>
      <c r="S166" s="20"/>
      <c r="T166" s="21"/>
      <c r="U166" s="45"/>
      <c r="V166" s="29"/>
    </row>
    <row r="167" spans="1:36" ht="13.8" thickBot="1">
      <c r="A167" s="23" t="s">
        <v>26</v>
      </c>
      <c r="B167" s="24"/>
      <c r="C167" s="25"/>
      <c r="D167" s="25"/>
      <c r="E167" s="62"/>
      <c r="F167" s="26"/>
      <c r="G167" s="27">
        <f t="shared" ref="G167:V167" si="78">G146+G164</f>
        <v>206651000</v>
      </c>
      <c r="H167" s="27">
        <f t="shared" si="78"/>
        <v>16029000</v>
      </c>
      <c r="I167" s="27">
        <f t="shared" si="78"/>
        <v>222680000</v>
      </c>
      <c r="J167" s="27">
        <f t="shared" si="78"/>
        <v>200075000</v>
      </c>
      <c r="K167" s="27">
        <f t="shared" si="78"/>
        <v>15573000</v>
      </c>
      <c r="L167" s="27">
        <f t="shared" si="78"/>
        <v>215648000</v>
      </c>
      <c r="M167" s="27">
        <f t="shared" si="78"/>
        <v>187112000</v>
      </c>
      <c r="N167" s="27">
        <f t="shared" si="78"/>
        <v>15767000</v>
      </c>
      <c r="O167" s="27">
        <f t="shared" si="78"/>
        <v>202879000</v>
      </c>
      <c r="P167" s="27">
        <f t="shared" si="78"/>
        <v>6576000</v>
      </c>
      <c r="Q167" s="27">
        <f t="shared" si="78"/>
        <v>456000</v>
      </c>
      <c r="R167" s="27">
        <f t="shared" si="78"/>
        <v>7032000</v>
      </c>
      <c r="S167" s="27">
        <f t="shared" si="78"/>
        <v>12963000</v>
      </c>
      <c r="T167" s="27">
        <f t="shared" si="78"/>
        <v>-194000</v>
      </c>
      <c r="U167" s="27">
        <f t="shared" si="78"/>
        <v>12769000</v>
      </c>
      <c r="V167" s="27" t="e">
        <f t="shared" si="78"/>
        <v>#REF!</v>
      </c>
    </row>
    <row r="168" spans="1:36" ht="13.8" thickTop="1"/>
    <row r="169" spans="1:36">
      <c r="G169" s="17"/>
      <c r="H169" s="17"/>
      <c r="J169" s="17"/>
      <c r="K169" s="17"/>
      <c r="M169" s="17"/>
      <c r="N169" s="17"/>
      <c r="P169" s="17"/>
      <c r="Q169" s="17"/>
      <c r="S169" s="17"/>
      <c r="T169" s="17"/>
    </row>
    <row r="176" spans="1:36" hidden="1">
      <c r="A176" s="84" t="s">
        <v>27</v>
      </c>
    </row>
    <row r="177" spans="1:1" hidden="1"/>
    <row r="178" spans="1:1" hidden="1">
      <c r="A178" s="84" t="s">
        <v>28</v>
      </c>
    </row>
    <row r="179" spans="1:1" hidden="1">
      <c r="A179" s="82" t="s">
        <v>29</v>
      </c>
    </row>
    <row r="180" spans="1:1" hidden="1">
      <c r="A180" s="82" t="s">
        <v>30</v>
      </c>
    </row>
    <row r="181" spans="1:1" hidden="1">
      <c r="A181" s="83" t="s">
        <v>31</v>
      </c>
    </row>
    <row r="182" spans="1:1" hidden="1">
      <c r="A182" s="83" t="s">
        <v>32</v>
      </c>
    </row>
    <row r="183" spans="1:1" hidden="1"/>
    <row r="184" spans="1:1" hidden="1">
      <c r="A184" s="84" t="s">
        <v>33</v>
      </c>
    </row>
    <row r="185" spans="1:1" hidden="1">
      <c r="A185" s="82" t="s">
        <v>34</v>
      </c>
    </row>
    <row r="186" spans="1:1" hidden="1"/>
    <row r="187" spans="1:1" hidden="1">
      <c r="A187" s="84" t="s">
        <v>35</v>
      </c>
    </row>
    <row r="188" spans="1:1" hidden="1"/>
    <row r="189" spans="1:1" hidden="1">
      <c r="A189" s="82" t="s">
        <v>36</v>
      </c>
    </row>
    <row r="190" spans="1:1" hidden="1">
      <c r="A190" s="85" t="s">
        <v>37</v>
      </c>
    </row>
    <row r="191" spans="1:1" hidden="1">
      <c r="A191" s="85" t="s">
        <v>38</v>
      </c>
    </row>
    <row r="192" spans="1:1" hidden="1"/>
    <row r="193" spans="1:1" hidden="1">
      <c r="A193" s="84" t="s">
        <v>39</v>
      </c>
    </row>
    <row r="194" spans="1:1" hidden="1">
      <c r="A194" s="82" t="s">
        <v>40</v>
      </c>
    </row>
    <row r="195" spans="1:1" hidden="1">
      <c r="A195" s="82" t="s">
        <v>41</v>
      </c>
    </row>
    <row r="196" spans="1:1" hidden="1">
      <c r="A196" s="82" t="s">
        <v>42</v>
      </c>
    </row>
    <row r="197" spans="1:1" hidden="1"/>
    <row r="198" spans="1:1" hidden="1">
      <c r="A198" s="85" t="s">
        <v>43</v>
      </c>
    </row>
  </sheetData>
  <mergeCells count="5">
    <mergeCell ref="G4:I4"/>
    <mergeCell ref="J4:L4"/>
    <mergeCell ref="M4:O4"/>
    <mergeCell ref="P4:R4"/>
    <mergeCell ref="S4:V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2362D23840384AA44F195D95F9E0FB" ma:contentTypeVersion="11" ma:contentTypeDescription="Een nieuw document maken." ma:contentTypeScope="" ma:versionID="ca8520c24e78db00729079aecb4fdfc8">
  <xsd:schema xmlns:xsd="http://www.w3.org/2001/XMLSchema" xmlns:xs="http://www.w3.org/2001/XMLSchema" xmlns:p="http://schemas.microsoft.com/office/2006/metadata/properties" xmlns:ns2="38304d66-90c6-4335-b1c9-5b3984399988" xmlns:ns3="41d8d177-be5a-477d-be00-e01547a293a3" targetNamespace="http://schemas.microsoft.com/office/2006/metadata/properties" ma:root="true" ma:fieldsID="7909cf58901756741df84dabf0850b4b" ns2:_="" ns3:_="">
    <xsd:import namespace="38304d66-90c6-4335-b1c9-5b3984399988"/>
    <xsd:import namespace="41d8d177-be5a-477d-be00-e01547a29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04d66-90c6-4335-b1c9-5b3984399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1fdf30fe-1347-464b-aacb-c31a0be72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d8d177-be5a-477d-be00-e01547a293a3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941151a-63b3-4332-b62e-f2b7c2e016f0}" ma:internalName="TaxCatchAll" ma:showField="CatchAllData" ma:web="41d8d177-be5a-477d-be00-e01547a29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A9FCC8-E2B5-4285-A756-573C62D5F5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304d66-90c6-4335-b1c9-5b3984399988"/>
    <ds:schemaRef ds:uri="41d8d177-be5a-477d-be00-e01547a293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9A6D468-72F5-4726-AC3A-DAECF689534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5</vt:i4>
      </vt:variant>
    </vt:vector>
  </HeadingPairs>
  <TitlesOfParts>
    <vt:vector size="8" baseType="lpstr">
      <vt:lpstr>General Info</vt:lpstr>
      <vt:lpstr>Polisblad</vt:lpstr>
      <vt:lpstr>Bestand dd 1 januari 2026</vt:lpstr>
      <vt:lpstr>afrind</vt:lpstr>
      <vt:lpstr>ign</vt:lpstr>
      <vt:lpstr>igo</vt:lpstr>
      <vt:lpstr>iin</vt:lpstr>
      <vt:lpstr>iio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Gemeente Dantumadeel</dc:title>
  <dc:subject/>
  <dc:creator>C.J. van Doornewaard</dc:creator>
  <cp:keywords/>
  <dc:description/>
  <cp:lastModifiedBy>Kimberley Kole-Dijkstra</cp:lastModifiedBy>
  <cp:revision/>
  <dcterms:created xsi:type="dcterms:W3CDTF">2000-08-08T13:09:59Z</dcterms:created>
  <dcterms:modified xsi:type="dcterms:W3CDTF">2026-09-23T12:06:51Z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213f7cf8-533b-44c2-977d-56d1df31a213</vt:lpwstr>
  </property>
  <property fmtid="{D5CDD505-2E9C-101B-9397-08002B2CF9AE}" pid="3" name="AonClassification">
    <vt:lpwstr>ADC_class_200</vt:lpwstr>
  </property>
  <property fmtid="{D5CDD505-2E9C-101B-9397-08002B2CF9AE}" pid="4" name="MSIP_Label_9043f10a-881e-4653-a55e-02ca2cc829dc_Enabled">
    <vt:lpwstr>true</vt:lpwstr>
  </property>
  <property fmtid="{D5CDD505-2E9C-101B-9397-08002B2CF9AE}" pid="5" name="MSIP_Label_9043f10a-881e-4653-a55e-02ca2cc829dc_SetDate">
    <vt:lpwstr>2024-02-09T14:46:51Z</vt:lpwstr>
  </property>
  <property fmtid="{D5CDD505-2E9C-101B-9397-08002B2CF9AE}" pid="6" name="MSIP_Label_9043f10a-881e-4653-a55e-02ca2cc829dc_Method">
    <vt:lpwstr>Standard</vt:lpwstr>
  </property>
  <property fmtid="{D5CDD505-2E9C-101B-9397-08002B2CF9AE}" pid="7" name="MSIP_Label_9043f10a-881e-4653-a55e-02ca2cc829dc_Name">
    <vt:lpwstr>ADC_class_200</vt:lpwstr>
  </property>
  <property fmtid="{D5CDD505-2E9C-101B-9397-08002B2CF9AE}" pid="8" name="MSIP_Label_9043f10a-881e-4653-a55e-02ca2cc829dc_SiteId">
    <vt:lpwstr>94cfddbc-0627-494a-ad7a-29aea3aea832</vt:lpwstr>
  </property>
  <property fmtid="{D5CDD505-2E9C-101B-9397-08002B2CF9AE}" pid="9" name="MSIP_Label_9043f10a-881e-4653-a55e-02ca2cc829dc_ActionId">
    <vt:lpwstr>509ee014-ebbf-41a0-b68a-5ee3d9913a72</vt:lpwstr>
  </property>
  <property fmtid="{D5CDD505-2E9C-101B-9397-08002B2CF9AE}" pid="10" name="MSIP_Label_9043f10a-881e-4653-a55e-02ca2cc829dc_ContentBits">
    <vt:lpwstr>0</vt:lpwstr>
  </property>
</Properties>
</file>