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Aon Aanbestedingsdesk\Begeleiding Europese Aanbestedingen\Brandverzekering\Gemeente\Gemeente Veere\2026\_Publiceren\"/>
    </mc:Choice>
  </mc:AlternateContent>
  <xr:revisionPtr revIDLastSave="0" documentId="13_ncr:1_{ED588712-15A7-4A4C-A6B6-47323A702FA0}" xr6:coauthVersionLast="47" xr6:coauthVersionMax="47" xr10:uidLastSave="{00000000-0000-0000-0000-000000000000}"/>
  <bookViews>
    <workbookView xWindow="-5385" yWindow="-21720" windowWidth="38640" windowHeight="21120" xr2:uid="{00000000-000D-0000-FFFF-FFFF00000000}"/>
  </bookViews>
  <sheets>
    <sheet name="Bestand dd 1 januari 2026" sheetId="26" r:id="rId1"/>
  </sheets>
  <definedNames>
    <definedName name="afr">#REF!</definedName>
    <definedName name="afrind">#REF!</definedName>
    <definedName name="cad">#REF!</definedName>
    <definedName name="ign">#REF!</definedName>
    <definedName name="igo">#REF!</definedName>
    <definedName name="iin">#REF!</definedName>
    <definedName name="iio">#REF!</definedName>
    <definedName name="index">#REF!</definedName>
    <definedName name="index2002">#REF!</definedName>
    <definedName name="premieGM">#REF!</definedName>
    <definedName name="premieOW">#REF!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7" i="26" l="1"/>
  <c r="Y78" i="26"/>
  <c r="Y80" i="26"/>
  <c r="Y81" i="26"/>
  <c r="Y82" i="26"/>
  <c r="Y83" i="26"/>
  <c r="Y84" i="26"/>
  <c r="Y85" i="26"/>
  <c r="Y8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116" i="26"/>
  <c r="Y117" i="26"/>
  <c r="Y118" i="26"/>
  <c r="Y119" i="26"/>
  <c r="Y120" i="26"/>
  <c r="Y121" i="26"/>
  <c r="Y122" i="26"/>
  <c r="Y123" i="26"/>
  <c r="Y124" i="26"/>
  <c r="Y125" i="26"/>
  <c r="Y128" i="26"/>
  <c r="Y129" i="26"/>
  <c r="Y130" i="26"/>
  <c r="Y131" i="26"/>
  <c r="Y132" i="26"/>
  <c r="Y133" i="26"/>
  <c r="Y134" i="26"/>
  <c r="Y135" i="26"/>
  <c r="Y136" i="26"/>
  <c r="Y137" i="26"/>
  <c r="Y138" i="26"/>
  <c r="Y139" i="26"/>
  <c r="Y140" i="26"/>
  <c r="Y141" i="26"/>
  <c r="Y143" i="26"/>
  <c r="Y8" i="26"/>
  <c r="Y9" i="26"/>
  <c r="Y10" i="26"/>
  <c r="Y11" i="26"/>
  <c r="Y12" i="26"/>
  <c r="Y13" i="26"/>
  <c r="Y14" i="26"/>
  <c r="Y15" i="26"/>
  <c r="Y16" i="26"/>
  <c r="Y17" i="26"/>
  <c r="Y18" i="26"/>
  <c r="Y19" i="26"/>
  <c r="Y20" i="26"/>
  <c r="Y21" i="26"/>
  <c r="Y22" i="26"/>
  <c r="Y23" i="26"/>
  <c r="Y24" i="26"/>
  <c r="Y25" i="26"/>
  <c r="Y26" i="26"/>
  <c r="Y27" i="26"/>
  <c r="Y28" i="26"/>
  <c r="Y29" i="26"/>
  <c r="Y30" i="26"/>
  <c r="Y32" i="26"/>
  <c r="Y33" i="26"/>
  <c r="Y34" i="26"/>
  <c r="Y35" i="26"/>
  <c r="Y36" i="26"/>
  <c r="Y37" i="26"/>
  <c r="Y38" i="26"/>
  <c r="Y39" i="26"/>
  <c r="Y40" i="26"/>
  <c r="Y41" i="26"/>
  <c r="Y42" i="26"/>
  <c r="Y43" i="26"/>
  <c r="Y44" i="26"/>
  <c r="Y46" i="26"/>
  <c r="Y47" i="26"/>
  <c r="Y48" i="26"/>
  <c r="Y49" i="26"/>
  <c r="Y50" i="26"/>
  <c r="Y51" i="26"/>
  <c r="Y52" i="26"/>
  <c r="Y53" i="26"/>
  <c r="Y54" i="26"/>
  <c r="Y55" i="26"/>
  <c r="Y56" i="26"/>
  <c r="Y57" i="26"/>
  <c r="Y58" i="26"/>
  <c r="Y59" i="26"/>
  <c r="Y60" i="26"/>
  <c r="Y61" i="26"/>
  <c r="Y62" i="26"/>
  <c r="Y63" i="26"/>
  <c r="Y64" i="26"/>
  <c r="Y65" i="26"/>
  <c r="Y67" i="26"/>
  <c r="Y68" i="26"/>
  <c r="Y69" i="26"/>
  <c r="Y70" i="26"/>
  <c r="Y71" i="26"/>
  <c r="Y72" i="26"/>
  <c r="Y73" i="26"/>
  <c r="Y74" i="26"/>
  <c r="Y7" i="26"/>
  <c r="O31" i="26" l="1"/>
  <c r="K31" i="26"/>
  <c r="T31" i="26" s="1"/>
  <c r="J31" i="26"/>
  <c r="G31" i="26"/>
  <c r="P31" i="26" s="1"/>
  <c r="H31" i="26"/>
  <c r="Q31" i="26" s="1"/>
  <c r="S76" i="26"/>
  <c r="T76" i="26"/>
  <c r="O76" i="26"/>
  <c r="H76" i="26"/>
  <c r="Q76" i="26" s="1"/>
  <c r="G76" i="26"/>
  <c r="U76" i="26" l="1"/>
  <c r="I31" i="26"/>
  <c r="R31" i="26"/>
  <c r="S31" i="26"/>
  <c r="U31" i="26" s="1"/>
  <c r="L31" i="26"/>
  <c r="I76" i="26"/>
  <c r="P76" i="26"/>
  <c r="R76" i="26" s="1"/>
  <c r="L76" i="26"/>
  <c r="N164" i="26"/>
  <c r="M164" i="26"/>
  <c r="K164" i="26"/>
  <c r="J164" i="26"/>
  <c r="T162" i="26"/>
  <c r="S162" i="26"/>
  <c r="U162" i="26" s="1"/>
  <c r="O162" i="26"/>
  <c r="L162" i="26"/>
  <c r="H162" i="26"/>
  <c r="Q162" i="26" s="1"/>
  <c r="G162" i="26"/>
  <c r="T161" i="26"/>
  <c r="S161" i="26"/>
  <c r="O161" i="26"/>
  <c r="L161" i="26"/>
  <c r="H161" i="26"/>
  <c r="Q161" i="26" s="1"/>
  <c r="G161" i="26"/>
  <c r="T160" i="26"/>
  <c r="S160" i="26"/>
  <c r="O160" i="26"/>
  <c r="L160" i="26"/>
  <c r="H160" i="26"/>
  <c r="Q160" i="26" s="1"/>
  <c r="G160" i="26"/>
  <c r="T159" i="26"/>
  <c r="S159" i="26"/>
  <c r="O159" i="26"/>
  <c r="L159" i="26"/>
  <c r="H159" i="26"/>
  <c r="Q159" i="26" s="1"/>
  <c r="G159" i="26"/>
  <c r="T158" i="26"/>
  <c r="S158" i="26"/>
  <c r="O158" i="26"/>
  <c r="L158" i="26"/>
  <c r="H158" i="26"/>
  <c r="Q158" i="26" s="1"/>
  <c r="G158" i="26"/>
  <c r="T157" i="26"/>
  <c r="S157" i="26"/>
  <c r="O157" i="26"/>
  <c r="L157" i="26"/>
  <c r="H157" i="26"/>
  <c r="Q157" i="26" s="1"/>
  <c r="G157" i="26"/>
  <c r="T156" i="26"/>
  <c r="S156" i="26"/>
  <c r="U156" i="26" s="1"/>
  <c r="O156" i="26"/>
  <c r="L156" i="26"/>
  <c r="H156" i="26"/>
  <c r="Q156" i="26" s="1"/>
  <c r="G156" i="26"/>
  <c r="T155" i="26"/>
  <c r="S155" i="26"/>
  <c r="O155" i="26"/>
  <c r="L155" i="26"/>
  <c r="H155" i="26"/>
  <c r="Q155" i="26" s="1"/>
  <c r="G155" i="26"/>
  <c r="T154" i="26"/>
  <c r="S154" i="26"/>
  <c r="O154" i="26"/>
  <c r="L154" i="26"/>
  <c r="H154" i="26"/>
  <c r="Q154" i="26" s="1"/>
  <c r="G154" i="26"/>
  <c r="T153" i="26"/>
  <c r="S153" i="26"/>
  <c r="O153" i="26"/>
  <c r="L153" i="26"/>
  <c r="H153" i="26"/>
  <c r="Q153" i="26" s="1"/>
  <c r="G153" i="26"/>
  <c r="T152" i="26"/>
  <c r="S152" i="26"/>
  <c r="U152" i="26" s="1"/>
  <c r="O152" i="26"/>
  <c r="L152" i="26"/>
  <c r="H152" i="26"/>
  <c r="Q152" i="26" s="1"/>
  <c r="G152" i="26"/>
  <c r="T151" i="26"/>
  <c r="S151" i="26"/>
  <c r="O151" i="26"/>
  <c r="L151" i="26"/>
  <c r="H151" i="26"/>
  <c r="Q151" i="26" s="1"/>
  <c r="G151" i="26"/>
  <c r="T150" i="26"/>
  <c r="S150" i="26"/>
  <c r="O150" i="26"/>
  <c r="L150" i="26"/>
  <c r="H150" i="26"/>
  <c r="Q150" i="26" s="1"/>
  <c r="G150" i="26"/>
  <c r="T149" i="26"/>
  <c r="S149" i="26"/>
  <c r="O149" i="26"/>
  <c r="L149" i="26"/>
  <c r="H149" i="26"/>
  <c r="Q149" i="26" s="1"/>
  <c r="G149" i="26"/>
  <c r="T148" i="26"/>
  <c r="S148" i="26"/>
  <c r="O148" i="26"/>
  <c r="L148" i="26"/>
  <c r="H148" i="26"/>
  <c r="G148" i="26"/>
  <c r="N146" i="26"/>
  <c r="M146" i="26"/>
  <c r="K146" i="26"/>
  <c r="J146" i="26"/>
  <c r="T144" i="26"/>
  <c r="S144" i="26"/>
  <c r="O144" i="26"/>
  <c r="L144" i="26"/>
  <c r="H144" i="26"/>
  <c r="Q144" i="26" s="1"/>
  <c r="T143" i="26"/>
  <c r="S143" i="26"/>
  <c r="O143" i="26"/>
  <c r="L143" i="26"/>
  <c r="H143" i="26"/>
  <c r="Q143" i="26" s="1"/>
  <c r="G143" i="26"/>
  <c r="T142" i="26"/>
  <c r="S142" i="26"/>
  <c r="O142" i="26"/>
  <c r="L142" i="26"/>
  <c r="H142" i="26"/>
  <c r="Q142" i="26" s="1"/>
  <c r="G142" i="26"/>
  <c r="T141" i="26"/>
  <c r="S141" i="26"/>
  <c r="U141" i="26" s="1"/>
  <c r="O141" i="26"/>
  <c r="L141" i="26"/>
  <c r="H141" i="26"/>
  <c r="Q141" i="26" s="1"/>
  <c r="G141" i="26"/>
  <c r="T140" i="26"/>
  <c r="S140" i="26"/>
  <c r="O140" i="26"/>
  <c r="L140" i="26"/>
  <c r="H140" i="26"/>
  <c r="Q140" i="26" s="1"/>
  <c r="G140" i="26"/>
  <c r="T139" i="26"/>
  <c r="S139" i="26"/>
  <c r="O139" i="26"/>
  <c r="L139" i="26"/>
  <c r="H139" i="26"/>
  <c r="Q139" i="26" s="1"/>
  <c r="G139" i="26"/>
  <c r="T138" i="26"/>
  <c r="S138" i="26"/>
  <c r="O138" i="26"/>
  <c r="L138" i="26"/>
  <c r="H138" i="26"/>
  <c r="Q138" i="26" s="1"/>
  <c r="G138" i="26"/>
  <c r="T137" i="26"/>
  <c r="S137" i="26"/>
  <c r="U137" i="26" s="1"/>
  <c r="O137" i="26"/>
  <c r="L137" i="26"/>
  <c r="H137" i="26"/>
  <c r="Q137" i="26" s="1"/>
  <c r="G137" i="26"/>
  <c r="T136" i="26"/>
  <c r="S136" i="26"/>
  <c r="O136" i="26"/>
  <c r="L136" i="26"/>
  <c r="H136" i="26"/>
  <c r="Q136" i="26" s="1"/>
  <c r="G136" i="26"/>
  <c r="T135" i="26"/>
  <c r="S135" i="26"/>
  <c r="O135" i="26"/>
  <c r="L135" i="26"/>
  <c r="H135" i="26"/>
  <c r="Q135" i="26" s="1"/>
  <c r="G135" i="26"/>
  <c r="T134" i="26"/>
  <c r="S134" i="26"/>
  <c r="O134" i="26"/>
  <c r="L134" i="26"/>
  <c r="H134" i="26"/>
  <c r="Q134" i="26" s="1"/>
  <c r="G134" i="26"/>
  <c r="T133" i="26"/>
  <c r="S133" i="26"/>
  <c r="U133" i="26" s="1"/>
  <c r="O133" i="26"/>
  <c r="L133" i="26"/>
  <c r="H133" i="26"/>
  <c r="Q133" i="26" s="1"/>
  <c r="G133" i="26"/>
  <c r="T132" i="26"/>
  <c r="S132" i="26"/>
  <c r="O132" i="26"/>
  <c r="L132" i="26"/>
  <c r="H132" i="26"/>
  <c r="Q132" i="26" s="1"/>
  <c r="G132" i="26"/>
  <c r="T131" i="26"/>
  <c r="S131" i="26"/>
  <c r="O131" i="26"/>
  <c r="L131" i="26"/>
  <c r="H131" i="26"/>
  <c r="Q131" i="26" s="1"/>
  <c r="G131" i="26"/>
  <c r="T130" i="26"/>
  <c r="S130" i="26"/>
  <c r="O130" i="26"/>
  <c r="L130" i="26"/>
  <c r="H130" i="26"/>
  <c r="Q130" i="26" s="1"/>
  <c r="G130" i="26"/>
  <c r="T129" i="26"/>
  <c r="S129" i="26"/>
  <c r="O129" i="26"/>
  <c r="L129" i="26"/>
  <c r="H129" i="26"/>
  <c r="Q129" i="26" s="1"/>
  <c r="G129" i="26"/>
  <c r="T128" i="26"/>
  <c r="S128" i="26"/>
  <c r="O128" i="26"/>
  <c r="L128" i="26"/>
  <c r="H128" i="26"/>
  <c r="Q128" i="26" s="1"/>
  <c r="G128" i="26"/>
  <c r="T127" i="26"/>
  <c r="S127" i="26"/>
  <c r="O127" i="26"/>
  <c r="L127" i="26"/>
  <c r="H127" i="26"/>
  <c r="Q127" i="26" s="1"/>
  <c r="G127" i="26"/>
  <c r="T126" i="26"/>
  <c r="S126" i="26"/>
  <c r="O126" i="26"/>
  <c r="L126" i="26"/>
  <c r="H126" i="26"/>
  <c r="Q126" i="26" s="1"/>
  <c r="G126" i="26"/>
  <c r="T125" i="26"/>
  <c r="S125" i="26"/>
  <c r="U125" i="26" s="1"/>
  <c r="O125" i="26"/>
  <c r="L125" i="26"/>
  <c r="H125" i="26"/>
  <c r="Q125" i="26" s="1"/>
  <c r="G125" i="26"/>
  <c r="T124" i="26"/>
  <c r="S124" i="26"/>
  <c r="O124" i="26"/>
  <c r="L124" i="26"/>
  <c r="H124" i="26"/>
  <c r="Q124" i="26" s="1"/>
  <c r="G124" i="26"/>
  <c r="T123" i="26"/>
  <c r="S123" i="26"/>
  <c r="O123" i="26"/>
  <c r="L123" i="26"/>
  <c r="H123" i="26"/>
  <c r="Q123" i="26" s="1"/>
  <c r="G123" i="26"/>
  <c r="T122" i="26"/>
  <c r="S122" i="26"/>
  <c r="O122" i="26"/>
  <c r="L122" i="26"/>
  <c r="H122" i="26"/>
  <c r="Q122" i="26" s="1"/>
  <c r="G122" i="26"/>
  <c r="T121" i="26"/>
  <c r="S121" i="26"/>
  <c r="U121" i="26" s="1"/>
  <c r="O121" i="26"/>
  <c r="L121" i="26"/>
  <c r="H121" i="26"/>
  <c r="Q121" i="26" s="1"/>
  <c r="G121" i="26"/>
  <c r="T120" i="26"/>
  <c r="S120" i="26"/>
  <c r="O120" i="26"/>
  <c r="L120" i="26"/>
  <c r="H120" i="26"/>
  <c r="Q120" i="26" s="1"/>
  <c r="G120" i="26"/>
  <c r="T119" i="26"/>
  <c r="S119" i="26"/>
  <c r="O119" i="26"/>
  <c r="L119" i="26"/>
  <c r="H119" i="26"/>
  <c r="Q119" i="26" s="1"/>
  <c r="G119" i="26"/>
  <c r="T118" i="26"/>
  <c r="S118" i="26"/>
  <c r="O118" i="26"/>
  <c r="L118" i="26"/>
  <c r="H118" i="26"/>
  <c r="Q118" i="26" s="1"/>
  <c r="G118" i="26"/>
  <c r="T117" i="26"/>
  <c r="S117" i="26"/>
  <c r="U117" i="26" s="1"/>
  <c r="O117" i="26"/>
  <c r="L117" i="26"/>
  <c r="H117" i="26"/>
  <c r="Q117" i="26" s="1"/>
  <c r="G117" i="26"/>
  <c r="T116" i="26"/>
  <c r="S116" i="26"/>
  <c r="O116" i="26"/>
  <c r="L116" i="26"/>
  <c r="H116" i="26"/>
  <c r="Q116" i="26" s="1"/>
  <c r="G116" i="26"/>
  <c r="T115" i="26"/>
  <c r="S115" i="26"/>
  <c r="O115" i="26"/>
  <c r="L115" i="26"/>
  <c r="H115" i="26"/>
  <c r="Q115" i="26" s="1"/>
  <c r="G115" i="26"/>
  <c r="T114" i="26"/>
  <c r="S114" i="26"/>
  <c r="O114" i="26"/>
  <c r="L114" i="26"/>
  <c r="H114" i="26"/>
  <c r="Q114" i="26" s="1"/>
  <c r="G114" i="26"/>
  <c r="T113" i="26"/>
  <c r="S113" i="26"/>
  <c r="U113" i="26" s="1"/>
  <c r="O113" i="26"/>
  <c r="L113" i="26"/>
  <c r="H113" i="26"/>
  <c r="Q113" i="26" s="1"/>
  <c r="G113" i="26"/>
  <c r="T112" i="26"/>
  <c r="S112" i="26"/>
  <c r="O112" i="26"/>
  <c r="L112" i="26"/>
  <c r="H112" i="26"/>
  <c r="Q112" i="26" s="1"/>
  <c r="G112" i="26"/>
  <c r="T111" i="26"/>
  <c r="S111" i="26"/>
  <c r="O111" i="26"/>
  <c r="L111" i="26"/>
  <c r="H111" i="26"/>
  <c r="Q111" i="26" s="1"/>
  <c r="G111" i="26"/>
  <c r="T110" i="26"/>
  <c r="S110" i="26"/>
  <c r="O110" i="26"/>
  <c r="L110" i="26"/>
  <c r="H110" i="26"/>
  <c r="Q110" i="26" s="1"/>
  <c r="G110" i="26"/>
  <c r="T109" i="26"/>
  <c r="S109" i="26"/>
  <c r="U109" i="26" s="1"/>
  <c r="O109" i="26"/>
  <c r="L109" i="26"/>
  <c r="H109" i="26"/>
  <c r="Q109" i="26" s="1"/>
  <c r="G109" i="26"/>
  <c r="T108" i="26"/>
  <c r="S108" i="26"/>
  <c r="O108" i="26"/>
  <c r="L108" i="26"/>
  <c r="H108" i="26"/>
  <c r="Q108" i="26" s="1"/>
  <c r="G108" i="26"/>
  <c r="T107" i="26"/>
  <c r="S107" i="26"/>
  <c r="O107" i="26"/>
  <c r="L107" i="26"/>
  <c r="H107" i="26"/>
  <c r="Q107" i="26" s="1"/>
  <c r="G107" i="26"/>
  <c r="T106" i="26"/>
  <c r="S106" i="26"/>
  <c r="O106" i="26"/>
  <c r="L106" i="26"/>
  <c r="H106" i="26"/>
  <c r="Q106" i="26" s="1"/>
  <c r="G106" i="26"/>
  <c r="T105" i="26"/>
  <c r="S105" i="26"/>
  <c r="U105" i="26" s="1"/>
  <c r="O105" i="26"/>
  <c r="L105" i="26"/>
  <c r="H105" i="26"/>
  <c r="Q105" i="26" s="1"/>
  <c r="G105" i="26"/>
  <c r="T104" i="26"/>
  <c r="S104" i="26"/>
  <c r="O104" i="26"/>
  <c r="L104" i="26"/>
  <c r="H104" i="26"/>
  <c r="Q104" i="26" s="1"/>
  <c r="G104" i="26"/>
  <c r="T103" i="26"/>
  <c r="S103" i="26"/>
  <c r="O103" i="26"/>
  <c r="L103" i="26"/>
  <c r="H103" i="26"/>
  <c r="Q103" i="26" s="1"/>
  <c r="G103" i="26"/>
  <c r="T102" i="26"/>
  <c r="S102" i="26"/>
  <c r="O102" i="26"/>
  <c r="L102" i="26"/>
  <c r="H102" i="26"/>
  <c r="Q102" i="26" s="1"/>
  <c r="G102" i="26"/>
  <c r="T101" i="26"/>
  <c r="S101" i="26"/>
  <c r="O101" i="26"/>
  <c r="L101" i="26"/>
  <c r="H101" i="26"/>
  <c r="Q101" i="26" s="1"/>
  <c r="G101" i="26"/>
  <c r="T100" i="26"/>
  <c r="S100" i="26"/>
  <c r="O100" i="26"/>
  <c r="L100" i="26"/>
  <c r="H100" i="26"/>
  <c r="Q100" i="26" s="1"/>
  <c r="G100" i="26"/>
  <c r="T99" i="26"/>
  <c r="S99" i="26"/>
  <c r="O99" i="26"/>
  <c r="L99" i="26"/>
  <c r="H99" i="26"/>
  <c r="Q99" i="26" s="1"/>
  <c r="G99" i="26"/>
  <c r="T98" i="26"/>
  <c r="S98" i="26"/>
  <c r="O98" i="26"/>
  <c r="L98" i="26"/>
  <c r="H98" i="26"/>
  <c r="Q98" i="26" s="1"/>
  <c r="G98" i="26"/>
  <c r="T97" i="26"/>
  <c r="S97" i="26"/>
  <c r="U97" i="26" s="1"/>
  <c r="O97" i="26"/>
  <c r="L97" i="26"/>
  <c r="H97" i="26"/>
  <c r="Q97" i="26" s="1"/>
  <c r="G97" i="26"/>
  <c r="T96" i="26"/>
  <c r="S96" i="26"/>
  <c r="O96" i="26"/>
  <c r="L96" i="26"/>
  <c r="H96" i="26"/>
  <c r="Q96" i="26" s="1"/>
  <c r="G96" i="26"/>
  <c r="T95" i="26"/>
  <c r="S95" i="26"/>
  <c r="O95" i="26"/>
  <c r="L95" i="26"/>
  <c r="H95" i="26"/>
  <c r="Q95" i="26" s="1"/>
  <c r="G95" i="26"/>
  <c r="T94" i="26"/>
  <c r="S94" i="26"/>
  <c r="O94" i="26"/>
  <c r="L94" i="26"/>
  <c r="H94" i="26"/>
  <c r="Q94" i="26" s="1"/>
  <c r="G94" i="26"/>
  <c r="T93" i="26"/>
  <c r="S93" i="26"/>
  <c r="U93" i="26" s="1"/>
  <c r="O93" i="26"/>
  <c r="L93" i="26"/>
  <c r="H93" i="26"/>
  <c r="Q93" i="26" s="1"/>
  <c r="G93" i="26"/>
  <c r="T92" i="26"/>
  <c r="S92" i="26"/>
  <c r="O92" i="26"/>
  <c r="L92" i="26"/>
  <c r="H92" i="26"/>
  <c r="Q92" i="26" s="1"/>
  <c r="G92" i="26"/>
  <c r="T91" i="26"/>
  <c r="S91" i="26"/>
  <c r="O91" i="26"/>
  <c r="L91" i="26"/>
  <c r="H91" i="26"/>
  <c r="Q91" i="26" s="1"/>
  <c r="G91" i="26"/>
  <c r="T90" i="26"/>
  <c r="S90" i="26"/>
  <c r="O90" i="26"/>
  <c r="L90" i="26"/>
  <c r="H90" i="26"/>
  <c r="Q90" i="26" s="1"/>
  <c r="G90" i="26"/>
  <c r="T89" i="26"/>
  <c r="S89" i="26"/>
  <c r="U89" i="26" s="1"/>
  <c r="O89" i="26"/>
  <c r="L89" i="26"/>
  <c r="H89" i="26"/>
  <c r="Q89" i="26" s="1"/>
  <c r="G89" i="26"/>
  <c r="T88" i="26"/>
  <c r="S88" i="26"/>
  <c r="O88" i="26"/>
  <c r="L88" i="26"/>
  <c r="H88" i="26"/>
  <c r="Q88" i="26" s="1"/>
  <c r="G88" i="26"/>
  <c r="T87" i="26"/>
  <c r="S87" i="26"/>
  <c r="O87" i="26"/>
  <c r="L87" i="26"/>
  <c r="H87" i="26"/>
  <c r="Q87" i="26" s="1"/>
  <c r="G87" i="26"/>
  <c r="T86" i="26"/>
  <c r="S86" i="26"/>
  <c r="O86" i="26"/>
  <c r="L86" i="26"/>
  <c r="H86" i="26"/>
  <c r="Q86" i="26" s="1"/>
  <c r="G86" i="26"/>
  <c r="T85" i="26"/>
  <c r="S85" i="26"/>
  <c r="U85" i="26" s="1"/>
  <c r="O85" i="26"/>
  <c r="L85" i="26"/>
  <c r="H85" i="26"/>
  <c r="Q85" i="26" s="1"/>
  <c r="G85" i="26"/>
  <c r="T84" i="26"/>
  <c r="S84" i="26"/>
  <c r="O84" i="26"/>
  <c r="L84" i="26"/>
  <c r="H84" i="26"/>
  <c r="Q84" i="26" s="1"/>
  <c r="G84" i="26"/>
  <c r="T83" i="26"/>
  <c r="S83" i="26"/>
  <c r="O83" i="26"/>
  <c r="L83" i="26"/>
  <c r="H83" i="26"/>
  <c r="Q83" i="26" s="1"/>
  <c r="G83" i="26"/>
  <c r="T82" i="26"/>
  <c r="S82" i="26"/>
  <c r="O82" i="26"/>
  <c r="L82" i="26"/>
  <c r="H82" i="26"/>
  <c r="Q82" i="26" s="1"/>
  <c r="G82" i="26"/>
  <c r="T81" i="26"/>
  <c r="S81" i="26"/>
  <c r="U81" i="26" s="1"/>
  <c r="O81" i="26"/>
  <c r="L81" i="26"/>
  <c r="H81" i="26"/>
  <c r="Q81" i="26" s="1"/>
  <c r="G81" i="26"/>
  <c r="T80" i="26"/>
  <c r="S80" i="26"/>
  <c r="O80" i="26"/>
  <c r="L80" i="26"/>
  <c r="H80" i="26"/>
  <c r="Q80" i="26" s="1"/>
  <c r="G80" i="26"/>
  <c r="T79" i="26"/>
  <c r="S79" i="26"/>
  <c r="O79" i="26"/>
  <c r="L79" i="26"/>
  <c r="H79" i="26"/>
  <c r="Q79" i="26" s="1"/>
  <c r="G79" i="26"/>
  <c r="T78" i="26"/>
  <c r="S78" i="26"/>
  <c r="O78" i="26"/>
  <c r="L78" i="26"/>
  <c r="H78" i="26"/>
  <c r="Q78" i="26" s="1"/>
  <c r="G78" i="26"/>
  <c r="T77" i="26"/>
  <c r="S77" i="26"/>
  <c r="U77" i="26" s="1"/>
  <c r="O77" i="26"/>
  <c r="L77" i="26"/>
  <c r="H77" i="26"/>
  <c r="Q77" i="26" s="1"/>
  <c r="G77" i="26"/>
  <c r="T75" i="26"/>
  <c r="S75" i="26"/>
  <c r="O75" i="26"/>
  <c r="L75" i="26"/>
  <c r="H75" i="26"/>
  <c r="Q75" i="26" s="1"/>
  <c r="G75" i="26"/>
  <c r="T74" i="26"/>
  <c r="S74" i="26"/>
  <c r="O74" i="26"/>
  <c r="L74" i="26"/>
  <c r="H74" i="26"/>
  <c r="Q74" i="26" s="1"/>
  <c r="G74" i="26"/>
  <c r="T73" i="26"/>
  <c r="S73" i="26"/>
  <c r="O73" i="26"/>
  <c r="L73" i="26"/>
  <c r="H73" i="26"/>
  <c r="Q73" i="26" s="1"/>
  <c r="G73" i="26"/>
  <c r="T72" i="26"/>
  <c r="S72" i="26"/>
  <c r="O72" i="26"/>
  <c r="L72" i="26"/>
  <c r="H72" i="26"/>
  <c r="Q72" i="26" s="1"/>
  <c r="G72" i="26"/>
  <c r="T71" i="26"/>
  <c r="S71" i="26"/>
  <c r="O71" i="26"/>
  <c r="L71" i="26"/>
  <c r="H71" i="26"/>
  <c r="Q71" i="26" s="1"/>
  <c r="G71" i="26"/>
  <c r="T70" i="26"/>
  <c r="S70" i="26"/>
  <c r="O70" i="26"/>
  <c r="L70" i="26"/>
  <c r="H70" i="26"/>
  <c r="Q70" i="26" s="1"/>
  <c r="G70" i="26"/>
  <c r="T69" i="26"/>
  <c r="S69" i="26"/>
  <c r="O69" i="26"/>
  <c r="L69" i="26"/>
  <c r="H69" i="26"/>
  <c r="Q69" i="26" s="1"/>
  <c r="G69" i="26"/>
  <c r="T68" i="26"/>
  <c r="S68" i="26"/>
  <c r="U68" i="26" s="1"/>
  <c r="O68" i="26"/>
  <c r="L68" i="26"/>
  <c r="H68" i="26"/>
  <c r="Q68" i="26" s="1"/>
  <c r="G68" i="26"/>
  <c r="T67" i="26"/>
  <c r="S67" i="26"/>
  <c r="O67" i="26"/>
  <c r="L67" i="26"/>
  <c r="H67" i="26"/>
  <c r="Q67" i="26" s="1"/>
  <c r="G67" i="26"/>
  <c r="T66" i="26"/>
  <c r="S66" i="26"/>
  <c r="O66" i="26"/>
  <c r="L66" i="26"/>
  <c r="H66" i="26"/>
  <c r="Q66" i="26" s="1"/>
  <c r="G66" i="26"/>
  <c r="T65" i="26"/>
  <c r="S65" i="26"/>
  <c r="O65" i="26"/>
  <c r="L65" i="26"/>
  <c r="H65" i="26"/>
  <c r="Q65" i="26" s="1"/>
  <c r="G65" i="26"/>
  <c r="T64" i="26"/>
  <c r="S64" i="26"/>
  <c r="U64" i="26" s="1"/>
  <c r="O64" i="26"/>
  <c r="L64" i="26"/>
  <c r="H64" i="26"/>
  <c r="Q64" i="26" s="1"/>
  <c r="G64" i="26"/>
  <c r="T63" i="26"/>
  <c r="S63" i="26"/>
  <c r="O63" i="26"/>
  <c r="L63" i="26"/>
  <c r="H63" i="26"/>
  <c r="Q63" i="26" s="1"/>
  <c r="G63" i="26"/>
  <c r="T62" i="26"/>
  <c r="S62" i="26"/>
  <c r="O62" i="26"/>
  <c r="L62" i="26"/>
  <c r="H62" i="26"/>
  <c r="Q62" i="26" s="1"/>
  <c r="G62" i="26"/>
  <c r="T61" i="26"/>
  <c r="S61" i="26"/>
  <c r="O61" i="26"/>
  <c r="L61" i="26"/>
  <c r="H61" i="26"/>
  <c r="Q61" i="26" s="1"/>
  <c r="G61" i="26"/>
  <c r="T60" i="26"/>
  <c r="S60" i="26"/>
  <c r="U60" i="26" s="1"/>
  <c r="O60" i="26"/>
  <c r="L60" i="26"/>
  <c r="H60" i="26"/>
  <c r="Q60" i="26" s="1"/>
  <c r="G60" i="26"/>
  <c r="T59" i="26"/>
  <c r="S59" i="26"/>
  <c r="O59" i="26"/>
  <c r="L59" i="26"/>
  <c r="H59" i="26"/>
  <c r="Q59" i="26" s="1"/>
  <c r="G59" i="26"/>
  <c r="T58" i="26"/>
  <c r="S58" i="26"/>
  <c r="O58" i="26"/>
  <c r="L58" i="26"/>
  <c r="H58" i="26"/>
  <c r="Q58" i="26" s="1"/>
  <c r="G58" i="26"/>
  <c r="T57" i="26"/>
  <c r="S57" i="26"/>
  <c r="O57" i="26"/>
  <c r="L57" i="26"/>
  <c r="H57" i="26"/>
  <c r="Q57" i="26" s="1"/>
  <c r="G57" i="26"/>
  <c r="T56" i="26"/>
  <c r="S56" i="26"/>
  <c r="U56" i="26" s="1"/>
  <c r="O56" i="26"/>
  <c r="L56" i="26"/>
  <c r="H56" i="26"/>
  <c r="Q56" i="26" s="1"/>
  <c r="G56" i="26"/>
  <c r="T55" i="26"/>
  <c r="S55" i="26"/>
  <c r="O55" i="26"/>
  <c r="L55" i="26"/>
  <c r="H55" i="26"/>
  <c r="Q55" i="26" s="1"/>
  <c r="G55" i="26"/>
  <c r="T54" i="26"/>
  <c r="S54" i="26"/>
  <c r="O54" i="26"/>
  <c r="L54" i="26"/>
  <c r="H54" i="26"/>
  <c r="Q54" i="26" s="1"/>
  <c r="G54" i="26"/>
  <c r="T53" i="26"/>
  <c r="S53" i="26"/>
  <c r="O53" i="26"/>
  <c r="L53" i="26"/>
  <c r="H53" i="26"/>
  <c r="Q53" i="26" s="1"/>
  <c r="G53" i="26"/>
  <c r="T52" i="26"/>
  <c r="S52" i="26"/>
  <c r="O52" i="26"/>
  <c r="L52" i="26"/>
  <c r="H52" i="26"/>
  <c r="Q52" i="26" s="1"/>
  <c r="G52" i="26"/>
  <c r="T51" i="26"/>
  <c r="S51" i="26"/>
  <c r="O51" i="26"/>
  <c r="L51" i="26"/>
  <c r="H51" i="26"/>
  <c r="Q51" i="26" s="1"/>
  <c r="G51" i="26"/>
  <c r="T50" i="26"/>
  <c r="S50" i="26"/>
  <c r="O50" i="26"/>
  <c r="L50" i="26"/>
  <c r="H50" i="26"/>
  <c r="Q50" i="26" s="1"/>
  <c r="G50" i="26"/>
  <c r="T49" i="26"/>
  <c r="S49" i="26"/>
  <c r="O49" i="26"/>
  <c r="L49" i="26"/>
  <c r="H49" i="26"/>
  <c r="Q49" i="26" s="1"/>
  <c r="G49" i="26"/>
  <c r="T48" i="26"/>
  <c r="S48" i="26"/>
  <c r="O48" i="26"/>
  <c r="L48" i="26"/>
  <c r="H48" i="26"/>
  <c r="Q48" i="26" s="1"/>
  <c r="G48" i="26"/>
  <c r="T47" i="26"/>
  <c r="S47" i="26"/>
  <c r="O47" i="26"/>
  <c r="L47" i="26"/>
  <c r="H47" i="26"/>
  <c r="Q47" i="26" s="1"/>
  <c r="G47" i="26"/>
  <c r="T46" i="26"/>
  <c r="S46" i="26"/>
  <c r="O46" i="26"/>
  <c r="L46" i="26"/>
  <c r="H46" i="26"/>
  <c r="Q46" i="26" s="1"/>
  <c r="G46" i="26"/>
  <c r="T45" i="26"/>
  <c r="S45" i="26"/>
  <c r="O45" i="26"/>
  <c r="L45" i="26"/>
  <c r="H45" i="26"/>
  <c r="Q45" i="26" s="1"/>
  <c r="G45" i="26"/>
  <c r="T44" i="26"/>
  <c r="S44" i="26"/>
  <c r="O44" i="26"/>
  <c r="L44" i="26"/>
  <c r="H44" i="26"/>
  <c r="Q44" i="26" s="1"/>
  <c r="G44" i="26"/>
  <c r="T43" i="26"/>
  <c r="S43" i="26"/>
  <c r="O43" i="26"/>
  <c r="L43" i="26"/>
  <c r="H43" i="26"/>
  <c r="Q43" i="26" s="1"/>
  <c r="G43" i="26"/>
  <c r="T42" i="26"/>
  <c r="S42" i="26"/>
  <c r="U42" i="26" s="1"/>
  <c r="O42" i="26"/>
  <c r="L42" i="26"/>
  <c r="H42" i="26"/>
  <c r="Q42" i="26" s="1"/>
  <c r="G42" i="26"/>
  <c r="T41" i="26"/>
  <c r="S41" i="26"/>
  <c r="O41" i="26"/>
  <c r="L41" i="26"/>
  <c r="H41" i="26"/>
  <c r="Q41" i="26" s="1"/>
  <c r="G41" i="26"/>
  <c r="T40" i="26"/>
  <c r="S40" i="26"/>
  <c r="O40" i="26"/>
  <c r="L40" i="26"/>
  <c r="H40" i="26"/>
  <c r="Q40" i="26" s="1"/>
  <c r="G40" i="26"/>
  <c r="T39" i="26"/>
  <c r="S39" i="26"/>
  <c r="O39" i="26"/>
  <c r="L39" i="26"/>
  <c r="H39" i="26"/>
  <c r="Q39" i="26" s="1"/>
  <c r="G39" i="26"/>
  <c r="T38" i="26"/>
  <c r="S38" i="26"/>
  <c r="U38" i="26" s="1"/>
  <c r="O38" i="26"/>
  <c r="L38" i="26"/>
  <c r="H38" i="26"/>
  <c r="Q38" i="26" s="1"/>
  <c r="G38" i="26"/>
  <c r="T37" i="26"/>
  <c r="S37" i="26"/>
  <c r="O37" i="26"/>
  <c r="L37" i="26"/>
  <c r="H37" i="26"/>
  <c r="Q37" i="26" s="1"/>
  <c r="G37" i="26"/>
  <c r="T36" i="26"/>
  <c r="S36" i="26"/>
  <c r="O36" i="26"/>
  <c r="L36" i="26"/>
  <c r="H36" i="26"/>
  <c r="Q36" i="26" s="1"/>
  <c r="G36" i="26"/>
  <c r="T35" i="26"/>
  <c r="S35" i="26"/>
  <c r="O35" i="26"/>
  <c r="L35" i="26"/>
  <c r="H35" i="26"/>
  <c r="Q35" i="26" s="1"/>
  <c r="G35" i="26"/>
  <c r="T34" i="26"/>
  <c r="S34" i="26"/>
  <c r="U34" i="26" s="1"/>
  <c r="O34" i="26"/>
  <c r="L34" i="26"/>
  <c r="H34" i="26"/>
  <c r="Q34" i="26" s="1"/>
  <c r="G34" i="26"/>
  <c r="T33" i="26"/>
  <c r="S33" i="26"/>
  <c r="O33" i="26"/>
  <c r="L33" i="26"/>
  <c r="H33" i="26"/>
  <c r="Q33" i="26" s="1"/>
  <c r="G33" i="26"/>
  <c r="T32" i="26"/>
  <c r="S32" i="26"/>
  <c r="O32" i="26"/>
  <c r="L32" i="26"/>
  <c r="H32" i="26"/>
  <c r="Q32" i="26" s="1"/>
  <c r="G32" i="26"/>
  <c r="T30" i="26"/>
  <c r="S30" i="26"/>
  <c r="O30" i="26"/>
  <c r="L30" i="26"/>
  <c r="H30" i="26"/>
  <c r="Q30" i="26" s="1"/>
  <c r="G30" i="26"/>
  <c r="T29" i="26"/>
  <c r="S29" i="26"/>
  <c r="O29" i="26"/>
  <c r="L29" i="26"/>
  <c r="H29" i="26"/>
  <c r="Q29" i="26" s="1"/>
  <c r="G29" i="26"/>
  <c r="T28" i="26"/>
  <c r="S28" i="26"/>
  <c r="O28" i="26"/>
  <c r="L28" i="26"/>
  <c r="H28" i="26"/>
  <c r="Q28" i="26" s="1"/>
  <c r="G28" i="26"/>
  <c r="T27" i="26"/>
  <c r="S27" i="26"/>
  <c r="O27" i="26"/>
  <c r="L27" i="26"/>
  <c r="H27" i="26"/>
  <c r="Q27" i="26" s="1"/>
  <c r="G27" i="26"/>
  <c r="T26" i="26"/>
  <c r="S26" i="26"/>
  <c r="O26" i="26"/>
  <c r="L26" i="26"/>
  <c r="H26" i="26"/>
  <c r="Q26" i="26" s="1"/>
  <c r="G26" i="26"/>
  <c r="T25" i="26"/>
  <c r="S25" i="26"/>
  <c r="U25" i="26" s="1"/>
  <c r="O25" i="26"/>
  <c r="L25" i="26"/>
  <c r="H25" i="26"/>
  <c r="Q25" i="26" s="1"/>
  <c r="G25" i="26"/>
  <c r="T24" i="26"/>
  <c r="S24" i="26"/>
  <c r="O24" i="26"/>
  <c r="L24" i="26"/>
  <c r="H24" i="26"/>
  <c r="Q24" i="26" s="1"/>
  <c r="G24" i="26"/>
  <c r="T23" i="26"/>
  <c r="S23" i="26"/>
  <c r="O23" i="26"/>
  <c r="L23" i="26"/>
  <c r="H23" i="26"/>
  <c r="Q23" i="26" s="1"/>
  <c r="G23" i="26"/>
  <c r="T22" i="26"/>
  <c r="S22" i="26"/>
  <c r="O22" i="26"/>
  <c r="L22" i="26"/>
  <c r="H22" i="26"/>
  <c r="Q22" i="26" s="1"/>
  <c r="G22" i="26"/>
  <c r="T21" i="26"/>
  <c r="S21" i="26"/>
  <c r="U21" i="26" s="1"/>
  <c r="O21" i="26"/>
  <c r="L21" i="26"/>
  <c r="H21" i="26"/>
  <c r="Q21" i="26" s="1"/>
  <c r="G21" i="26"/>
  <c r="T20" i="26"/>
  <c r="S20" i="26"/>
  <c r="O20" i="26"/>
  <c r="L20" i="26"/>
  <c r="H20" i="26"/>
  <c r="Q20" i="26" s="1"/>
  <c r="G20" i="26"/>
  <c r="T19" i="26"/>
  <c r="S19" i="26"/>
  <c r="U19" i="26" s="1"/>
  <c r="O19" i="26"/>
  <c r="L19" i="26"/>
  <c r="H19" i="26"/>
  <c r="Q19" i="26" s="1"/>
  <c r="G19" i="26"/>
  <c r="T18" i="26"/>
  <c r="S18" i="26"/>
  <c r="O18" i="26"/>
  <c r="L18" i="26"/>
  <c r="H18" i="26"/>
  <c r="Q18" i="26" s="1"/>
  <c r="G18" i="26"/>
  <c r="T17" i="26"/>
  <c r="S17" i="26"/>
  <c r="U17" i="26" s="1"/>
  <c r="O17" i="26"/>
  <c r="L17" i="26"/>
  <c r="H17" i="26"/>
  <c r="Q17" i="26" s="1"/>
  <c r="G17" i="26"/>
  <c r="T16" i="26"/>
  <c r="S16" i="26"/>
  <c r="O16" i="26"/>
  <c r="L16" i="26"/>
  <c r="H16" i="26"/>
  <c r="Q16" i="26" s="1"/>
  <c r="G16" i="26"/>
  <c r="T15" i="26"/>
  <c r="S15" i="26"/>
  <c r="O15" i="26"/>
  <c r="L15" i="26"/>
  <c r="H15" i="26"/>
  <c r="Q15" i="26" s="1"/>
  <c r="G15" i="26"/>
  <c r="T14" i="26"/>
  <c r="S14" i="26"/>
  <c r="O14" i="26"/>
  <c r="L14" i="26"/>
  <c r="H14" i="26"/>
  <c r="Q14" i="26" s="1"/>
  <c r="G14" i="26"/>
  <c r="T13" i="26"/>
  <c r="S13" i="26"/>
  <c r="U13" i="26" s="1"/>
  <c r="O13" i="26"/>
  <c r="L13" i="26"/>
  <c r="H13" i="26"/>
  <c r="Q13" i="26" s="1"/>
  <c r="G13" i="26"/>
  <c r="T12" i="26"/>
  <c r="S12" i="26"/>
  <c r="O12" i="26"/>
  <c r="L12" i="26"/>
  <c r="H12" i="26"/>
  <c r="Q12" i="26" s="1"/>
  <c r="G12" i="26"/>
  <c r="T11" i="26"/>
  <c r="S11" i="26"/>
  <c r="O11" i="26"/>
  <c r="L11" i="26"/>
  <c r="H11" i="26"/>
  <c r="Q11" i="26" s="1"/>
  <c r="G11" i="26"/>
  <c r="T10" i="26"/>
  <c r="S10" i="26"/>
  <c r="O10" i="26"/>
  <c r="L10" i="26"/>
  <c r="H10" i="26"/>
  <c r="Q10" i="26" s="1"/>
  <c r="G10" i="26"/>
  <c r="T9" i="26"/>
  <c r="S9" i="26"/>
  <c r="U9" i="26" s="1"/>
  <c r="O9" i="26"/>
  <c r="L9" i="26"/>
  <c r="H9" i="26"/>
  <c r="Q9" i="26" s="1"/>
  <c r="G9" i="26"/>
  <c r="T8" i="26"/>
  <c r="S8" i="26"/>
  <c r="O8" i="26"/>
  <c r="L8" i="26"/>
  <c r="H8" i="26"/>
  <c r="Q8" i="26" s="1"/>
  <c r="G8" i="26"/>
  <c r="P8" i="26" s="1"/>
  <c r="T7" i="26"/>
  <c r="S7" i="26"/>
  <c r="O7" i="26"/>
  <c r="L7" i="26"/>
  <c r="H7" i="26"/>
  <c r="G7" i="26"/>
  <c r="U46" i="26" l="1"/>
  <c r="U15" i="26"/>
  <c r="U29" i="26"/>
  <c r="U72" i="26"/>
  <c r="U101" i="26"/>
  <c r="U129" i="26"/>
  <c r="U150" i="26"/>
  <c r="U154" i="26"/>
  <c r="U158" i="26"/>
  <c r="U11" i="26"/>
  <c r="U23" i="26"/>
  <c r="U27" i="26"/>
  <c r="U32" i="26"/>
  <c r="U36" i="26"/>
  <c r="U40" i="26"/>
  <c r="U44" i="26"/>
  <c r="U48" i="26"/>
  <c r="U52" i="26"/>
  <c r="U160" i="26"/>
  <c r="U50" i="26"/>
  <c r="U54" i="26"/>
  <c r="U58" i="26"/>
  <c r="V58" i="26" s="1"/>
  <c r="U62" i="26"/>
  <c r="U66" i="26"/>
  <c r="U70" i="26"/>
  <c r="U74" i="26"/>
  <c r="U79" i="26"/>
  <c r="U83" i="26"/>
  <c r="U87" i="26"/>
  <c r="U91" i="26"/>
  <c r="U95" i="26"/>
  <c r="U99" i="26"/>
  <c r="U103" i="26"/>
  <c r="U107" i="26"/>
  <c r="U111" i="26"/>
  <c r="U115" i="26"/>
  <c r="U119" i="26"/>
  <c r="U123" i="26"/>
  <c r="V123" i="26" s="1"/>
  <c r="U127" i="26"/>
  <c r="U131" i="26"/>
  <c r="U135" i="26"/>
  <c r="U139" i="26"/>
  <c r="U143" i="26"/>
  <c r="V76" i="26"/>
  <c r="T164" i="26"/>
  <c r="O164" i="26"/>
  <c r="L146" i="26"/>
  <c r="U8" i="26"/>
  <c r="U12" i="26"/>
  <c r="U16" i="26"/>
  <c r="U20" i="26"/>
  <c r="U24" i="26"/>
  <c r="U28" i="26"/>
  <c r="U33" i="26"/>
  <c r="V33" i="26" s="1"/>
  <c r="U37" i="26"/>
  <c r="U41" i="26"/>
  <c r="U45" i="26"/>
  <c r="U49" i="26"/>
  <c r="U53" i="26"/>
  <c r="U57" i="26"/>
  <c r="U61" i="26"/>
  <c r="U65" i="26"/>
  <c r="V65" i="26" s="1"/>
  <c r="U69" i="26"/>
  <c r="U73" i="26"/>
  <c r="U78" i="26"/>
  <c r="U82" i="26"/>
  <c r="U86" i="26"/>
  <c r="U90" i="26"/>
  <c r="U94" i="26"/>
  <c r="U98" i="26"/>
  <c r="V98" i="26" s="1"/>
  <c r="U102" i="26"/>
  <c r="U106" i="26"/>
  <c r="U110" i="26"/>
  <c r="U114" i="26"/>
  <c r="U118" i="26"/>
  <c r="U122" i="26"/>
  <c r="U126" i="26"/>
  <c r="U130" i="26"/>
  <c r="V130" i="26" s="1"/>
  <c r="U134" i="26"/>
  <c r="U138" i="26"/>
  <c r="U142" i="26"/>
  <c r="U151" i="26"/>
  <c r="U155" i="26"/>
  <c r="U159" i="26"/>
  <c r="O146" i="26"/>
  <c r="T146" i="26"/>
  <c r="U10" i="26"/>
  <c r="U14" i="26"/>
  <c r="U18" i="26"/>
  <c r="U22" i="26"/>
  <c r="U26" i="26"/>
  <c r="U30" i="26"/>
  <c r="U35" i="26"/>
  <c r="V35" i="26" s="1"/>
  <c r="U39" i="26"/>
  <c r="V39" i="26" s="1"/>
  <c r="U43" i="26"/>
  <c r="U47" i="26"/>
  <c r="U51" i="26"/>
  <c r="U55" i="26"/>
  <c r="U59" i="26"/>
  <c r="U63" i="26"/>
  <c r="U67" i="26"/>
  <c r="U71" i="26"/>
  <c r="V71" i="26" s="1"/>
  <c r="U75" i="26"/>
  <c r="U80" i="26"/>
  <c r="U84" i="26"/>
  <c r="U88" i="26"/>
  <c r="U92" i="26"/>
  <c r="U96" i="26"/>
  <c r="U100" i="26"/>
  <c r="U104" i="26"/>
  <c r="V104" i="26" s="1"/>
  <c r="U108" i="26"/>
  <c r="U112" i="26"/>
  <c r="U116" i="26"/>
  <c r="U120" i="26"/>
  <c r="U124" i="26"/>
  <c r="U128" i="26"/>
  <c r="U132" i="26"/>
  <c r="U136" i="26"/>
  <c r="V136" i="26" s="1"/>
  <c r="U140" i="26"/>
  <c r="U144" i="26"/>
  <c r="L164" i="26"/>
  <c r="U149" i="26"/>
  <c r="U153" i="26"/>
  <c r="U157" i="26"/>
  <c r="U161" i="26"/>
  <c r="G146" i="26"/>
  <c r="P7" i="26"/>
  <c r="I7" i="26"/>
  <c r="H146" i="26"/>
  <c r="Q7" i="26"/>
  <c r="Q146" i="26" s="1"/>
  <c r="S146" i="26"/>
  <c r="U7" i="26"/>
  <c r="R8" i="26"/>
  <c r="I8" i="26"/>
  <c r="P9" i="26"/>
  <c r="R9" i="26" s="1"/>
  <c r="I9" i="26"/>
  <c r="P10" i="26"/>
  <c r="R10" i="26" s="1"/>
  <c r="I10" i="26"/>
  <c r="P11" i="26"/>
  <c r="R11" i="26" s="1"/>
  <c r="I11" i="26"/>
  <c r="P12" i="26"/>
  <c r="R12" i="26" s="1"/>
  <c r="I12" i="26"/>
  <c r="P13" i="26"/>
  <c r="R13" i="26" s="1"/>
  <c r="I13" i="26"/>
  <c r="P14" i="26"/>
  <c r="R14" i="26" s="1"/>
  <c r="I14" i="26"/>
  <c r="P15" i="26"/>
  <c r="R15" i="26" s="1"/>
  <c r="I15" i="26"/>
  <c r="P16" i="26"/>
  <c r="R16" i="26" s="1"/>
  <c r="I16" i="26"/>
  <c r="P17" i="26"/>
  <c r="R17" i="26" s="1"/>
  <c r="I17" i="26"/>
  <c r="P18" i="26"/>
  <c r="R18" i="26" s="1"/>
  <c r="I18" i="26"/>
  <c r="P19" i="26"/>
  <c r="R19" i="26" s="1"/>
  <c r="I19" i="26"/>
  <c r="P20" i="26"/>
  <c r="R20" i="26" s="1"/>
  <c r="I20" i="26"/>
  <c r="P21" i="26"/>
  <c r="R21" i="26" s="1"/>
  <c r="I21" i="26"/>
  <c r="P22" i="26"/>
  <c r="R22" i="26" s="1"/>
  <c r="I22" i="26"/>
  <c r="P23" i="26"/>
  <c r="R23" i="26" s="1"/>
  <c r="I23" i="26"/>
  <c r="P24" i="26"/>
  <c r="R24" i="26" s="1"/>
  <c r="I24" i="26"/>
  <c r="P25" i="26"/>
  <c r="R25" i="26" s="1"/>
  <c r="I25" i="26"/>
  <c r="P26" i="26"/>
  <c r="R26" i="26" s="1"/>
  <c r="I26" i="26"/>
  <c r="P27" i="26"/>
  <c r="R27" i="26" s="1"/>
  <c r="I27" i="26"/>
  <c r="P28" i="26"/>
  <c r="R28" i="26" s="1"/>
  <c r="I28" i="26"/>
  <c r="P29" i="26"/>
  <c r="R29" i="26" s="1"/>
  <c r="I29" i="26"/>
  <c r="P30" i="26"/>
  <c r="R30" i="26" s="1"/>
  <c r="I30" i="26"/>
  <c r="P32" i="26"/>
  <c r="R32" i="26" s="1"/>
  <c r="I32" i="26"/>
  <c r="P33" i="26"/>
  <c r="R33" i="26" s="1"/>
  <c r="I33" i="26"/>
  <c r="P34" i="26"/>
  <c r="R34" i="26" s="1"/>
  <c r="I34" i="26"/>
  <c r="P35" i="26"/>
  <c r="R35" i="26" s="1"/>
  <c r="I35" i="26"/>
  <c r="P36" i="26"/>
  <c r="R36" i="26" s="1"/>
  <c r="I36" i="26"/>
  <c r="P37" i="26"/>
  <c r="R37" i="26" s="1"/>
  <c r="I37" i="26"/>
  <c r="P38" i="26"/>
  <c r="R38" i="26" s="1"/>
  <c r="I38" i="26"/>
  <c r="P39" i="26"/>
  <c r="R39" i="26" s="1"/>
  <c r="I39" i="26"/>
  <c r="P40" i="26"/>
  <c r="R40" i="26" s="1"/>
  <c r="I40" i="26"/>
  <c r="P41" i="26"/>
  <c r="R41" i="26" s="1"/>
  <c r="I41" i="26"/>
  <c r="P42" i="26"/>
  <c r="R42" i="26" s="1"/>
  <c r="I42" i="26"/>
  <c r="P43" i="26"/>
  <c r="R43" i="26" s="1"/>
  <c r="I43" i="26"/>
  <c r="P44" i="26"/>
  <c r="R44" i="26" s="1"/>
  <c r="I44" i="26"/>
  <c r="P45" i="26"/>
  <c r="R45" i="26" s="1"/>
  <c r="I45" i="26"/>
  <c r="P46" i="26"/>
  <c r="R46" i="26" s="1"/>
  <c r="I46" i="26"/>
  <c r="P47" i="26"/>
  <c r="R47" i="26" s="1"/>
  <c r="I47" i="26"/>
  <c r="P48" i="26"/>
  <c r="R48" i="26" s="1"/>
  <c r="I48" i="26"/>
  <c r="P49" i="26"/>
  <c r="R49" i="26" s="1"/>
  <c r="I49" i="26"/>
  <c r="P50" i="26"/>
  <c r="R50" i="26" s="1"/>
  <c r="I50" i="26"/>
  <c r="P51" i="26"/>
  <c r="R51" i="26" s="1"/>
  <c r="I51" i="26"/>
  <c r="P52" i="26"/>
  <c r="R52" i="26" s="1"/>
  <c r="I52" i="26"/>
  <c r="P53" i="26"/>
  <c r="R53" i="26" s="1"/>
  <c r="I53" i="26"/>
  <c r="P54" i="26"/>
  <c r="R54" i="26" s="1"/>
  <c r="I54" i="26"/>
  <c r="P55" i="26"/>
  <c r="R55" i="26" s="1"/>
  <c r="I55" i="26"/>
  <c r="P56" i="26"/>
  <c r="R56" i="26" s="1"/>
  <c r="I56" i="26"/>
  <c r="P57" i="26"/>
  <c r="R57" i="26" s="1"/>
  <c r="I57" i="26"/>
  <c r="P58" i="26"/>
  <c r="R58" i="26" s="1"/>
  <c r="I58" i="26"/>
  <c r="P59" i="26"/>
  <c r="R59" i="26" s="1"/>
  <c r="I59" i="26"/>
  <c r="P60" i="26"/>
  <c r="R60" i="26" s="1"/>
  <c r="I60" i="26"/>
  <c r="P61" i="26"/>
  <c r="R61" i="26" s="1"/>
  <c r="I61" i="26"/>
  <c r="P62" i="26"/>
  <c r="R62" i="26" s="1"/>
  <c r="I62" i="26"/>
  <c r="P63" i="26"/>
  <c r="R63" i="26" s="1"/>
  <c r="I63" i="26"/>
  <c r="P64" i="26"/>
  <c r="R64" i="26" s="1"/>
  <c r="I64" i="26"/>
  <c r="P65" i="26"/>
  <c r="R65" i="26" s="1"/>
  <c r="I65" i="26"/>
  <c r="P66" i="26"/>
  <c r="R66" i="26" s="1"/>
  <c r="I66" i="26"/>
  <c r="P67" i="26"/>
  <c r="R67" i="26" s="1"/>
  <c r="I67" i="26"/>
  <c r="P68" i="26"/>
  <c r="R68" i="26" s="1"/>
  <c r="I68" i="26"/>
  <c r="P69" i="26"/>
  <c r="R69" i="26" s="1"/>
  <c r="I69" i="26"/>
  <c r="P70" i="26"/>
  <c r="R70" i="26" s="1"/>
  <c r="I70" i="26"/>
  <c r="P71" i="26"/>
  <c r="R71" i="26" s="1"/>
  <c r="I71" i="26"/>
  <c r="P72" i="26"/>
  <c r="R72" i="26" s="1"/>
  <c r="I72" i="26"/>
  <c r="P73" i="26"/>
  <c r="R73" i="26" s="1"/>
  <c r="I73" i="26"/>
  <c r="P74" i="26"/>
  <c r="R74" i="26" s="1"/>
  <c r="I74" i="26"/>
  <c r="P75" i="26"/>
  <c r="R75" i="26" s="1"/>
  <c r="I75" i="26"/>
  <c r="P77" i="26"/>
  <c r="R77" i="26" s="1"/>
  <c r="I77" i="26"/>
  <c r="P78" i="26"/>
  <c r="R78" i="26" s="1"/>
  <c r="I78" i="26"/>
  <c r="P79" i="26"/>
  <c r="R79" i="26" s="1"/>
  <c r="I79" i="26"/>
  <c r="P80" i="26"/>
  <c r="R80" i="26" s="1"/>
  <c r="I80" i="26"/>
  <c r="P81" i="26"/>
  <c r="R81" i="26" s="1"/>
  <c r="I81" i="26"/>
  <c r="P82" i="26"/>
  <c r="R82" i="26" s="1"/>
  <c r="I82" i="26"/>
  <c r="P83" i="26"/>
  <c r="R83" i="26" s="1"/>
  <c r="I83" i="26"/>
  <c r="P84" i="26"/>
  <c r="R84" i="26" s="1"/>
  <c r="I84" i="26"/>
  <c r="P85" i="26"/>
  <c r="R85" i="26" s="1"/>
  <c r="I85" i="26"/>
  <c r="P86" i="26"/>
  <c r="R86" i="26" s="1"/>
  <c r="I86" i="26"/>
  <c r="P87" i="26"/>
  <c r="R87" i="26" s="1"/>
  <c r="I87" i="26"/>
  <c r="P88" i="26"/>
  <c r="R88" i="26" s="1"/>
  <c r="I88" i="26"/>
  <c r="P89" i="26"/>
  <c r="R89" i="26" s="1"/>
  <c r="I89" i="26"/>
  <c r="P90" i="26"/>
  <c r="R90" i="26" s="1"/>
  <c r="I90" i="26"/>
  <c r="P91" i="26"/>
  <c r="R91" i="26" s="1"/>
  <c r="I91" i="26"/>
  <c r="P92" i="26"/>
  <c r="R92" i="26" s="1"/>
  <c r="I92" i="26"/>
  <c r="P93" i="26"/>
  <c r="R93" i="26" s="1"/>
  <c r="I93" i="26"/>
  <c r="P94" i="26"/>
  <c r="R94" i="26" s="1"/>
  <c r="I94" i="26"/>
  <c r="P95" i="26"/>
  <c r="R95" i="26" s="1"/>
  <c r="I95" i="26"/>
  <c r="P96" i="26"/>
  <c r="R96" i="26" s="1"/>
  <c r="I96" i="26"/>
  <c r="P97" i="26"/>
  <c r="R97" i="26" s="1"/>
  <c r="I97" i="26"/>
  <c r="P98" i="26"/>
  <c r="R98" i="26" s="1"/>
  <c r="I98" i="26"/>
  <c r="P99" i="26"/>
  <c r="R99" i="26" s="1"/>
  <c r="I99" i="26"/>
  <c r="P100" i="26"/>
  <c r="R100" i="26" s="1"/>
  <c r="I100" i="26"/>
  <c r="P101" i="26"/>
  <c r="R101" i="26" s="1"/>
  <c r="I101" i="26"/>
  <c r="P102" i="26"/>
  <c r="R102" i="26" s="1"/>
  <c r="I102" i="26"/>
  <c r="P103" i="26"/>
  <c r="R103" i="26" s="1"/>
  <c r="I103" i="26"/>
  <c r="P104" i="26"/>
  <c r="R104" i="26" s="1"/>
  <c r="I104" i="26"/>
  <c r="P105" i="26"/>
  <c r="R105" i="26" s="1"/>
  <c r="I105" i="26"/>
  <c r="P106" i="26"/>
  <c r="R106" i="26" s="1"/>
  <c r="I106" i="26"/>
  <c r="P107" i="26"/>
  <c r="R107" i="26" s="1"/>
  <c r="I107" i="26"/>
  <c r="P108" i="26"/>
  <c r="R108" i="26" s="1"/>
  <c r="I108" i="26"/>
  <c r="P109" i="26"/>
  <c r="R109" i="26" s="1"/>
  <c r="I109" i="26"/>
  <c r="P110" i="26"/>
  <c r="R110" i="26" s="1"/>
  <c r="I110" i="26"/>
  <c r="P111" i="26"/>
  <c r="R111" i="26" s="1"/>
  <c r="I111" i="26"/>
  <c r="P112" i="26"/>
  <c r="R112" i="26" s="1"/>
  <c r="I112" i="26"/>
  <c r="P113" i="26"/>
  <c r="R113" i="26" s="1"/>
  <c r="I113" i="26"/>
  <c r="P114" i="26"/>
  <c r="R114" i="26" s="1"/>
  <c r="I114" i="26"/>
  <c r="P115" i="26"/>
  <c r="R115" i="26" s="1"/>
  <c r="I115" i="26"/>
  <c r="P116" i="26"/>
  <c r="R116" i="26" s="1"/>
  <c r="I116" i="26"/>
  <c r="P117" i="26"/>
  <c r="R117" i="26" s="1"/>
  <c r="I117" i="26"/>
  <c r="P118" i="26"/>
  <c r="R118" i="26" s="1"/>
  <c r="I118" i="26"/>
  <c r="P119" i="26"/>
  <c r="R119" i="26" s="1"/>
  <c r="I119" i="26"/>
  <c r="P120" i="26"/>
  <c r="R120" i="26" s="1"/>
  <c r="I120" i="26"/>
  <c r="P121" i="26"/>
  <c r="R121" i="26" s="1"/>
  <c r="I121" i="26"/>
  <c r="P122" i="26"/>
  <c r="R122" i="26" s="1"/>
  <c r="I122" i="26"/>
  <c r="P123" i="26"/>
  <c r="R123" i="26" s="1"/>
  <c r="I123" i="26"/>
  <c r="P124" i="26"/>
  <c r="R124" i="26" s="1"/>
  <c r="I124" i="26"/>
  <c r="P125" i="26"/>
  <c r="R125" i="26" s="1"/>
  <c r="I125" i="26"/>
  <c r="P126" i="26"/>
  <c r="R126" i="26" s="1"/>
  <c r="I126" i="26"/>
  <c r="P127" i="26"/>
  <c r="R127" i="26" s="1"/>
  <c r="I127" i="26"/>
  <c r="P128" i="26"/>
  <c r="R128" i="26" s="1"/>
  <c r="I128" i="26"/>
  <c r="P129" i="26"/>
  <c r="R129" i="26" s="1"/>
  <c r="I129" i="26"/>
  <c r="P130" i="26"/>
  <c r="R130" i="26" s="1"/>
  <c r="I130" i="26"/>
  <c r="P131" i="26"/>
  <c r="R131" i="26" s="1"/>
  <c r="I131" i="26"/>
  <c r="P132" i="26"/>
  <c r="R132" i="26" s="1"/>
  <c r="I132" i="26"/>
  <c r="P133" i="26"/>
  <c r="R133" i="26" s="1"/>
  <c r="I133" i="26"/>
  <c r="P134" i="26"/>
  <c r="R134" i="26" s="1"/>
  <c r="I134" i="26"/>
  <c r="P135" i="26"/>
  <c r="R135" i="26" s="1"/>
  <c r="I135" i="26"/>
  <c r="P136" i="26"/>
  <c r="R136" i="26" s="1"/>
  <c r="I136" i="26"/>
  <c r="P137" i="26"/>
  <c r="R137" i="26" s="1"/>
  <c r="I137" i="26"/>
  <c r="P138" i="26"/>
  <c r="R138" i="26" s="1"/>
  <c r="I138" i="26"/>
  <c r="P139" i="26"/>
  <c r="R139" i="26" s="1"/>
  <c r="I139" i="26"/>
  <c r="P140" i="26"/>
  <c r="R140" i="26" s="1"/>
  <c r="I140" i="26"/>
  <c r="P141" i="26"/>
  <c r="R141" i="26" s="1"/>
  <c r="I141" i="26"/>
  <c r="P142" i="26"/>
  <c r="R142" i="26" s="1"/>
  <c r="I142" i="26"/>
  <c r="P143" i="26"/>
  <c r="R143" i="26" s="1"/>
  <c r="I143" i="26"/>
  <c r="P144" i="26"/>
  <c r="R144" i="26" s="1"/>
  <c r="I144" i="26"/>
  <c r="G164" i="26"/>
  <c r="P148" i="26"/>
  <c r="I148" i="26"/>
  <c r="H164" i="26"/>
  <c r="Q148" i="26"/>
  <c r="Q164" i="26" s="1"/>
  <c r="S164" i="26"/>
  <c r="U148" i="26"/>
  <c r="P149" i="26"/>
  <c r="R149" i="26" s="1"/>
  <c r="I149" i="26"/>
  <c r="P150" i="26"/>
  <c r="R150" i="26" s="1"/>
  <c r="I150" i="26"/>
  <c r="P151" i="26"/>
  <c r="R151" i="26" s="1"/>
  <c r="I151" i="26"/>
  <c r="P152" i="26"/>
  <c r="R152" i="26" s="1"/>
  <c r="I152" i="26"/>
  <c r="P153" i="26"/>
  <c r="R153" i="26" s="1"/>
  <c r="I153" i="26"/>
  <c r="P154" i="26"/>
  <c r="R154" i="26" s="1"/>
  <c r="I154" i="26"/>
  <c r="P155" i="26"/>
  <c r="R155" i="26" s="1"/>
  <c r="I155" i="26"/>
  <c r="P156" i="26"/>
  <c r="R156" i="26" s="1"/>
  <c r="I156" i="26"/>
  <c r="P157" i="26"/>
  <c r="R157" i="26" s="1"/>
  <c r="I157" i="26"/>
  <c r="P158" i="26"/>
  <c r="R158" i="26" s="1"/>
  <c r="I158" i="26"/>
  <c r="P159" i="26"/>
  <c r="R159" i="26" s="1"/>
  <c r="I159" i="26"/>
  <c r="P160" i="26"/>
  <c r="R160" i="26" s="1"/>
  <c r="I160" i="26"/>
  <c r="P161" i="26"/>
  <c r="R161" i="26" s="1"/>
  <c r="I161" i="26"/>
  <c r="P162" i="26"/>
  <c r="R162" i="26" s="1"/>
  <c r="I162" i="26"/>
  <c r="V132" i="26" l="1"/>
  <c r="V126" i="26"/>
  <c r="V28" i="26"/>
  <c r="V21" i="26"/>
  <c r="V19" i="26"/>
  <c r="V157" i="26"/>
  <c r="V128" i="26"/>
  <c r="V96" i="26"/>
  <c r="V63" i="26"/>
  <c r="V30" i="26"/>
  <c r="V159" i="26"/>
  <c r="V122" i="26"/>
  <c r="V90" i="26"/>
  <c r="V57" i="26"/>
  <c r="V24" i="26"/>
  <c r="V115" i="26"/>
  <c r="V83" i="26"/>
  <c r="V50" i="26"/>
  <c r="V17" i="26"/>
  <c r="V31" i="26"/>
  <c r="V113" i="26"/>
  <c r="V81" i="26"/>
  <c r="V48" i="26"/>
  <c r="V15" i="26"/>
  <c r="V161" i="26"/>
  <c r="V67" i="26"/>
  <c r="V87" i="26"/>
  <c r="V52" i="26"/>
  <c r="V153" i="26"/>
  <c r="V124" i="26"/>
  <c r="V92" i="26"/>
  <c r="V59" i="26"/>
  <c r="V26" i="26"/>
  <c r="V155" i="26"/>
  <c r="V118" i="26"/>
  <c r="V86" i="26"/>
  <c r="V53" i="26"/>
  <c r="V20" i="26"/>
  <c r="V143" i="26"/>
  <c r="V111" i="26"/>
  <c r="V79" i="26"/>
  <c r="V46" i="26"/>
  <c r="V13" i="26"/>
  <c r="V141" i="26"/>
  <c r="V109" i="26"/>
  <c r="V77" i="26"/>
  <c r="V44" i="26"/>
  <c r="V11" i="26"/>
  <c r="V149" i="26"/>
  <c r="V120" i="26"/>
  <c r="V88" i="26"/>
  <c r="V55" i="26"/>
  <c r="V22" i="26"/>
  <c r="V151" i="26"/>
  <c r="V114" i="26"/>
  <c r="V82" i="26"/>
  <c r="V49" i="26"/>
  <c r="V16" i="26"/>
  <c r="V139" i="26"/>
  <c r="V107" i="26"/>
  <c r="V74" i="26"/>
  <c r="V42" i="26"/>
  <c r="V9" i="26"/>
  <c r="V137" i="26"/>
  <c r="V105" i="26"/>
  <c r="V72" i="26"/>
  <c r="V40" i="26"/>
  <c r="V61" i="26"/>
  <c r="V117" i="26"/>
  <c r="V116" i="26"/>
  <c r="V51" i="26"/>
  <c r="V142" i="26"/>
  <c r="V78" i="26"/>
  <c r="V12" i="26"/>
  <c r="V70" i="26"/>
  <c r="V101" i="26"/>
  <c r="V36" i="26"/>
  <c r="V144" i="26"/>
  <c r="V112" i="26"/>
  <c r="V80" i="26"/>
  <c r="V47" i="26"/>
  <c r="V14" i="26"/>
  <c r="V138" i="26"/>
  <c r="V106" i="26"/>
  <c r="V73" i="26"/>
  <c r="V41" i="26"/>
  <c r="V8" i="26"/>
  <c r="V131" i="26"/>
  <c r="V99" i="26"/>
  <c r="V66" i="26"/>
  <c r="V34" i="26"/>
  <c r="V160" i="26"/>
  <c r="V129" i="26"/>
  <c r="V97" i="26"/>
  <c r="V64" i="26"/>
  <c r="V32" i="26"/>
  <c r="V158" i="26"/>
  <c r="V100" i="26"/>
  <c r="V94" i="26"/>
  <c r="V119" i="26"/>
  <c r="V54" i="26"/>
  <c r="V85" i="26"/>
  <c r="V84" i="26"/>
  <c r="V18" i="26"/>
  <c r="V110" i="26"/>
  <c r="V45" i="26"/>
  <c r="V135" i="26"/>
  <c r="V103" i="26"/>
  <c r="V38" i="26"/>
  <c r="V133" i="26"/>
  <c r="V68" i="26"/>
  <c r="V162" i="26"/>
  <c r="V140" i="26"/>
  <c r="V108" i="26"/>
  <c r="V75" i="26"/>
  <c r="V43" i="26"/>
  <c r="V10" i="26"/>
  <c r="V134" i="26"/>
  <c r="V102" i="26"/>
  <c r="V69" i="26"/>
  <c r="V37" i="26"/>
  <c r="V127" i="26"/>
  <c r="V95" i="26"/>
  <c r="V62" i="26"/>
  <c r="V29" i="26"/>
  <c r="V156" i="26"/>
  <c r="V125" i="26"/>
  <c r="V93" i="26"/>
  <c r="V60" i="26"/>
  <c r="V27" i="26"/>
  <c r="V154" i="26"/>
  <c r="V91" i="26"/>
  <c r="V25" i="26"/>
  <c r="V152" i="26"/>
  <c r="V121" i="26"/>
  <c r="V89" i="26"/>
  <c r="V56" i="26"/>
  <c r="V23" i="26"/>
  <c r="V150" i="26"/>
  <c r="U164" i="26"/>
  <c r="V148" i="26"/>
  <c r="I164" i="26"/>
  <c r="P164" i="26"/>
  <c r="R148" i="26"/>
  <c r="R164" i="26" s="1"/>
  <c r="U146" i="26"/>
  <c r="V7" i="26"/>
  <c r="I146" i="26"/>
  <c r="P146" i="26"/>
  <c r="R7" i="26"/>
  <c r="R146" i="26" s="1"/>
  <c r="V164" i="26" l="1"/>
  <c r="V146" i="26"/>
  <c r="AB7" i="26"/>
</calcChain>
</file>

<file path=xl/sharedStrings.xml><?xml version="1.0" encoding="utf-8"?>
<sst xmlns="http://schemas.openxmlformats.org/spreadsheetml/2006/main" count="1775" uniqueCount="475">
  <si>
    <t xml:space="preserve"> </t>
  </si>
  <si>
    <t>Gemeentelijk Bezit:</t>
  </si>
  <si>
    <t>Attentie: Lees eerst de instructies onderaan deze lijst.</t>
  </si>
  <si>
    <t>Adres:</t>
  </si>
  <si>
    <t>Postcode</t>
  </si>
  <si>
    <t>Plaats</t>
  </si>
  <si>
    <t>Omschrijving</t>
  </si>
  <si>
    <t>Bouwaard</t>
  </si>
  <si>
    <t>Taxatiedatum:</t>
  </si>
  <si>
    <t>Gebouwen:</t>
  </si>
  <si>
    <t>Inventaris:</t>
  </si>
  <si>
    <t>Totaal</t>
  </si>
  <si>
    <t>Premieverr. 50%</t>
  </si>
  <si>
    <t>Instructies voor het bijwerken van dit bestand:</t>
  </si>
  <si>
    <t>Algemeen:</t>
  </si>
  <si>
    <t>In deze spreadsheet zijn allleen die kolommen zichtbaar gemaakt die voor u voor het bijwerken van belang zijn.</t>
  </si>
  <si>
    <t>De niet zichtbare kolommen zijn verborgen omdat zich daarin rekenformules bevinden die niet mogen worden overschreven of gewist.</t>
  </si>
  <si>
    <t>De wijzigingen van de verzekerde waarden dienen handmatig uitsluitend en alleen in de kolommen N en O te worden aangebracht.</t>
  </si>
  <si>
    <t>Dat wordt dan uiteindelijk de stand per 31 december van dit jaar</t>
  </si>
  <si>
    <t>Wijziging van de bedragen op bestaande objecten</t>
  </si>
  <si>
    <t>Het reeds vermelde bedrag in de desbestreffende regel van kolom N en O waarnodig met het nieuwe bedrag overschrijven. (Alleen het getal invoeren)</t>
  </si>
  <si>
    <t>Afvoering van bestaande objecten:</t>
  </si>
  <si>
    <t>Het reeds vermelde bedrag in de desbetreffende regel van kolom N en O waar van toepassing SVP met het getal 0 overschrijven.</t>
  </si>
  <si>
    <t>Let op: Ofschoon het object moet worden afgevoerd dient de regel zelf nog te blijven staan.</t>
  </si>
  <si>
    <t>Derhalve zoals vermeld alleen het verzekerde bedrag op 0 stellen. Meer niet! De regel zelf laten staan.</t>
  </si>
  <si>
    <t>Opvoering van nieuwe objecten</t>
  </si>
  <si>
    <t>Onder bijna iedere sectie zijn een aantal regels aangemaakt die met het woord "Reserve"begint.</t>
  </si>
  <si>
    <t>Neem zo'n regel. Vul de textuele omschrijvingen in in de kolommmen A t/m I</t>
  </si>
  <si>
    <t>En vul dan in die regel de verzekerde waarden in in de kolommen N en O waar nodig.</t>
  </si>
  <si>
    <t>Alle niet genoemde verborgen kolommen worden vanzelf op de achtergronden aangepast.</t>
  </si>
  <si>
    <t>Gemeente Veere</t>
  </si>
  <si>
    <t>behorende bij polis nr. B0100093042 ten name van:</t>
  </si>
  <si>
    <t>Agathastraat 4</t>
  </si>
  <si>
    <t>Aagtekerke</t>
  </si>
  <si>
    <t>4363 BD</t>
  </si>
  <si>
    <t>Gymzaal</t>
  </si>
  <si>
    <t>Agathastraat 3</t>
  </si>
  <si>
    <t>4363 BC</t>
  </si>
  <si>
    <t>Prelaatweg 1 A</t>
  </si>
  <si>
    <t>4363 BB</t>
  </si>
  <si>
    <t>Aula / berging begraafplaats</t>
  </si>
  <si>
    <t>Molenwegje 3</t>
  </si>
  <si>
    <t>4363 AJ</t>
  </si>
  <si>
    <t>Molen Aagtekerke</t>
  </si>
  <si>
    <t>Molenwegje 5</t>
  </si>
  <si>
    <t>Bijgebouw bij Molen (voorheen VVV-kantoor)</t>
  </si>
  <si>
    <t>Dorpsplein 6</t>
  </si>
  <si>
    <t>4363 AC</t>
  </si>
  <si>
    <t>Toren Aagtekerke</t>
  </si>
  <si>
    <t>Zoutelandseweg 20</t>
  </si>
  <si>
    <t>Biggekerke</t>
  </si>
  <si>
    <t>4373 AM</t>
  </si>
  <si>
    <t>Kerkplein 1</t>
  </si>
  <si>
    <t>4373 AA</t>
  </si>
  <si>
    <t>Toren Biggekerke</t>
  </si>
  <si>
    <t>Valkenisseweg 41A</t>
  </si>
  <si>
    <t>4373 AR</t>
  </si>
  <si>
    <t>Gemeenteloods/werkplaats</t>
  </si>
  <si>
    <t>Valkenisseweg 58 A</t>
  </si>
  <si>
    <t>4373 AS</t>
  </si>
  <si>
    <t xml:space="preserve">Toiletunit parkeerterrein </t>
  </si>
  <si>
    <t>-</t>
  </si>
  <si>
    <t>Diverse lokaties</t>
  </si>
  <si>
    <t>Materieel gemeentewerken in div.gemeentewerkplaatsen/loodsen</t>
  </si>
  <si>
    <t>Dr. J.G. Mezgerweg 6A t/m 6X</t>
  </si>
  <si>
    <t>Domburg</t>
  </si>
  <si>
    <t>4357EV</t>
  </si>
  <si>
    <t>Huurdersbelang woonunits</t>
  </si>
  <si>
    <t>Traverse 1</t>
  </si>
  <si>
    <t>4357 ET</t>
  </si>
  <si>
    <t>Gemeentehuis Veere</t>
  </si>
  <si>
    <t>Nijverheidsweg 1000</t>
  </si>
  <si>
    <t>4357 BX</t>
  </si>
  <si>
    <t>Gemeentewerkplaats</t>
  </si>
  <si>
    <t>Domburgseweg 24 bis (parkeer-terrein Irma)</t>
  </si>
  <si>
    <t>4357 NH</t>
  </si>
  <si>
    <t>Openbaar toiletgebouw</t>
  </si>
  <si>
    <t>Singel 47</t>
  </si>
  <si>
    <t>4357 BV</t>
  </si>
  <si>
    <t>Hoek Zuidstraat 14/Singel 8</t>
  </si>
  <si>
    <t>4357 BH</t>
  </si>
  <si>
    <t>Fysio en peuterspeelzaal Domburg</t>
  </si>
  <si>
    <t xml:space="preserve">Roosjesweg 1 </t>
  </si>
  <si>
    <t>4357 ED</t>
  </si>
  <si>
    <t>Brandweergarage</t>
  </si>
  <si>
    <t>Babelweg 1</t>
  </si>
  <si>
    <t>4357 BT</t>
  </si>
  <si>
    <t>Schuilvoorziening begraafplaats (voorheen aula/berging)</t>
  </si>
  <si>
    <t>Roosjesweg 4</t>
  </si>
  <si>
    <t>Molen Weltevreden</t>
  </si>
  <si>
    <t>Markt 8 / Stationstraat 1</t>
  </si>
  <si>
    <t>4357 BK</t>
  </si>
  <si>
    <t>Toren</t>
  </si>
  <si>
    <t>Singel 14 A</t>
  </si>
  <si>
    <t>4357 BW</t>
  </si>
  <si>
    <t>Openbaar toiletgebouw op parkeerterrein Tramzicht</t>
  </si>
  <si>
    <t>Kanonweistraat 30</t>
  </si>
  <si>
    <t>4357 CB</t>
  </si>
  <si>
    <t>Verenigingsgebouw Schuttershof</t>
  </si>
  <si>
    <t>5 koffieautomaten in gemeentehuis</t>
  </si>
  <si>
    <t>Nehalenniaweg 1001</t>
  </si>
  <si>
    <t>4357 AW</t>
  </si>
  <si>
    <t>Kiosk midgetgolf</t>
  </si>
  <si>
    <t>Roosjesweg 8 en 8a</t>
  </si>
  <si>
    <t>Woning + recreatieverblijf</t>
  </si>
  <si>
    <t>Roosjesweg 16</t>
  </si>
  <si>
    <t>Loods</t>
  </si>
  <si>
    <t>Singel 45</t>
  </si>
  <si>
    <t>Singel 49</t>
  </si>
  <si>
    <t>Nijverheidsweg 0 12</t>
  </si>
  <si>
    <t>Nijverheidsweg 9</t>
  </si>
  <si>
    <t>Nijverheidsweg 4</t>
  </si>
  <si>
    <t>Roosjesweg 2 A/B</t>
  </si>
  <si>
    <t>4357 BB</t>
  </si>
  <si>
    <t>Toiletunit parkeerterrein de Molen (Westhove)</t>
  </si>
  <si>
    <t>Nijverheidsweg 3</t>
  </si>
  <si>
    <t>Schotsehoek 8</t>
  </si>
  <si>
    <t>Gapinge</t>
  </si>
  <si>
    <t>4352 AH</t>
  </si>
  <si>
    <t>Verenigingsgebouw De Spil</t>
  </si>
  <si>
    <t>Platteweg 1 A</t>
  </si>
  <si>
    <t>4352 SK</t>
  </si>
  <si>
    <t>Dorpsstraat 25</t>
  </si>
  <si>
    <t>4352 AA</t>
  </si>
  <si>
    <t>Schotsehoek</t>
  </si>
  <si>
    <t>Kleedgebouw voetbalcomplex</t>
  </si>
  <si>
    <t xml:space="preserve">Traverse 1 </t>
  </si>
  <si>
    <t>gemeentehuis</t>
  </si>
  <si>
    <t>Computerapparatuur</t>
  </si>
  <si>
    <t>Telefooncentrale</t>
  </si>
  <si>
    <t>Loodholseweg 3</t>
  </si>
  <si>
    <t>Grijpskerke</t>
  </si>
  <si>
    <t>4364 AT</t>
  </si>
  <si>
    <t>Kerkring 26</t>
  </si>
  <si>
    <t>4364 NB</t>
  </si>
  <si>
    <t xml:space="preserve">Loodholseweg 6, </t>
  </si>
  <si>
    <t>Geluidsmeter</t>
  </si>
  <si>
    <t>Bakkersland/Baentje</t>
  </si>
  <si>
    <t>4364 BL</t>
  </si>
  <si>
    <t>Inventaris dorpshuis/gymzaal Nimmerdor, per 1-2-2012</t>
  </si>
  <si>
    <t>Baayenhovenseweg 4 a</t>
  </si>
  <si>
    <t>4364 RH</t>
  </si>
  <si>
    <t>Keiweg 14A-1 t/m 14A-19</t>
  </si>
  <si>
    <t>Koudekerke</t>
  </si>
  <si>
    <t>4371MX</t>
  </si>
  <si>
    <t xml:space="preserve">Huurdersbelang woonunits </t>
  </si>
  <si>
    <t>Biggekerksestraat 6</t>
  </si>
  <si>
    <t>4371 EZ</t>
  </si>
  <si>
    <t xml:space="preserve">Van Speijkstraat 1 </t>
  </si>
  <si>
    <t>4371 BG</t>
  </si>
  <si>
    <t>Verenigingsgebouw De Wip</t>
  </si>
  <si>
    <t>4371 AA</t>
  </si>
  <si>
    <t>Abri / praathuisje</t>
  </si>
  <si>
    <t>Dorpsplein 1 A</t>
  </si>
  <si>
    <t>Muziektent</t>
  </si>
  <si>
    <t>Badhuisstraat 1</t>
  </si>
  <si>
    <t>4371 EL</t>
  </si>
  <si>
    <t>Dorpsplein 1</t>
  </si>
  <si>
    <t>Verlengde Dishoekseweg</t>
  </si>
  <si>
    <t>4371 NK</t>
  </si>
  <si>
    <t>Openbaar toiletgebouw op parkeerplaats Dishoek</t>
  </si>
  <si>
    <t>Anthonissenstraat 25 + Tramstraat 33</t>
  </si>
  <si>
    <t>4371 BZ</t>
  </si>
  <si>
    <t>Badhuisstraat 8 A</t>
  </si>
  <si>
    <t>Voormalige winkel (opslag spullen meubilair)</t>
  </si>
  <si>
    <t>Galgeweg 10 A</t>
  </si>
  <si>
    <t>4371 PE</t>
  </si>
  <si>
    <t>Toiletunit parkeerterrein Galgeweg</t>
  </si>
  <si>
    <t>Anthonissenstraat 25</t>
  </si>
  <si>
    <t>Onderdeel van Tramstraat 31; SKOW Pien (Peuterspeelzaal)</t>
  </si>
  <si>
    <t>Westduin 14</t>
  </si>
  <si>
    <t>4384 RC</t>
  </si>
  <si>
    <t>Openbaar toilet (Dishoek)</t>
  </si>
  <si>
    <t>Dishoek 3A</t>
  </si>
  <si>
    <t>4371 NS</t>
  </si>
  <si>
    <t>Openbaar Toilet</t>
  </si>
  <si>
    <t>Strandweg 8</t>
  </si>
  <si>
    <t>4371 PJ</t>
  </si>
  <si>
    <t>Duinstraat 4 A</t>
  </si>
  <si>
    <t>Koudekerke.</t>
  </si>
  <si>
    <t>4371 AZ</t>
  </si>
  <si>
    <t>Dorpshuis/sporthal De Couburg</t>
  </si>
  <si>
    <t>Middelburgsestraat 110</t>
  </si>
  <si>
    <t>Kouderkerke</t>
  </si>
  <si>
    <t>4371 EV</t>
  </si>
  <si>
    <t>Molen De Lelie</t>
  </si>
  <si>
    <t xml:space="preserve">Burg. Adelaarstraat 26 </t>
  </si>
  <si>
    <t>Meliskerke</t>
  </si>
  <si>
    <t>4365 AH</t>
  </si>
  <si>
    <t>Verenigingsgebouw Ons Huis</t>
  </si>
  <si>
    <t xml:space="preserve">Burg. Adelaarstraat 24 </t>
  </si>
  <si>
    <t>Meliskerkseweg 1</t>
  </si>
  <si>
    <t>4365 NE</t>
  </si>
  <si>
    <t>Molenweg 3</t>
  </si>
  <si>
    <t>4365 NN</t>
  </si>
  <si>
    <t>Molen</t>
  </si>
  <si>
    <t>Torenstraat 10</t>
  </si>
  <si>
    <t>4365 AE</t>
  </si>
  <si>
    <t>Burg. Adelaarstraat  1</t>
  </si>
  <si>
    <t>4365 AG</t>
  </si>
  <si>
    <t>Peuterspeelzaal</t>
  </si>
  <si>
    <t>Ambachtstraat 2</t>
  </si>
  <si>
    <t>Oostkapelle</t>
  </si>
  <si>
    <t>4356 BW</t>
  </si>
  <si>
    <t>Dorpsstraat 76</t>
  </si>
  <si>
    <t>4356 AK</t>
  </si>
  <si>
    <t xml:space="preserve">Openbaar toiletgebouw op parkeerterrein 't Dompje </t>
  </si>
  <si>
    <t>Schoolstraat 2 B</t>
  </si>
  <si>
    <t>4356 BX</t>
  </si>
  <si>
    <t>Peuterspeelzaal 't Speeltreintje</t>
  </si>
  <si>
    <t>Schoolstraat 4</t>
  </si>
  <si>
    <t>Domburgseweg 68 D</t>
  </si>
  <si>
    <t>4356 NB</t>
  </si>
  <si>
    <t>Noordweg 78/Dorpsstraat 78</t>
  </si>
  <si>
    <t>4356 ED</t>
  </si>
  <si>
    <t>Noordweg 2</t>
  </si>
  <si>
    <t>4356 EC</t>
  </si>
  <si>
    <t>Molen De Arke</t>
  </si>
  <si>
    <t>Waterstraat 4</t>
  </si>
  <si>
    <t>4356 BJ</t>
  </si>
  <si>
    <t>Toren/kerkportaal</t>
  </si>
  <si>
    <t>Torenstraat 35/Schoolstraat 2</t>
  </si>
  <si>
    <t>4356 BG</t>
  </si>
  <si>
    <t>Verenigingsgebouw De Halve Maan</t>
  </si>
  <si>
    <t>'t Wachtertje, gebouw bij kerk Oostkapelle</t>
  </si>
  <si>
    <t>Duinweg 119 A</t>
  </si>
  <si>
    <t>4356 AP</t>
  </si>
  <si>
    <t>Openbaar toiletgebouw op parkeerterrein De Vier Hoogten</t>
  </si>
  <si>
    <t>Duinvlietweg 8</t>
  </si>
  <si>
    <t>4356 ND</t>
  </si>
  <si>
    <t>Openbaar toilet</t>
  </si>
  <si>
    <t>Strandweg 3</t>
  </si>
  <si>
    <t>4356 HD</t>
  </si>
  <si>
    <t>Domburgseweg 59 A</t>
  </si>
  <si>
    <t>4356 NA</t>
  </si>
  <si>
    <t>Zandput 5</t>
  </si>
  <si>
    <t>Serooskerke</t>
  </si>
  <si>
    <t>4353 BA</t>
  </si>
  <si>
    <t>Verenigingsgebouw De Zandput</t>
  </si>
  <si>
    <t>Zandput 3</t>
  </si>
  <si>
    <t>Zandput 1</t>
  </si>
  <si>
    <t>Zwembad De Goudvijver</t>
  </si>
  <si>
    <t>Koepelstraat 31 A</t>
  </si>
  <si>
    <t>4353 AK</t>
  </si>
  <si>
    <t>Peuterspeelzaal De Vrolijke Keet</t>
  </si>
  <si>
    <t>Vrouwenpolderseweg 53 D</t>
  </si>
  <si>
    <t>4353 BC</t>
  </si>
  <si>
    <t>Noordweg 3</t>
  </si>
  <si>
    <t>4356 AR</t>
  </si>
  <si>
    <t>Vrouwenpoldersweg 2 A</t>
  </si>
  <si>
    <t>4353 BD</t>
  </si>
  <si>
    <t>Praathuisje de Lindenboom (Muntpleintje)</t>
  </si>
  <si>
    <t>Vrouwenpolderseweg 53 C</t>
  </si>
  <si>
    <t>Brandweergarage, verzekerd via VRZ</t>
  </si>
  <si>
    <t xml:space="preserve">Oranjeplein 2 </t>
  </si>
  <si>
    <t>Veere</t>
  </si>
  <si>
    <t>4351 AZ</t>
  </si>
  <si>
    <t xml:space="preserve">Toiletgebouw </t>
  </si>
  <si>
    <t xml:space="preserve">Kaai 41 </t>
  </si>
  <si>
    <t>4351 AB</t>
  </si>
  <si>
    <t>Markt 5</t>
  </si>
  <si>
    <t>4351 AG</t>
  </si>
  <si>
    <t>Stadhuis</t>
  </si>
  <si>
    <t>Veerseweg 23</t>
  </si>
  <si>
    <t>4351 RC</t>
  </si>
  <si>
    <t xml:space="preserve">Oudestraat ong. </t>
  </si>
  <si>
    <t>4351 AS</t>
  </si>
  <si>
    <t>Cisterne</t>
  </si>
  <si>
    <t>Oudestraat 28</t>
  </si>
  <si>
    <t>4351 AV</t>
  </si>
  <si>
    <t>VVV kantoor</t>
  </si>
  <si>
    <t>F.Naereboutstraat 1-3 (Zanddijk)</t>
  </si>
  <si>
    <t>4351 NH</t>
  </si>
  <si>
    <t>Gymzaal/wijkgebouw</t>
  </si>
  <si>
    <t>4351 AA</t>
  </si>
  <si>
    <t>Brug over stadshaven</t>
  </si>
  <si>
    <t>Kerkhofring 2 (Zanddijk)</t>
  </si>
  <si>
    <t>4351 NM</t>
  </si>
  <si>
    <t>Schuilvoorziening begraafplaats (aula/berging)</t>
  </si>
  <si>
    <t>Kanaalweg WZ</t>
  </si>
  <si>
    <t>4351 RD</t>
  </si>
  <si>
    <t>Toiletgebouw op parkeerterrein</t>
  </si>
  <si>
    <t>Kanaalweg OZ 3</t>
  </si>
  <si>
    <t>4351 RG</t>
  </si>
  <si>
    <t>Zanddijkseweg 6 D</t>
  </si>
  <si>
    <t>4351 NN</t>
  </si>
  <si>
    <t>4351 RK </t>
  </si>
  <si>
    <t>Oranje Nassaulaan 1</t>
  </si>
  <si>
    <t>Vrouwenpolder</t>
  </si>
  <si>
    <t>4354 BE</t>
  </si>
  <si>
    <t xml:space="preserve">Gymzaal </t>
  </si>
  <si>
    <t>Dorpsdijk 36</t>
  </si>
  <si>
    <t>4354 AD</t>
  </si>
  <si>
    <t>Verenigingsgebouw</t>
  </si>
  <si>
    <t>Monnikkendijk 4</t>
  </si>
  <si>
    <t>4354 NE</t>
  </si>
  <si>
    <t>Toiletgebouw</t>
  </si>
  <si>
    <t>Zoekweg 12</t>
  </si>
  <si>
    <t>4354 SJ</t>
  </si>
  <si>
    <t>Fort den Haakweg 2</t>
  </si>
  <si>
    <t>4354 AE</t>
  </si>
  <si>
    <t>O. Nassaulaan 2 + 2A</t>
  </si>
  <si>
    <t>Vereniging</t>
  </si>
  <si>
    <t>Koningin Emmaweg 26 F</t>
  </si>
  <si>
    <t>4354 KB</t>
  </si>
  <si>
    <t>Toiletunit parkeerterrein Oranjezon</t>
  </si>
  <si>
    <t>Fort den Haakweg 46</t>
  </si>
  <si>
    <t>4354 NL</t>
  </si>
  <si>
    <t>Toiletunit parkeerterrein Breezand</t>
  </si>
  <si>
    <t>Abraham Calandplein 4</t>
  </si>
  <si>
    <t>Westkapelle</t>
  </si>
  <si>
    <t>4361 AH</t>
  </si>
  <si>
    <t>de Bucksweg 2B</t>
  </si>
  <si>
    <t>4361 SM</t>
  </si>
  <si>
    <t>Oude Zandweg 11A</t>
  </si>
  <si>
    <t>4361 SK</t>
  </si>
  <si>
    <t>Markt 79</t>
  </si>
  <si>
    <t>4361 AE</t>
  </si>
  <si>
    <t>Verenigingsgebouw Westkapelle Herrijst</t>
  </si>
  <si>
    <t>Molenwal 70</t>
  </si>
  <si>
    <t>4361 CG</t>
  </si>
  <si>
    <t>Sporthal De Bellink</t>
  </si>
  <si>
    <t xml:space="preserve">Molenwal 68 </t>
  </si>
  <si>
    <t>Dienstencentrum/fysio en tijdelijke woning</t>
  </si>
  <si>
    <t>Jan Campertstraat 2</t>
  </si>
  <si>
    <t>4361 DE</t>
  </si>
  <si>
    <t>Peuterspeelzaal Torenlicht</t>
  </si>
  <si>
    <t>Kerkeweg/Zuidstraat 1A</t>
  </si>
  <si>
    <t>4361 JA</t>
  </si>
  <si>
    <t>Aula's begraafplaats (2 aparte gebouwen)</t>
  </si>
  <si>
    <t>Kloosterstraat 5</t>
  </si>
  <si>
    <t>4361 AL</t>
  </si>
  <si>
    <t>FW-47 woning Westkapelle</t>
  </si>
  <si>
    <t>De Casembroodstraat 16</t>
  </si>
  <si>
    <t>4361 AT</t>
  </si>
  <si>
    <t>Woonhuis</t>
  </si>
  <si>
    <t>Molenwal 25</t>
  </si>
  <si>
    <t>4361 CC</t>
  </si>
  <si>
    <t>Molen De Noorman</t>
  </si>
  <si>
    <t>Markt 67</t>
  </si>
  <si>
    <t>Toren, alleen uurwerk</t>
  </si>
  <si>
    <t>Zuidstraat 1/Markt 67</t>
  </si>
  <si>
    <t>4361 BB</t>
  </si>
  <si>
    <t>Torenopbouw kerk (speciale regeling)</t>
  </si>
  <si>
    <t>Molenweg 46 A</t>
  </si>
  <si>
    <t>Zoutelande</t>
  </si>
  <si>
    <t>4374 NP</t>
  </si>
  <si>
    <t>Nieuwstraat 44</t>
  </si>
  <si>
    <t>Langendam 61</t>
  </si>
  <si>
    <t>4374 AB</t>
  </si>
  <si>
    <t>Langstraat</t>
  </si>
  <si>
    <t>4374 AN</t>
  </si>
  <si>
    <t>Molenweg 29</t>
  </si>
  <si>
    <t>4374 BE</t>
  </si>
  <si>
    <t xml:space="preserve">Willibrordusplein 3 </t>
  </si>
  <si>
    <t>4374 AX</t>
  </si>
  <si>
    <t>Willibrordusplein</t>
  </si>
  <si>
    <t>Willibrordusput</t>
  </si>
  <si>
    <t>Westkapelseweg 30</t>
  </si>
  <si>
    <t>4374 BB</t>
  </si>
  <si>
    <t>Westkapelseweg 24 A, B, C, D</t>
  </si>
  <si>
    <t>Multifunctioneel gebouw</t>
  </si>
  <si>
    <t>CBS De Springplank, leegstand per 1-8-2014</t>
  </si>
  <si>
    <t>Prelaatweg 22</t>
  </si>
  <si>
    <t>4363 NE</t>
  </si>
  <si>
    <t>Voorhof 1-3</t>
  </si>
  <si>
    <t>Inventaris school MFA Biggekerke</t>
  </si>
  <si>
    <t>Juffrouw van de Putteplein 3</t>
  </si>
  <si>
    <t>OBS De Golfslag</t>
  </si>
  <si>
    <t>Bergpad 1</t>
  </si>
  <si>
    <t>4364 BZ</t>
  </si>
  <si>
    <t>CBS De Bergpadschool</t>
  </si>
  <si>
    <t>Biggekerksestraat 2</t>
  </si>
  <si>
    <t>OBS De Sprong</t>
  </si>
  <si>
    <t>Tramstraat 36</t>
  </si>
  <si>
    <t>4371 BX</t>
  </si>
  <si>
    <t>CBS ’t Klinket</t>
  </si>
  <si>
    <t>Valkenburgstraat 10</t>
  </si>
  <si>
    <t>4365 AC</t>
  </si>
  <si>
    <t>Boaz school</t>
  </si>
  <si>
    <t>Torenstraat 29</t>
  </si>
  <si>
    <t>Samenwerkingsschool De Lispeltuut</t>
  </si>
  <si>
    <t>Wilgenlaan 12</t>
  </si>
  <si>
    <t>4353 AN</t>
  </si>
  <si>
    <t>CBS De Wegwijzer</t>
  </si>
  <si>
    <t xml:space="preserve">Wijngaardstraat 8 </t>
  </si>
  <si>
    <t>4351 AP</t>
  </si>
  <si>
    <t>Samenwerkingsschool De Magdalon</t>
  </si>
  <si>
    <t>Nieuwstraat 37-39</t>
  </si>
  <si>
    <t>4354 AV</t>
  </si>
  <si>
    <t>CBS De Goede Polder , incl. peuterspeelzaal</t>
  </si>
  <si>
    <t xml:space="preserve">Koudorpstraat 18 </t>
  </si>
  <si>
    <t>4361 BT</t>
  </si>
  <si>
    <t>OBS De Lichtboei</t>
  </si>
  <si>
    <t>Europaplein 10</t>
  </si>
  <si>
    <t>4361 CP</t>
  </si>
  <si>
    <t>OBS De Lichtstraal</t>
  </si>
  <si>
    <t>Schuilvoorziening begraafplaats</t>
  </si>
  <si>
    <t xml:space="preserve">Brouwerijstraat 48/48A </t>
  </si>
  <si>
    <t>4356 AN</t>
  </si>
  <si>
    <t>Wilgenhoekweg 33</t>
  </si>
  <si>
    <t>4353 RE</t>
  </si>
  <si>
    <t>Opvanghuis voor AMV'ers</t>
  </si>
  <si>
    <t>Brouwerijweg 3C</t>
  </si>
  <si>
    <t>4363 NK</t>
  </si>
  <si>
    <t>Noodunits J.W.Versluijsschool (49st.)</t>
  </si>
  <si>
    <t xml:space="preserve">4374 BC </t>
  </si>
  <si>
    <t>Bestand d.d. 1 januari 2026</t>
  </si>
  <si>
    <t>Stand per 1 januari 2025</t>
  </si>
  <si>
    <t>Stand per 1 januari 2026 (na indexering)</t>
  </si>
  <si>
    <t>Stand per 31 december 2025</t>
  </si>
  <si>
    <t>Indexering per 1 januari 2026</t>
  </si>
  <si>
    <t>Mutaties termijn 1 januari 2025/2026:</t>
  </si>
  <si>
    <t>Multi Functionele Accommodatie (MFA) Amicitia incl. openbaar toiletunit</t>
  </si>
  <si>
    <t>Meulpad</t>
  </si>
  <si>
    <t>4371 MZ</t>
  </si>
  <si>
    <t>Kinderdagverblijf, Peutergroep en BSO Pien (KOW), Tramstraat 33 gebruikt opvang statushouders</t>
  </si>
  <si>
    <t>Woning met een tweede woning, incl tuin en grond. Ingezet voor statushouders</t>
  </si>
  <si>
    <t>Mijnenmagazijn, kantinegebouw en 2 bunkers</t>
  </si>
  <si>
    <t>Jan Geertsesweg 2</t>
  </si>
  <si>
    <t>4365 NC</t>
  </si>
  <si>
    <t>Opvang statushouders</t>
  </si>
  <si>
    <t>Diverse strandhuisjes en bergingen</t>
  </si>
  <si>
    <t>Traverse 1A-1 t/m 1A-24</t>
  </si>
  <si>
    <t>Chalets huisvesting Oekraïense ontheemden of statushouders</t>
  </si>
  <si>
    <t>Kantoor -en praktijkruimten voor maatschappelijke doeleinden. Tijdelijk onderdak Peuterspeelzaal 't Speeltreintje</t>
  </si>
  <si>
    <t>Veerseweg 24 A t/m 24 P</t>
  </si>
  <si>
    <t>omschrijving</t>
  </si>
  <si>
    <t>Meest recent bestand 2026:</t>
  </si>
  <si>
    <t xml:space="preserve">Multi Functionele Accommodatie (MFA) Amicitia </t>
  </si>
  <si>
    <t>Kinderdagverblijf, Peutergroep en BSO Pien (KOW), Tramstraat 33 gebruikt opvang Oekrainse vluchtelingen</t>
  </si>
  <si>
    <t>Kantoor -en praktijkruimten voor maatschappelijke doeleinden</t>
  </si>
  <si>
    <t>Woning met een tweede woning, incl tuin en grond</t>
  </si>
  <si>
    <t>Voormalig mijnenmagazijn en bunker</t>
  </si>
  <si>
    <t>Zes strandhuisjes en twee bergingen</t>
  </si>
  <si>
    <t>Afwijking</t>
  </si>
  <si>
    <t>Regel staat niet opgenomen in het muteerbestand!</t>
  </si>
  <si>
    <t>Opmerking</t>
  </si>
  <si>
    <t>Hier is een toiletunit bijgekomen in 2025. Vandaar dat de stand per 31 december op 4.084.000 staat. In het defnitieve bestand is de verhoging niet opgenomen. Waarom niet?</t>
  </si>
  <si>
    <t>Complex is afgebroken. Premie heb ik op nihil gzet</t>
  </si>
  <si>
    <t>In muteerbestand 2026 staat dit pand er nog gewoon op. Waarom is dat?</t>
  </si>
  <si>
    <t>Premie heb ik verlaagd naar 68k in mijn verzonden bestand. Deze aanpassing is niet doorgevoerd</t>
  </si>
  <si>
    <t>In 2025 is er een nieuw gebouw neergezet</t>
  </si>
  <si>
    <t>Tekst is niet aangepast in aangeleverd muteerbestand</t>
  </si>
  <si>
    <t>Er zijn meer strandhuisjes bijgekomen. Dit heb ik aangepast per 31 december. Zowel het adres, de tekst als het bedrag is niet aangepast</t>
  </si>
  <si>
    <t>Stadswallen en Stenen Beer</t>
  </si>
  <si>
    <t>4351 RT</t>
  </si>
  <si>
    <t>Risico Informatie:</t>
  </si>
  <si>
    <t>Inbraakmeld- installatie met doormelding ja/nee</t>
  </si>
  <si>
    <t>Brandmeld- installatie met doormelding ja/nee</t>
  </si>
  <si>
    <t>Sprinkler- installatie met doormelding ja/nee</t>
  </si>
  <si>
    <t>Leegstaand      ja/nee</t>
  </si>
  <si>
    <t>Indien leegstaand:                 vorm van toezicht aanwezig (bijv. Anti-kraak)                 ja/nee</t>
  </si>
  <si>
    <t>Zonnepanelen ja/nee</t>
  </si>
  <si>
    <t>Indien ja , is de installatie scope 12 goedgekeurd ? Ja/nee</t>
  </si>
  <si>
    <t xml:space="preserve">Asbest in het gebouw ? Ja nee, onbekend </t>
  </si>
  <si>
    <t>Omheind met hekwerken ?</t>
  </si>
  <si>
    <t>steen</t>
  </si>
  <si>
    <t>hout</t>
  </si>
  <si>
    <t>is gesloopt</t>
  </si>
  <si>
    <t>nvt</t>
  </si>
  <si>
    <t>NVT</t>
  </si>
  <si>
    <t>staal</t>
  </si>
  <si>
    <t>nee</t>
  </si>
  <si>
    <t>ja</t>
  </si>
  <si>
    <t>geen asbest</t>
  </si>
  <si>
    <t>asbest dak</t>
  </si>
  <si>
    <t>uitvoering/actualisatie scope 12 in Q3/Q4 2026</t>
  </si>
  <si>
    <t>HSB</t>
  </si>
  <si>
    <t>wordt gesloopt Q4 2026</t>
  </si>
  <si>
    <t>oekrainers</t>
  </si>
  <si>
    <t>statushouders</t>
  </si>
  <si>
    <t>J.W.Versluysschool (nieuw gebouw)</t>
  </si>
  <si>
    <t>deels ja</t>
  </si>
  <si>
    <t xml:space="preserve">In 2027 niet meer in gebruik. Oplevering nieuwbouw Versluyssschool in Q4-2026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</si>
</sst>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d/mmm/yyyy"/>
    <numFmt numFmtId="166" formatCode="_-* #,##0.0000_-;\-* #,##0.0000_-;_-* &quot;-&quot;??_-;_-@_-"/>
    <numFmt numFmtId="168" formatCode="_-[$NLG]\ * #,##0.00_-;_-[$NLG]\ * #,##0.00\-;_-[$NLG]\ * &quot;-&quot;??_-;_-@_-"/>
    <numFmt numFmtId="169" formatCode="_-[$EUR]\ * #,##0.00_-;_-[$EUR]\ * #,##0.00\-;_-[$EUR]\ * &quot;-&quot;??_-;_-@_-"/>
  </numFmts>
  <fonts count="26">
    <font>
      <sz val="10"/>
      <name val="Times New Roman"/>
    </font>
    <font>
      <sz val="10"/>
      <name val="Times New Roman"/>
      <family val="1"/>
    </font>
    <font>
      <sz val="8"/>
      <color indexed="8"/>
      <name val="Univers (W1)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Univers (W1)"/>
      <family val="2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b/>
      <i/>
      <sz val="10"/>
      <color indexed="8"/>
      <name val="Arial"/>
      <family val="2"/>
    </font>
    <font>
      <sz val="10"/>
      <color indexed="10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u val="singleAccounting"/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i/>
      <sz val="9"/>
      <color indexed="8"/>
      <name val="Arial"/>
      <family val="2"/>
    </font>
    <font>
      <b/>
      <sz val="8"/>
      <color indexed="8"/>
      <name val="Univers (W1)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5">
    <xf numFmtId="0" fontId="0" fillId="0" borderId="0" xfId="0"/>
    <xf numFmtId="165" fontId="2" fillId="0" borderId="1" xfId="1" applyNumberFormat="1" applyFont="1" applyBorder="1" applyAlignment="1">
      <alignment horizontal="left" vertical="top"/>
    </xf>
    <xf numFmtId="164" fontId="5" fillId="0" borderId="0" xfId="1" applyFont="1" applyAlignment="1">
      <alignment horizontal="left" vertical="top"/>
    </xf>
    <xf numFmtId="164" fontId="6" fillId="0" borderId="0" xfId="1" applyFont="1" applyBorder="1" applyAlignment="1">
      <alignment horizontal="left" vertical="top"/>
    </xf>
    <xf numFmtId="164" fontId="6" fillId="0" borderId="0" xfId="1" applyFont="1" applyAlignment="1">
      <alignment horizontal="left" vertical="top"/>
    </xf>
    <xf numFmtId="164" fontId="4" fillId="0" borderId="0" xfId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68" fontId="8" fillId="0" borderId="0" xfId="1" applyNumberFormat="1" applyFont="1" applyBorder="1" applyAlignment="1">
      <alignment horizontal="left" vertical="top"/>
    </xf>
    <xf numFmtId="164" fontId="9" fillId="0" borderId="0" xfId="1" applyFont="1" applyBorder="1" applyAlignment="1">
      <alignment horizontal="left" vertical="top"/>
    </xf>
    <xf numFmtId="164" fontId="11" fillId="0" borderId="0" xfId="1" applyFont="1" applyAlignment="1">
      <alignment horizontal="left" vertical="top"/>
    </xf>
    <xf numFmtId="164" fontId="11" fillId="0" borderId="0" xfId="1" applyFont="1" applyBorder="1" applyAlignment="1">
      <alignment horizontal="left" vertical="top"/>
    </xf>
    <xf numFmtId="4" fontId="12" fillId="2" borderId="2" xfId="1" applyNumberFormat="1" applyFont="1" applyFill="1" applyBorder="1" applyAlignment="1">
      <alignment horizontal="left" vertical="top" wrapText="1"/>
    </xf>
    <xf numFmtId="165" fontId="12" fillId="2" borderId="2" xfId="1" applyNumberFormat="1" applyFont="1" applyFill="1" applyBorder="1" applyAlignment="1">
      <alignment horizontal="left" vertical="top" wrapText="1"/>
    </xf>
    <xf numFmtId="164" fontId="12" fillId="2" borderId="3" xfId="1" applyFont="1" applyFill="1" applyBorder="1" applyAlignment="1">
      <alignment horizontal="left" vertical="top" wrapText="1"/>
    </xf>
    <xf numFmtId="164" fontId="12" fillId="2" borderId="2" xfId="1" applyFont="1" applyFill="1" applyBorder="1" applyAlignment="1">
      <alignment horizontal="left" vertical="top" wrapText="1"/>
    </xf>
    <xf numFmtId="164" fontId="12" fillId="2" borderId="4" xfId="1" applyFont="1" applyFill="1" applyBorder="1" applyAlignment="1">
      <alignment horizontal="left" vertical="top" wrapText="1"/>
    </xf>
    <xf numFmtId="164" fontId="4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left" vertical="top" wrapText="1"/>
    </xf>
    <xf numFmtId="169" fontId="13" fillId="0" borderId="5" xfId="1" applyNumberFormat="1" applyFont="1" applyBorder="1" applyAlignment="1">
      <alignment horizontal="left" vertical="top"/>
    </xf>
    <xf numFmtId="169" fontId="13" fillId="0" borderId="1" xfId="1" applyNumberFormat="1" applyFont="1" applyBorder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4" fontId="8" fillId="0" borderId="6" xfId="0" applyNumberFormat="1" applyFont="1" applyBorder="1" applyAlignment="1">
      <alignment horizontal="left" vertical="top"/>
    </xf>
    <xf numFmtId="4" fontId="2" fillId="0" borderId="6" xfId="0" applyNumberFormat="1" applyFont="1" applyBorder="1" applyAlignment="1">
      <alignment horizontal="left" vertical="top"/>
    </xf>
    <xf numFmtId="4" fontId="2" fillId="0" borderId="6" xfId="0" applyNumberFormat="1" applyFont="1" applyBorder="1" applyAlignment="1">
      <alignment horizontal="left" vertical="top" wrapText="1"/>
    </xf>
    <xf numFmtId="164" fontId="12" fillId="2" borderId="11" xfId="1" applyFont="1" applyFill="1" applyBorder="1" applyAlignment="1">
      <alignment horizontal="left" vertical="top" wrapText="1"/>
    </xf>
    <xf numFmtId="166" fontId="9" fillId="0" borderId="0" xfId="1" applyNumberFormat="1" applyFont="1" applyAlignment="1">
      <alignment horizontal="left" vertical="top"/>
    </xf>
    <xf numFmtId="164" fontId="12" fillId="0" borderId="5" xfId="1" applyFont="1" applyFill="1" applyBorder="1" applyAlignment="1">
      <alignment horizontal="left" vertical="top" wrapText="1"/>
    </xf>
    <xf numFmtId="164" fontId="12" fillId="0" borderId="1" xfId="1" applyFont="1" applyFill="1" applyBorder="1" applyAlignment="1">
      <alignment horizontal="left" vertical="top" wrapText="1"/>
    </xf>
    <xf numFmtId="164" fontId="12" fillId="0" borderId="7" xfId="1" applyFont="1" applyFill="1" applyBorder="1" applyAlignment="1">
      <alignment horizontal="left" vertical="top" wrapText="1"/>
    </xf>
    <xf numFmtId="164" fontId="12" fillId="0" borderId="10" xfId="1" applyFont="1" applyFill="1" applyBorder="1" applyAlignment="1">
      <alignment horizontal="left" vertical="top" wrapText="1"/>
    </xf>
    <xf numFmtId="164" fontId="4" fillId="0" borderId="0" xfId="1" applyFont="1" applyFill="1" applyAlignment="1">
      <alignment horizontal="left" vertical="top" wrapText="1"/>
    </xf>
    <xf numFmtId="169" fontId="8" fillId="0" borderId="12" xfId="1" applyNumberFormat="1" applyFont="1" applyBorder="1" applyAlignment="1">
      <alignment horizontal="left" vertical="top"/>
    </xf>
    <xf numFmtId="169" fontId="8" fillId="0" borderId="13" xfId="1" applyNumberFormat="1" applyFont="1" applyBorder="1" applyAlignment="1">
      <alignment horizontal="left" vertical="top"/>
    </xf>
    <xf numFmtId="4" fontId="8" fillId="0" borderId="1" xfId="0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top"/>
    </xf>
    <xf numFmtId="164" fontId="15" fillId="0" borderId="0" xfId="1" applyFont="1" applyAlignment="1">
      <alignment horizontal="left" vertical="top"/>
    </xf>
    <xf numFmtId="0" fontId="15" fillId="0" borderId="0" xfId="0" applyFont="1" applyAlignment="1">
      <alignment horizontal="left" vertical="top"/>
    </xf>
    <xf numFmtId="169" fontId="8" fillId="0" borderId="5" xfId="1" applyNumberFormat="1" applyFont="1" applyBorder="1" applyAlignment="1">
      <alignment horizontal="left" vertical="top"/>
    </xf>
    <xf numFmtId="169" fontId="8" fillId="0" borderId="0" xfId="1" applyNumberFormat="1" applyFont="1" applyBorder="1" applyAlignment="1">
      <alignment horizontal="left" vertical="top"/>
    </xf>
    <xf numFmtId="169" fontId="8" fillId="0" borderId="14" xfId="1" applyNumberFormat="1" applyFont="1" applyBorder="1" applyAlignment="1">
      <alignment horizontal="left" vertical="top"/>
    </xf>
    <xf numFmtId="169" fontId="8" fillId="0" borderId="15" xfId="1" applyNumberFormat="1" applyFont="1" applyBorder="1" applyAlignment="1">
      <alignment horizontal="left" vertical="top"/>
    </xf>
    <xf numFmtId="169" fontId="13" fillId="0" borderId="7" xfId="1" applyNumberFormat="1" applyFont="1" applyFill="1" applyBorder="1" applyAlignment="1">
      <alignment horizontal="left" vertical="top"/>
    </xf>
    <xf numFmtId="169" fontId="13" fillId="0" borderId="10" xfId="1" applyNumberFormat="1" applyFont="1" applyFill="1" applyBorder="1" applyAlignment="1">
      <alignment horizontal="left" vertical="top"/>
    </xf>
    <xf numFmtId="169" fontId="13" fillId="0" borderId="0" xfId="1" applyNumberFormat="1" applyFont="1" applyBorder="1" applyAlignment="1">
      <alignment horizontal="left" vertical="top"/>
    </xf>
    <xf numFmtId="169" fontId="13" fillId="0" borderId="0" xfId="1" applyNumberFormat="1" applyFont="1" applyFill="1" applyBorder="1" applyAlignment="1">
      <alignment horizontal="left" vertical="top"/>
    </xf>
    <xf numFmtId="169" fontId="13" fillId="0" borderId="14" xfId="1" applyNumberFormat="1" applyFont="1" applyFill="1" applyBorder="1" applyAlignment="1">
      <alignment horizontal="left" vertical="top"/>
    </xf>
    <xf numFmtId="169" fontId="13" fillId="0" borderId="15" xfId="1" applyNumberFormat="1" applyFont="1" applyFill="1" applyBorder="1" applyAlignment="1">
      <alignment horizontal="left" vertical="top"/>
    </xf>
    <xf numFmtId="4" fontId="13" fillId="0" borderId="1" xfId="0" applyNumberFormat="1" applyFont="1" applyBorder="1" applyAlignment="1" applyProtection="1">
      <alignment horizontal="left" vertical="top"/>
      <protection locked="0"/>
    </xf>
    <xf numFmtId="4" fontId="13" fillId="0" borderId="1" xfId="0" applyNumberFormat="1" applyFont="1" applyBorder="1" applyAlignment="1" applyProtection="1">
      <alignment horizontal="left" vertical="top" wrapText="1"/>
      <protection locked="0"/>
    </xf>
    <xf numFmtId="169" fontId="13" fillId="0" borderId="5" xfId="1" applyNumberFormat="1" applyFont="1" applyBorder="1" applyAlignment="1" applyProtection="1">
      <alignment horizontal="left" vertical="top"/>
      <protection locked="0"/>
    </xf>
    <xf numFmtId="169" fontId="13" fillId="0" borderId="1" xfId="1" applyNumberFormat="1" applyFont="1" applyBorder="1" applyAlignment="1" applyProtection="1">
      <alignment horizontal="left" vertical="top"/>
      <protection locked="0"/>
    </xf>
    <xf numFmtId="169" fontId="13" fillId="0" borderId="7" xfId="1" applyNumberFormat="1" applyFont="1" applyFill="1" applyBorder="1" applyAlignment="1" applyProtection="1">
      <alignment horizontal="left" vertical="top"/>
      <protection locked="0"/>
    </xf>
    <xf numFmtId="169" fontId="13" fillId="0" borderId="0" xfId="1" applyNumberFormat="1" applyFont="1" applyBorder="1" applyAlignment="1" applyProtection="1">
      <alignment horizontal="left" vertical="top"/>
      <protection locked="0"/>
    </xf>
    <xf numFmtId="169" fontId="13" fillId="0" borderId="0" xfId="1" applyNumberFormat="1" applyFont="1" applyFill="1" applyBorder="1" applyAlignment="1" applyProtection="1">
      <alignment horizontal="left" vertical="top"/>
      <protection locked="0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164" fontId="19" fillId="0" borderId="0" xfId="1" applyFont="1" applyAlignment="1">
      <alignment horizontal="left" vertical="top"/>
    </xf>
    <xf numFmtId="4" fontId="12" fillId="0" borderId="1" xfId="1" applyNumberFormat="1" applyFont="1" applyFill="1" applyBorder="1" applyAlignment="1" applyProtection="1">
      <alignment horizontal="left" vertical="top" wrapText="1"/>
      <protection locked="0"/>
    </xf>
    <xf numFmtId="165" fontId="12" fillId="0" borderId="1" xfId="1" applyNumberFormat="1" applyFont="1" applyFill="1" applyBorder="1" applyAlignment="1" applyProtection="1">
      <alignment horizontal="left" vertical="top" wrapText="1"/>
      <protection locked="0"/>
    </xf>
    <xf numFmtId="164" fontId="12" fillId="0" borderId="5" xfId="1" applyFont="1" applyFill="1" applyBorder="1" applyAlignment="1" applyProtection="1">
      <alignment horizontal="left" vertical="top" wrapText="1"/>
      <protection locked="0"/>
    </xf>
    <xf numFmtId="164" fontId="12" fillId="0" borderId="1" xfId="1" applyFont="1" applyFill="1" applyBorder="1" applyAlignment="1" applyProtection="1">
      <alignment horizontal="left" vertical="top" wrapText="1"/>
      <protection locked="0"/>
    </xf>
    <xf numFmtId="165" fontId="13" fillId="0" borderId="1" xfId="1" applyNumberFormat="1" applyFont="1" applyBorder="1" applyAlignment="1" applyProtection="1">
      <alignment horizontal="left" vertical="top"/>
      <protection locked="0"/>
    </xf>
    <xf numFmtId="169" fontId="13" fillId="0" borderId="1" xfId="1" applyNumberFormat="1" applyFont="1" applyFill="1" applyBorder="1" applyAlignment="1" applyProtection="1">
      <alignment horizontal="left" vertical="top"/>
      <protection locked="0"/>
    </xf>
    <xf numFmtId="1" fontId="3" fillId="2" borderId="0" xfId="1" applyNumberFormat="1" applyFont="1" applyFill="1" applyAlignment="1">
      <alignment horizontal="left" vertical="top"/>
    </xf>
    <xf numFmtId="164" fontId="5" fillId="2" borderId="0" xfId="1" applyFont="1" applyFill="1" applyAlignment="1">
      <alignment horizontal="left" vertical="top"/>
    </xf>
    <xf numFmtId="164" fontId="5" fillId="2" borderId="0" xfId="1" applyFont="1" applyFill="1" applyAlignment="1">
      <alignment horizontal="left" vertical="top" wrapText="1"/>
    </xf>
    <xf numFmtId="1" fontId="2" fillId="2" borderId="0" xfId="1" applyNumberFormat="1" applyFont="1" applyFill="1" applyAlignment="1">
      <alignment horizontal="left" vertical="top" wrapText="1"/>
    </xf>
    <xf numFmtId="165" fontId="6" fillId="2" borderId="0" xfId="1" applyNumberFormat="1" applyFont="1" applyFill="1" applyAlignment="1">
      <alignment horizontal="left" vertical="top"/>
    </xf>
    <xf numFmtId="164" fontId="6" fillId="2" borderId="0" xfId="1" applyFont="1" applyFill="1" applyBorder="1" applyAlignment="1">
      <alignment horizontal="left" vertical="top"/>
    </xf>
    <xf numFmtId="1" fontId="7" fillId="2" borderId="0" xfId="1" quotePrefix="1" applyNumberFormat="1" applyFont="1" applyFill="1" applyAlignment="1">
      <alignment horizontal="left" vertical="top"/>
    </xf>
    <xf numFmtId="1" fontId="2" fillId="2" borderId="0" xfId="1" quotePrefix="1" applyNumberFormat="1" applyFont="1" applyFill="1" applyAlignment="1">
      <alignment horizontal="left" vertical="top"/>
    </xf>
    <xf numFmtId="1" fontId="2" fillId="2" borderId="0" xfId="1" quotePrefix="1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165" fontId="4" fillId="2" borderId="0" xfId="0" applyNumberFormat="1" applyFont="1" applyFill="1" applyAlignment="1">
      <alignment horizontal="left" vertical="top"/>
    </xf>
    <xf numFmtId="168" fontId="8" fillId="2" borderId="0" xfId="1" applyNumberFormat="1" applyFont="1" applyFill="1" applyBorder="1" applyAlignment="1">
      <alignment horizontal="left" vertical="top"/>
    </xf>
    <xf numFmtId="164" fontId="9" fillId="2" borderId="0" xfId="1" applyFont="1" applyFill="1" applyBorder="1" applyAlignment="1">
      <alignment horizontal="left" vertical="top"/>
    </xf>
    <xf numFmtId="1" fontId="10" fillId="2" borderId="0" xfId="1" applyNumberFormat="1" applyFont="1" applyFill="1" applyAlignment="1">
      <alignment horizontal="left" vertical="top"/>
    </xf>
    <xf numFmtId="165" fontId="11" fillId="2" borderId="0" xfId="1" applyNumberFormat="1" applyFont="1" applyFill="1" applyAlignment="1">
      <alignment horizontal="left" vertical="top"/>
    </xf>
    <xf numFmtId="164" fontId="11" fillId="2" borderId="0" xfId="1" applyFont="1" applyFill="1" applyAlignment="1">
      <alignment horizontal="left" vertical="top"/>
    </xf>
    <xf numFmtId="164" fontId="11" fillId="2" borderId="0" xfId="1" applyFont="1" applyFill="1" applyBorder="1" applyAlignment="1">
      <alignment horizontal="left" vertical="top"/>
    </xf>
    <xf numFmtId="0" fontId="4" fillId="3" borderId="16" xfId="0" applyFont="1" applyFill="1" applyBorder="1" applyAlignment="1">
      <alignment horizontal="left" vertical="top"/>
    </xf>
    <xf numFmtId="164" fontId="2" fillId="3" borderId="16" xfId="1" applyFont="1" applyFill="1" applyBorder="1" applyAlignment="1">
      <alignment horizontal="left" vertical="top"/>
    </xf>
    <xf numFmtId="164" fontId="2" fillId="3" borderId="16" xfId="1" applyFont="1" applyFill="1" applyBorder="1" applyAlignment="1">
      <alignment horizontal="left" vertical="top" wrapText="1"/>
    </xf>
    <xf numFmtId="1" fontId="2" fillId="3" borderId="16" xfId="1" applyNumberFormat="1" applyFont="1" applyFill="1" applyBorder="1" applyAlignment="1">
      <alignment horizontal="left" vertical="top" wrapText="1"/>
    </xf>
    <xf numFmtId="165" fontId="2" fillId="3" borderId="16" xfId="1" applyNumberFormat="1" applyFont="1" applyFill="1" applyBorder="1" applyAlignment="1">
      <alignment horizontal="left" vertical="top"/>
    </xf>
    <xf numFmtId="165" fontId="13" fillId="0" borderId="1" xfId="1" applyNumberFormat="1" applyFont="1" applyFill="1" applyBorder="1" applyAlignment="1" applyProtection="1">
      <alignment horizontal="left" vertical="top"/>
      <protection locked="0"/>
    </xf>
    <xf numFmtId="169" fontId="13" fillId="0" borderId="5" xfId="1" applyNumberFormat="1" applyFont="1" applyFill="1" applyBorder="1" applyAlignment="1" applyProtection="1">
      <alignment horizontal="left" vertical="top"/>
      <protection locked="0"/>
    </xf>
    <xf numFmtId="169" fontId="13" fillId="0" borderId="5" xfId="1" applyNumberFormat="1" applyFont="1" applyFill="1" applyBorder="1" applyAlignment="1">
      <alignment horizontal="left" vertical="top"/>
    </xf>
    <xf numFmtId="169" fontId="13" fillId="0" borderId="1" xfId="1" applyNumberFormat="1" applyFont="1" applyFill="1" applyBorder="1" applyAlignment="1">
      <alignment horizontal="left" vertical="top"/>
    </xf>
    <xf numFmtId="164" fontId="15" fillId="0" borderId="0" xfId="1" applyFont="1" applyFill="1" applyAlignment="1">
      <alignment horizontal="left" vertical="top"/>
    </xf>
    <xf numFmtId="164" fontId="4" fillId="0" borderId="0" xfId="1" applyFont="1" applyFill="1" applyAlignment="1">
      <alignment horizontal="left" vertical="top"/>
    </xf>
    <xf numFmtId="164" fontId="20" fillId="0" borderId="0" xfId="1" applyFont="1" applyAlignment="1">
      <alignment horizontal="left" vertical="top"/>
    </xf>
    <xf numFmtId="164" fontId="1" fillId="0" borderId="0" xfId="1" applyFont="1" applyAlignment="1">
      <alignment horizontal="left" vertical="top"/>
    </xf>
    <xf numFmtId="164" fontId="1" fillId="0" borderId="0" xfId="1" applyFont="1" applyFill="1" applyAlignment="1">
      <alignment horizontal="left" vertical="top"/>
    </xf>
    <xf numFmtId="0" fontId="15" fillId="8" borderId="0" xfId="0" applyFont="1" applyFill="1" applyAlignment="1">
      <alignment horizontal="left" vertical="top"/>
    </xf>
    <xf numFmtId="164" fontId="21" fillId="0" borderId="0" xfId="1" applyFont="1" applyAlignment="1">
      <alignment horizontal="left" vertical="top"/>
    </xf>
    <xf numFmtId="164" fontId="22" fillId="0" borderId="0" xfId="1" applyFont="1" applyAlignment="1">
      <alignment horizontal="left" vertical="top"/>
    </xf>
    <xf numFmtId="164" fontId="24" fillId="9" borderId="21" xfId="5" applyFont="1" applyFill="1" applyBorder="1" applyAlignment="1" applyProtection="1">
      <alignment horizontal="center" vertical="top" wrapText="1"/>
      <protection locked="0"/>
    </xf>
    <xf numFmtId="164" fontId="24" fillId="9" borderId="21" xfId="5" applyFont="1" applyFill="1" applyBorder="1" applyAlignment="1" applyProtection="1">
      <alignment horizontal="left" vertical="top" wrapText="1"/>
      <protection locked="0"/>
    </xf>
    <xf numFmtId="164" fontId="24" fillId="9" borderId="20" xfId="5" applyFont="1" applyFill="1" applyBorder="1" applyAlignment="1" applyProtection="1">
      <alignment horizontal="center" vertical="top" wrapText="1"/>
      <protection locked="0"/>
    </xf>
    <xf numFmtId="164" fontId="15" fillId="0" borderId="22" xfId="1" applyFont="1" applyBorder="1" applyAlignment="1">
      <alignment horizontal="left" vertical="top"/>
    </xf>
    <xf numFmtId="164" fontId="4" fillId="0" borderId="22" xfId="1" applyFont="1" applyBorder="1" applyAlignment="1">
      <alignment horizontal="left" vertical="top"/>
    </xf>
    <xf numFmtId="164" fontId="15" fillId="0" borderId="22" xfId="1" applyFont="1" applyFill="1" applyBorder="1" applyAlignment="1">
      <alignment horizontal="left" vertical="top"/>
    </xf>
    <xf numFmtId="164" fontId="15" fillId="10" borderId="22" xfId="1" applyFont="1" applyFill="1" applyBorder="1" applyAlignment="1">
      <alignment horizontal="left" vertical="top"/>
    </xf>
    <xf numFmtId="164" fontId="4" fillId="10" borderId="22" xfId="1" applyFont="1" applyFill="1" applyBorder="1" applyAlignment="1">
      <alignment horizontal="left" vertical="top"/>
    </xf>
    <xf numFmtId="169" fontId="13" fillId="10" borderId="5" xfId="1" applyNumberFormat="1" applyFont="1" applyFill="1" applyBorder="1" applyAlignment="1" applyProtection="1">
      <alignment horizontal="left" vertical="top"/>
      <protection locked="0"/>
    </xf>
    <xf numFmtId="169" fontId="13" fillId="10" borderId="1" xfId="1" applyNumberFormat="1" applyFont="1" applyFill="1" applyBorder="1" applyAlignment="1" applyProtection="1">
      <alignment horizontal="left" vertical="top"/>
      <protection locked="0"/>
    </xf>
    <xf numFmtId="169" fontId="13" fillId="10" borderId="7" xfId="1" applyNumberFormat="1" applyFont="1" applyFill="1" applyBorder="1" applyAlignment="1" applyProtection="1">
      <alignment horizontal="left" vertical="top"/>
      <protection locked="0"/>
    </xf>
    <xf numFmtId="169" fontId="13" fillId="10" borderId="5" xfId="1" applyNumberFormat="1" applyFont="1" applyFill="1" applyBorder="1" applyAlignment="1">
      <alignment horizontal="left" vertical="top"/>
    </xf>
    <xf numFmtId="169" fontId="13" fillId="10" borderId="1" xfId="1" applyNumberFormat="1" applyFont="1" applyFill="1" applyBorder="1" applyAlignment="1">
      <alignment horizontal="left" vertical="top"/>
    </xf>
    <xf numFmtId="169" fontId="13" fillId="10" borderId="7" xfId="1" applyNumberFormat="1" applyFont="1" applyFill="1" applyBorder="1" applyAlignment="1">
      <alignment horizontal="left" vertical="top"/>
    </xf>
    <xf numFmtId="169" fontId="13" fillId="10" borderId="10" xfId="1" applyNumberFormat="1" applyFont="1" applyFill="1" applyBorder="1" applyAlignment="1">
      <alignment horizontal="left" vertical="top"/>
    </xf>
    <xf numFmtId="164" fontId="15" fillId="10" borderId="0" xfId="1" applyFont="1" applyFill="1" applyAlignment="1">
      <alignment horizontal="left" vertical="top"/>
    </xf>
    <xf numFmtId="164" fontId="1" fillId="10" borderId="0" xfId="1" applyFont="1" applyFill="1" applyAlignment="1">
      <alignment horizontal="left" vertical="top"/>
    </xf>
    <xf numFmtId="164" fontId="4" fillId="0" borderId="22" xfId="1" applyFont="1" applyFill="1" applyBorder="1" applyAlignment="1">
      <alignment horizontal="left" vertical="top"/>
    </xf>
    <xf numFmtId="164" fontId="22" fillId="0" borderId="22" xfId="1" applyFont="1" applyBorder="1" applyAlignment="1">
      <alignment horizontal="left" vertical="top"/>
    </xf>
    <xf numFmtId="164" fontId="22" fillId="10" borderId="22" xfId="1" applyFont="1" applyFill="1" applyBorder="1" applyAlignment="1">
      <alignment horizontal="left" vertical="top"/>
    </xf>
    <xf numFmtId="164" fontId="22" fillId="0" borderId="22" xfId="1" applyFont="1" applyFill="1" applyBorder="1" applyAlignment="1">
      <alignment horizontal="left" vertical="top"/>
    </xf>
    <xf numFmtId="164" fontId="5" fillId="3" borderId="17" xfId="1" applyFont="1" applyFill="1" applyBorder="1" applyAlignment="1">
      <alignment horizontal="center" vertical="top"/>
    </xf>
    <xf numFmtId="164" fontId="5" fillId="3" borderId="18" xfId="1" applyFont="1" applyFill="1" applyBorder="1" applyAlignment="1">
      <alignment horizontal="center" vertical="top"/>
    </xf>
    <xf numFmtId="164" fontId="5" fillId="5" borderId="17" xfId="1" applyFont="1" applyFill="1" applyBorder="1" applyAlignment="1">
      <alignment horizontal="center" vertical="top"/>
    </xf>
    <xf numFmtId="164" fontId="5" fillId="5" borderId="18" xfId="1" applyFont="1" applyFill="1" applyBorder="1" applyAlignment="1">
      <alignment horizontal="center" vertical="top"/>
    </xf>
    <xf numFmtId="164" fontId="5" fillId="5" borderId="19" xfId="1" applyFont="1" applyFill="1" applyBorder="1" applyAlignment="1">
      <alignment horizontal="center" vertical="top"/>
    </xf>
    <xf numFmtId="164" fontId="5" fillId="6" borderId="17" xfId="1" applyFont="1" applyFill="1" applyBorder="1" applyAlignment="1">
      <alignment horizontal="center" vertical="top"/>
    </xf>
    <xf numFmtId="164" fontId="5" fillId="6" borderId="18" xfId="1" applyFont="1" applyFill="1" applyBorder="1" applyAlignment="1">
      <alignment horizontal="center" vertical="top"/>
    </xf>
    <xf numFmtId="164" fontId="5" fillId="6" borderId="19" xfId="1" applyFont="1" applyFill="1" applyBorder="1" applyAlignment="1">
      <alignment horizontal="center" vertical="top"/>
    </xf>
    <xf numFmtId="164" fontId="5" fillId="7" borderId="17" xfId="1" applyFont="1" applyFill="1" applyBorder="1" applyAlignment="1">
      <alignment horizontal="center" vertical="top"/>
    </xf>
    <xf numFmtId="164" fontId="5" fillId="7" borderId="18" xfId="1" applyFont="1" applyFill="1" applyBorder="1" applyAlignment="1">
      <alignment horizontal="center" vertical="top"/>
    </xf>
    <xf numFmtId="164" fontId="5" fillId="7" borderId="19" xfId="1" applyFont="1" applyFill="1" applyBorder="1" applyAlignment="1">
      <alignment horizontal="center" vertical="top"/>
    </xf>
    <xf numFmtId="164" fontId="5" fillId="4" borderId="17" xfId="1" applyFont="1" applyFill="1" applyBorder="1" applyAlignment="1">
      <alignment horizontal="center" vertical="top"/>
    </xf>
    <xf numFmtId="164" fontId="5" fillId="4" borderId="18" xfId="1" applyFont="1" applyFill="1" applyBorder="1" applyAlignment="1">
      <alignment horizontal="center" vertical="top"/>
    </xf>
    <xf numFmtId="164" fontId="5" fillId="4" borderId="19" xfId="1" applyFont="1" applyFill="1" applyBorder="1" applyAlignment="1">
      <alignment horizontal="center" vertical="top"/>
    </xf>
    <xf numFmtId="1" fontId="25" fillId="3" borderId="16" xfId="1" applyNumberFormat="1" applyFont="1" applyFill="1" applyBorder="1" applyAlignment="1">
      <alignment horizontal="left" vertical="top" wrapText="1"/>
    </xf>
    <xf numFmtId="165" fontId="6" fillId="2" borderId="14" xfId="1" applyNumberFormat="1" applyFont="1" applyFill="1" applyBorder="1" applyAlignment="1">
      <alignment horizontal="left" vertical="top"/>
    </xf>
    <xf numFmtId="165" fontId="4" fillId="2" borderId="14" xfId="0" applyNumberFormat="1" applyFont="1" applyFill="1" applyBorder="1" applyAlignment="1">
      <alignment horizontal="left" vertical="top"/>
    </xf>
    <xf numFmtId="165" fontId="11" fillId="2" borderId="14" xfId="1" applyNumberFormat="1" applyFont="1" applyFill="1" applyBorder="1" applyAlignment="1">
      <alignment horizontal="left" vertical="top"/>
    </xf>
    <xf numFmtId="1" fontId="2" fillId="3" borderId="23" xfId="1" applyNumberFormat="1" applyFont="1" applyFill="1" applyBorder="1" applyAlignment="1">
      <alignment horizontal="left" vertical="top" wrapText="1"/>
    </xf>
    <xf numFmtId="164" fontId="24" fillId="9" borderId="24" xfId="5" applyFont="1" applyFill="1" applyBorder="1" applyAlignment="1" applyProtection="1">
      <alignment horizontal="center" vertical="top" wrapText="1"/>
      <protection locked="0"/>
    </xf>
    <xf numFmtId="164" fontId="4" fillId="0" borderId="14" xfId="1" applyFont="1" applyFill="1" applyBorder="1" applyAlignment="1">
      <alignment horizontal="left" vertical="top" wrapText="1"/>
    </xf>
    <xf numFmtId="164" fontId="4" fillId="0" borderId="14" xfId="1" applyFont="1" applyBorder="1" applyAlignment="1">
      <alignment horizontal="left" vertical="top"/>
    </xf>
    <xf numFmtId="164" fontId="4" fillId="0" borderId="9" xfId="1" applyFont="1" applyBorder="1" applyAlignment="1">
      <alignment horizontal="left" vertical="top"/>
    </xf>
  </cellXfs>
  <cellStyles count="6">
    <cellStyle name="Comma 2" xfId="5" xr:uid="{98DCC1E9-54E5-484F-B309-36AC430EC720}"/>
    <cellStyle name="Komma" xfId="1" builtinId="3"/>
    <cellStyle name="Komma 2" xfId="4" xr:uid="{5561B2DB-1861-4113-A6E4-5D534755C956}"/>
    <cellStyle name="Normal 2" xfId="2" xr:uid="{F7B35DDC-6B2B-4553-9F36-FDA49D1351A5}"/>
    <cellStyle name="Standaard" xfId="0" builtinId="0"/>
    <cellStyle name="Standaard 2" xfId="3" xr:uid="{B09B2375-CEAE-4BC3-A57B-37CAF2F0842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367B-8182-4C93-BDBC-6F0D49E2D7AA}">
  <dimension ref="A1:HI195"/>
  <sheetViews>
    <sheetView tabSelected="1" workbookViewId="0">
      <pane ySplit="5" topLeftCell="A6" activePane="bottomLeft" state="frozen"/>
      <selection activeCell="F1" sqref="F1"/>
      <selection pane="bottomLeft" activeCell="A146" sqref="A146"/>
    </sheetView>
  </sheetViews>
  <sheetFormatPr defaultColWidth="9.33203125" defaultRowHeight="13.2"/>
  <cols>
    <col min="1" max="1" width="29.33203125" style="6" customWidth="1"/>
    <col min="2" max="2" width="20.33203125" style="6" customWidth="1"/>
    <col min="3" max="3" width="11.33203125" style="17" customWidth="1"/>
    <col min="4" max="4" width="37.77734375" style="17" customWidth="1"/>
    <col min="5" max="5" width="11.109375" style="17" bestFit="1" customWidth="1"/>
    <col min="6" max="6" width="15.109375" style="22" customWidth="1"/>
    <col min="7" max="7" width="20.33203125" style="5" hidden="1" customWidth="1"/>
    <col min="8" max="8" width="19.33203125" style="5" hidden="1" customWidth="1"/>
    <col min="9" max="9" width="20.33203125" style="5" hidden="1" customWidth="1"/>
    <col min="10" max="10" width="19.6640625" style="5" hidden="1" customWidth="1"/>
    <col min="11" max="22" width="21.33203125" style="5" hidden="1" customWidth="1"/>
    <col min="23" max="23" width="9.33203125" style="5" hidden="1" customWidth="1"/>
    <col min="24" max="24" width="60.6640625" style="5" hidden="1" customWidth="1"/>
    <col min="25" max="25" width="187.109375" style="5" hidden="1" customWidth="1"/>
    <col min="26" max="26" width="160.109375" style="5" hidden="1" customWidth="1"/>
    <col min="27" max="27" width="3.6640625" style="5" hidden="1" customWidth="1"/>
    <col min="28" max="28" width="13" style="5" customWidth="1"/>
    <col min="29" max="29" width="13.44140625" style="5" customWidth="1"/>
    <col min="30" max="30" width="13.33203125" style="5" customWidth="1"/>
    <col min="31" max="31" width="12.6640625" style="5" customWidth="1"/>
    <col min="32" max="32" width="15.44140625" style="5" bestFit="1" customWidth="1"/>
    <col min="33" max="33" width="12.33203125" style="5" customWidth="1"/>
    <col min="34" max="34" width="13.77734375" style="5" customWidth="1"/>
    <col min="35" max="35" width="13.44140625" style="5" bestFit="1" customWidth="1"/>
    <col min="36" max="36" width="10.44140625" style="5" customWidth="1"/>
    <col min="37" max="217" width="9.33203125" style="5"/>
    <col min="218" max="16384" width="9.33203125" style="6"/>
  </cols>
  <sheetData>
    <row r="1" spans="1:217" ht="15.6">
      <c r="A1" s="67" t="s">
        <v>407</v>
      </c>
      <c r="B1" s="68"/>
      <c r="C1" s="69"/>
      <c r="D1" s="70"/>
      <c r="E1" s="70"/>
      <c r="F1" s="71"/>
      <c r="G1" s="68"/>
      <c r="H1" s="68"/>
      <c r="I1" s="72"/>
      <c r="J1" s="2"/>
      <c r="K1" s="2"/>
      <c r="L1" s="3"/>
      <c r="M1" s="2"/>
      <c r="N1" s="2"/>
      <c r="O1" s="3"/>
      <c r="P1" s="2"/>
      <c r="Q1" s="2"/>
      <c r="R1" s="3"/>
      <c r="S1" s="2"/>
      <c r="T1" s="2"/>
      <c r="U1" s="3"/>
      <c r="V1" s="4"/>
      <c r="AB1" s="71"/>
      <c r="AC1" s="71"/>
      <c r="AD1" s="71"/>
      <c r="AE1" s="71"/>
      <c r="AF1" s="71"/>
      <c r="AG1" s="71"/>
      <c r="AH1" s="71"/>
      <c r="AI1" s="71"/>
      <c r="AJ1" s="137"/>
    </row>
    <row r="2" spans="1:217">
      <c r="A2" s="73" t="s">
        <v>31</v>
      </c>
      <c r="B2" s="74"/>
      <c r="C2" s="75"/>
      <c r="D2" s="76"/>
      <c r="E2" s="76"/>
      <c r="F2" s="77"/>
      <c r="G2" s="78"/>
      <c r="H2" s="78"/>
      <c r="I2" s="79"/>
      <c r="J2" s="7"/>
      <c r="K2" s="7"/>
      <c r="L2" s="8"/>
      <c r="M2" s="7"/>
      <c r="N2" s="7"/>
      <c r="O2" s="8"/>
      <c r="P2" s="7"/>
      <c r="Q2" s="7"/>
      <c r="R2" s="8"/>
      <c r="S2" s="7"/>
      <c r="T2" s="7"/>
      <c r="U2" s="8"/>
      <c r="V2" s="27"/>
      <c r="AB2" s="77"/>
      <c r="AC2" s="77"/>
      <c r="AD2" s="77"/>
      <c r="AE2" s="77"/>
      <c r="AF2" s="77"/>
      <c r="AG2" s="77"/>
      <c r="AH2" s="77"/>
      <c r="AI2" s="77"/>
      <c r="AJ2" s="138"/>
    </row>
    <row r="3" spans="1:217" ht="23.4" thickBot="1">
      <c r="A3" s="80" t="s">
        <v>30</v>
      </c>
      <c r="B3" s="74"/>
      <c r="C3" s="75"/>
      <c r="D3" s="70"/>
      <c r="E3" s="70"/>
      <c r="F3" s="81"/>
      <c r="G3" s="82"/>
      <c r="H3" s="82"/>
      <c r="I3" s="83"/>
      <c r="J3" s="60" t="s">
        <v>2</v>
      </c>
      <c r="K3" s="9"/>
      <c r="L3" s="10"/>
      <c r="M3" s="9"/>
      <c r="N3" s="9"/>
      <c r="O3" s="10"/>
      <c r="P3" s="9"/>
      <c r="Q3" s="9"/>
      <c r="R3" s="10"/>
      <c r="S3" s="9"/>
      <c r="T3" s="9"/>
      <c r="U3" s="10"/>
      <c r="V3" s="9"/>
      <c r="AB3" s="81"/>
      <c r="AC3" s="81"/>
      <c r="AD3" s="81"/>
      <c r="AE3" s="81"/>
      <c r="AF3" s="81"/>
      <c r="AG3" s="81"/>
      <c r="AH3" s="81"/>
      <c r="AI3" s="81"/>
      <c r="AJ3" s="139"/>
    </row>
    <row r="4" spans="1:217" ht="21" thickBot="1">
      <c r="A4" s="84"/>
      <c r="B4" s="85"/>
      <c r="C4" s="86"/>
      <c r="D4" s="87"/>
      <c r="E4" s="87"/>
      <c r="F4" s="88"/>
      <c r="G4" s="122" t="s">
        <v>409</v>
      </c>
      <c r="H4" s="123"/>
      <c r="I4" s="123"/>
      <c r="J4" s="124" t="s">
        <v>410</v>
      </c>
      <c r="K4" s="125"/>
      <c r="L4" s="126"/>
      <c r="M4" s="127" t="s">
        <v>408</v>
      </c>
      <c r="N4" s="128"/>
      <c r="O4" s="129"/>
      <c r="P4" s="130" t="s">
        <v>411</v>
      </c>
      <c r="Q4" s="131"/>
      <c r="R4" s="132"/>
      <c r="S4" s="133" t="s">
        <v>412</v>
      </c>
      <c r="T4" s="134"/>
      <c r="U4" s="134"/>
      <c r="V4" s="135"/>
      <c r="X4" s="95" t="s">
        <v>428</v>
      </c>
      <c r="AB4" s="136" t="s">
        <v>447</v>
      </c>
      <c r="AC4" s="87"/>
      <c r="AD4" s="87"/>
      <c r="AE4" s="87"/>
      <c r="AF4" s="87"/>
      <c r="AG4" s="87"/>
      <c r="AH4" s="87"/>
      <c r="AI4" s="87"/>
      <c r="AJ4" s="140"/>
    </row>
    <row r="5" spans="1:217" s="17" customFormat="1" ht="68.400000000000006">
      <c r="A5" s="11" t="s">
        <v>3</v>
      </c>
      <c r="B5" s="11" t="s">
        <v>5</v>
      </c>
      <c r="C5" s="11" t="s">
        <v>4</v>
      </c>
      <c r="D5" s="11" t="s">
        <v>6</v>
      </c>
      <c r="E5" s="11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3" t="s">
        <v>9</v>
      </c>
      <c r="K5" s="14" t="s">
        <v>10</v>
      </c>
      <c r="L5" s="15" t="s">
        <v>11</v>
      </c>
      <c r="M5" s="13" t="s">
        <v>9</v>
      </c>
      <c r="N5" s="14" t="s">
        <v>10</v>
      </c>
      <c r="O5" s="15" t="s">
        <v>11</v>
      </c>
      <c r="P5" s="13" t="s">
        <v>9</v>
      </c>
      <c r="Q5" s="14" t="s">
        <v>10</v>
      </c>
      <c r="R5" s="15" t="s">
        <v>11</v>
      </c>
      <c r="S5" s="13" t="s">
        <v>9</v>
      </c>
      <c r="T5" s="14" t="s">
        <v>10</v>
      </c>
      <c r="U5" s="26" t="s">
        <v>11</v>
      </c>
      <c r="V5" s="15" t="s">
        <v>12</v>
      </c>
      <c r="W5" s="16"/>
      <c r="X5" s="16" t="s">
        <v>427</v>
      </c>
      <c r="Y5" s="16" t="s">
        <v>435</v>
      </c>
      <c r="Z5" s="16" t="s">
        <v>437</v>
      </c>
      <c r="AA5" s="16"/>
      <c r="AB5" s="101" t="s">
        <v>448</v>
      </c>
      <c r="AC5" s="101" t="s">
        <v>449</v>
      </c>
      <c r="AD5" s="101" t="s">
        <v>450</v>
      </c>
      <c r="AE5" s="101" t="s">
        <v>451</v>
      </c>
      <c r="AF5" s="102" t="s">
        <v>452</v>
      </c>
      <c r="AG5" s="103" t="s">
        <v>453</v>
      </c>
      <c r="AH5" s="103" t="s">
        <v>454</v>
      </c>
      <c r="AI5" s="103" t="s">
        <v>455</v>
      </c>
      <c r="AJ5" s="141" t="s">
        <v>456</v>
      </c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</row>
    <row r="6" spans="1:217" s="17" customFormat="1">
      <c r="A6" s="61" t="s">
        <v>1</v>
      </c>
      <c r="B6" s="61"/>
      <c r="C6" s="61"/>
      <c r="D6" s="61"/>
      <c r="E6" s="61"/>
      <c r="F6" s="62"/>
      <c r="G6" s="63"/>
      <c r="H6" s="64"/>
      <c r="I6" s="64"/>
      <c r="J6" s="63"/>
      <c r="K6" s="64"/>
      <c r="L6" s="30"/>
      <c r="M6" s="28"/>
      <c r="N6" s="29"/>
      <c r="O6" s="30"/>
      <c r="P6" s="28"/>
      <c r="Q6" s="29"/>
      <c r="R6" s="30"/>
      <c r="S6" s="28"/>
      <c r="T6" s="29"/>
      <c r="U6" s="31"/>
      <c r="V6" s="30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14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</row>
    <row r="7" spans="1:217" s="38" customFormat="1">
      <c r="A7" s="49" t="s">
        <v>32</v>
      </c>
      <c r="B7" s="49" t="s">
        <v>33</v>
      </c>
      <c r="C7" s="50" t="s">
        <v>34</v>
      </c>
      <c r="D7" s="50" t="s">
        <v>35</v>
      </c>
      <c r="E7" s="50" t="s">
        <v>459</v>
      </c>
      <c r="F7" s="89" t="s">
        <v>61</v>
      </c>
      <c r="G7" s="109" t="e">
        <f t="shared" ref="G7:G71" si="0">ROUND(J7*ign/igo,afrind)</f>
        <v>#REF!</v>
      </c>
      <c r="H7" s="110" t="e">
        <f t="shared" ref="H7:H71" si="1">ROUND(K7*iin/iio,afrind)</f>
        <v>#REF!</v>
      </c>
      <c r="I7" s="110" t="e">
        <f t="shared" ref="I7:I21" si="2">SUM(G7:H7)</f>
        <v>#REF!</v>
      </c>
      <c r="J7" s="109">
        <v>0</v>
      </c>
      <c r="K7" s="110">
        <v>0</v>
      </c>
      <c r="L7" s="111">
        <f t="shared" ref="L7:L71" si="3">SUM(J7:K7)</f>
        <v>0</v>
      </c>
      <c r="M7" s="112">
        <v>0</v>
      </c>
      <c r="N7" s="113">
        <v>0</v>
      </c>
      <c r="O7" s="114">
        <f t="shared" ref="O7:O71" si="4">SUM(M7:N7)</f>
        <v>0</v>
      </c>
      <c r="P7" s="112" t="e">
        <f t="shared" ref="P7:P38" si="5">G7-J7</f>
        <v>#REF!</v>
      </c>
      <c r="Q7" s="113" t="e">
        <f t="shared" ref="Q7:Q38" si="6">H7-K7</f>
        <v>#REF!</v>
      </c>
      <c r="R7" s="114" t="e">
        <f t="shared" ref="R7:R71" si="7">SUM(P7:Q7)</f>
        <v>#REF!</v>
      </c>
      <c r="S7" s="112">
        <f t="shared" ref="S7:T22" si="8">J7-M7</f>
        <v>0</v>
      </c>
      <c r="T7" s="113">
        <f t="shared" si="8"/>
        <v>0</v>
      </c>
      <c r="U7" s="115">
        <f t="shared" ref="U7:U71" si="9">SUM(S7:T7)</f>
        <v>0</v>
      </c>
      <c r="V7" s="114" t="e">
        <f>ROUND(U7*premieGM,2)</f>
        <v>#REF!</v>
      </c>
      <c r="W7" s="116"/>
      <c r="X7" s="117" t="s">
        <v>35</v>
      </c>
      <c r="Y7" s="116" t="str">
        <f t="shared" ref="Y7:Y30" si="10">IF(D7=X7,"",D7 &amp; " ≠ " &amp; X7)</f>
        <v/>
      </c>
      <c r="Z7" s="116"/>
      <c r="AA7" s="116"/>
      <c r="AB7" s="107">
        <f ca="1">IF(ISBLANK(AB7),"nee",AB7)</f>
        <v>0</v>
      </c>
      <c r="AC7" s="107"/>
      <c r="AD7" s="107"/>
      <c r="AE7" s="107"/>
      <c r="AF7" s="107"/>
      <c r="AG7" s="107"/>
      <c r="AH7" s="107"/>
      <c r="AI7" s="107"/>
      <c r="AJ7" s="10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</row>
    <row r="8" spans="1:217" s="38" customFormat="1" ht="20.399999999999999">
      <c r="A8" s="49" t="s">
        <v>36</v>
      </c>
      <c r="B8" s="49" t="s">
        <v>33</v>
      </c>
      <c r="C8" s="50" t="s">
        <v>37</v>
      </c>
      <c r="D8" s="50" t="s">
        <v>413</v>
      </c>
      <c r="E8" s="50" t="s">
        <v>457</v>
      </c>
      <c r="F8" s="65">
        <v>45658</v>
      </c>
      <c r="G8" s="51" t="e">
        <f t="shared" si="0"/>
        <v>#REF!</v>
      </c>
      <c r="H8" s="52" t="e">
        <f t="shared" si="1"/>
        <v>#REF!</v>
      </c>
      <c r="I8" s="66" t="e">
        <f t="shared" si="2"/>
        <v>#REF!</v>
      </c>
      <c r="J8" s="51">
        <v>4084000</v>
      </c>
      <c r="K8" s="52">
        <v>260000</v>
      </c>
      <c r="L8" s="53">
        <f t="shared" si="3"/>
        <v>4344000</v>
      </c>
      <c r="M8" s="20">
        <v>4016000</v>
      </c>
      <c r="N8" s="21">
        <v>260000</v>
      </c>
      <c r="O8" s="43">
        <f t="shared" si="4"/>
        <v>4276000</v>
      </c>
      <c r="P8" s="20" t="e">
        <f t="shared" si="5"/>
        <v>#REF!</v>
      </c>
      <c r="Q8" s="21" t="e">
        <f t="shared" si="6"/>
        <v>#REF!</v>
      </c>
      <c r="R8" s="43" t="e">
        <f t="shared" si="7"/>
        <v>#REF!</v>
      </c>
      <c r="S8" s="20">
        <f t="shared" si="8"/>
        <v>68000</v>
      </c>
      <c r="T8" s="21">
        <f t="shared" si="8"/>
        <v>0</v>
      </c>
      <c r="U8" s="44">
        <f t="shared" si="9"/>
        <v>68000</v>
      </c>
      <c r="V8" s="43" t="e">
        <f t="shared" ref="V8:V144" si="11">ROUND(U8*premieGM,2)</f>
        <v>#REF!</v>
      </c>
      <c r="W8" s="37"/>
      <c r="X8" s="96" t="s">
        <v>429</v>
      </c>
      <c r="Y8" s="37" t="str">
        <f t="shared" si="10"/>
        <v xml:space="preserve">Multi Functionele Accommodatie (MFA) Amicitia incl. openbaar toiletunit ≠ Multi Functionele Accommodatie (MFA) Amicitia </v>
      </c>
      <c r="Z8" s="37" t="s">
        <v>438</v>
      </c>
      <c r="AA8" s="37"/>
      <c r="AB8" s="104" t="s">
        <v>464</v>
      </c>
      <c r="AC8" s="104" t="s">
        <v>464</v>
      </c>
      <c r="AD8" s="104" t="s">
        <v>463</v>
      </c>
      <c r="AE8" s="106" t="s">
        <v>463</v>
      </c>
      <c r="AF8" s="106"/>
      <c r="AG8" s="106" t="s">
        <v>464</v>
      </c>
      <c r="AH8" s="106" t="s">
        <v>463</v>
      </c>
      <c r="AI8" s="104" t="s">
        <v>465</v>
      </c>
      <c r="AJ8" s="104"/>
      <c r="AK8" s="37" t="s">
        <v>467</v>
      </c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</row>
    <row r="9" spans="1:217" s="38" customFormat="1">
      <c r="A9" s="49" t="s">
        <v>38</v>
      </c>
      <c r="B9" s="49" t="s">
        <v>33</v>
      </c>
      <c r="C9" s="50" t="s">
        <v>39</v>
      </c>
      <c r="D9" s="50" t="s">
        <v>40</v>
      </c>
      <c r="E9" s="50" t="s">
        <v>457</v>
      </c>
      <c r="F9" s="65">
        <v>45658</v>
      </c>
      <c r="G9" s="51" t="e">
        <f t="shared" si="0"/>
        <v>#REF!</v>
      </c>
      <c r="H9" s="52" t="e">
        <f t="shared" si="1"/>
        <v>#REF!</v>
      </c>
      <c r="I9" s="66" t="e">
        <f t="shared" si="2"/>
        <v>#REF!</v>
      </c>
      <c r="J9" s="51">
        <v>104000</v>
      </c>
      <c r="K9" s="52">
        <v>0</v>
      </c>
      <c r="L9" s="53">
        <f t="shared" si="3"/>
        <v>104000</v>
      </c>
      <c r="M9" s="20">
        <v>104000</v>
      </c>
      <c r="N9" s="21">
        <v>0</v>
      </c>
      <c r="O9" s="43">
        <f t="shared" si="4"/>
        <v>104000</v>
      </c>
      <c r="P9" s="20" t="e">
        <f t="shared" si="5"/>
        <v>#REF!</v>
      </c>
      <c r="Q9" s="21" t="e">
        <f t="shared" si="6"/>
        <v>#REF!</v>
      </c>
      <c r="R9" s="43" t="e">
        <f t="shared" si="7"/>
        <v>#REF!</v>
      </c>
      <c r="S9" s="20">
        <f t="shared" si="8"/>
        <v>0</v>
      </c>
      <c r="T9" s="21">
        <f t="shared" si="8"/>
        <v>0</v>
      </c>
      <c r="U9" s="44">
        <f t="shared" si="9"/>
        <v>0</v>
      </c>
      <c r="V9" s="43" t="e">
        <f t="shared" si="11"/>
        <v>#REF!</v>
      </c>
      <c r="W9" s="37"/>
      <c r="X9" s="96" t="s">
        <v>40</v>
      </c>
      <c r="Y9" s="37" t="str">
        <f t="shared" si="10"/>
        <v/>
      </c>
      <c r="Z9" s="37"/>
      <c r="AA9" s="37"/>
      <c r="AB9" s="104" t="s">
        <v>463</v>
      </c>
      <c r="AC9" s="104" t="s">
        <v>463</v>
      </c>
      <c r="AD9" s="104" t="s">
        <v>463</v>
      </c>
      <c r="AE9" s="106" t="s">
        <v>463</v>
      </c>
      <c r="AF9" s="106"/>
      <c r="AG9" s="106" t="s">
        <v>463</v>
      </c>
      <c r="AH9" s="106"/>
      <c r="AI9" s="104" t="s">
        <v>465</v>
      </c>
      <c r="AJ9" s="104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</row>
    <row r="10" spans="1:217" s="38" customFormat="1">
      <c r="A10" s="49" t="s">
        <v>41</v>
      </c>
      <c r="B10" s="49" t="s">
        <v>33</v>
      </c>
      <c r="C10" s="50" t="s">
        <v>42</v>
      </c>
      <c r="D10" s="50" t="s">
        <v>43</v>
      </c>
      <c r="E10" s="50" t="s">
        <v>458</v>
      </c>
      <c r="F10" s="65">
        <v>45658</v>
      </c>
      <c r="G10" s="51" t="e">
        <f t="shared" si="0"/>
        <v>#REF!</v>
      </c>
      <c r="H10" s="52" t="e">
        <f t="shared" si="1"/>
        <v>#REF!</v>
      </c>
      <c r="I10" s="66" t="e">
        <f t="shared" si="2"/>
        <v>#REF!</v>
      </c>
      <c r="J10" s="51">
        <v>1465000</v>
      </c>
      <c r="K10" s="52">
        <v>0</v>
      </c>
      <c r="L10" s="53">
        <f t="shared" si="3"/>
        <v>1465000</v>
      </c>
      <c r="M10" s="20">
        <v>1465000</v>
      </c>
      <c r="N10" s="21">
        <v>0</v>
      </c>
      <c r="O10" s="43">
        <f t="shared" si="4"/>
        <v>1465000</v>
      </c>
      <c r="P10" s="20" t="e">
        <f t="shared" si="5"/>
        <v>#REF!</v>
      </c>
      <c r="Q10" s="21" t="e">
        <f t="shared" si="6"/>
        <v>#REF!</v>
      </c>
      <c r="R10" s="43" t="e">
        <f t="shared" si="7"/>
        <v>#REF!</v>
      </c>
      <c r="S10" s="20">
        <f t="shared" si="8"/>
        <v>0</v>
      </c>
      <c r="T10" s="21">
        <f t="shared" si="8"/>
        <v>0</v>
      </c>
      <c r="U10" s="44">
        <f t="shared" si="9"/>
        <v>0</v>
      </c>
      <c r="V10" s="43" t="e">
        <f t="shared" si="11"/>
        <v>#REF!</v>
      </c>
      <c r="W10" s="37"/>
      <c r="X10" s="96" t="s">
        <v>43</v>
      </c>
      <c r="Y10" s="37" t="str">
        <f t="shared" si="10"/>
        <v/>
      </c>
      <c r="Z10" s="37"/>
      <c r="AA10" s="37"/>
      <c r="AB10" s="104" t="s">
        <v>463</v>
      </c>
      <c r="AC10" s="104" t="s">
        <v>463</v>
      </c>
      <c r="AD10" s="104" t="s">
        <v>463</v>
      </c>
      <c r="AE10" s="106" t="s">
        <v>463</v>
      </c>
      <c r="AF10" s="106"/>
      <c r="AG10" s="106" t="s">
        <v>463</v>
      </c>
      <c r="AH10" s="106"/>
      <c r="AI10" s="104" t="s">
        <v>465</v>
      </c>
      <c r="AJ10" s="104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</row>
    <row r="11" spans="1:217" s="38" customFormat="1">
      <c r="A11" s="49" t="s">
        <v>44</v>
      </c>
      <c r="B11" s="49" t="s">
        <v>33</v>
      </c>
      <c r="C11" s="50" t="s">
        <v>42</v>
      </c>
      <c r="D11" s="50" t="s">
        <v>45</v>
      </c>
      <c r="E11" s="50" t="s">
        <v>457</v>
      </c>
      <c r="F11" s="65">
        <v>45658</v>
      </c>
      <c r="G11" s="51" t="e">
        <f t="shared" si="0"/>
        <v>#REF!</v>
      </c>
      <c r="H11" s="52" t="e">
        <f t="shared" si="1"/>
        <v>#REF!</v>
      </c>
      <c r="I11" s="66" t="e">
        <f t="shared" si="2"/>
        <v>#REF!</v>
      </c>
      <c r="J11" s="51">
        <v>109000</v>
      </c>
      <c r="K11" s="52">
        <v>0</v>
      </c>
      <c r="L11" s="53">
        <f t="shared" si="3"/>
        <v>109000</v>
      </c>
      <c r="M11" s="20">
        <v>109000</v>
      </c>
      <c r="N11" s="21">
        <v>0</v>
      </c>
      <c r="O11" s="43">
        <f t="shared" si="4"/>
        <v>109000</v>
      </c>
      <c r="P11" s="20" t="e">
        <f t="shared" si="5"/>
        <v>#REF!</v>
      </c>
      <c r="Q11" s="21" t="e">
        <f t="shared" si="6"/>
        <v>#REF!</v>
      </c>
      <c r="R11" s="43" t="e">
        <f t="shared" si="7"/>
        <v>#REF!</v>
      </c>
      <c r="S11" s="20">
        <f t="shared" si="8"/>
        <v>0</v>
      </c>
      <c r="T11" s="21">
        <f t="shared" si="8"/>
        <v>0</v>
      </c>
      <c r="U11" s="44">
        <f t="shared" si="9"/>
        <v>0</v>
      </c>
      <c r="V11" s="43" t="e">
        <f t="shared" si="11"/>
        <v>#REF!</v>
      </c>
      <c r="W11" s="37"/>
      <c r="X11" s="96" t="s">
        <v>45</v>
      </c>
      <c r="Y11" s="37" t="str">
        <f t="shared" si="10"/>
        <v/>
      </c>
      <c r="Z11" s="37"/>
      <c r="AA11" s="37"/>
      <c r="AB11" s="104" t="s">
        <v>463</v>
      </c>
      <c r="AC11" s="104" t="s">
        <v>463</v>
      </c>
      <c r="AD11" s="104" t="s">
        <v>463</v>
      </c>
      <c r="AE11" s="106" t="s">
        <v>463</v>
      </c>
      <c r="AF11" s="106"/>
      <c r="AG11" s="106" t="s">
        <v>463</v>
      </c>
      <c r="AH11" s="106"/>
      <c r="AI11" s="104" t="s">
        <v>465</v>
      </c>
      <c r="AJ11" s="104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</row>
    <row r="12" spans="1:217" s="38" customFormat="1">
      <c r="A12" s="49" t="s">
        <v>46</v>
      </c>
      <c r="B12" s="49" t="s">
        <v>33</v>
      </c>
      <c r="C12" s="50" t="s">
        <v>47</v>
      </c>
      <c r="D12" s="50" t="s">
        <v>48</v>
      </c>
      <c r="E12" s="50" t="s">
        <v>457</v>
      </c>
      <c r="F12" s="65">
        <v>45658</v>
      </c>
      <c r="G12" s="51" t="e">
        <f t="shared" si="0"/>
        <v>#REF!</v>
      </c>
      <c r="H12" s="52" t="e">
        <f t="shared" si="1"/>
        <v>#REF!</v>
      </c>
      <c r="I12" s="66" t="e">
        <f t="shared" si="2"/>
        <v>#REF!</v>
      </c>
      <c r="J12" s="51">
        <v>2566000</v>
      </c>
      <c r="K12" s="52">
        <v>0</v>
      </c>
      <c r="L12" s="53">
        <f t="shared" si="3"/>
        <v>2566000</v>
      </c>
      <c r="M12" s="20">
        <v>2566000</v>
      </c>
      <c r="N12" s="21">
        <v>0</v>
      </c>
      <c r="O12" s="43">
        <f t="shared" si="4"/>
        <v>2566000</v>
      </c>
      <c r="P12" s="20" t="e">
        <f t="shared" si="5"/>
        <v>#REF!</v>
      </c>
      <c r="Q12" s="21" t="e">
        <f t="shared" si="6"/>
        <v>#REF!</v>
      </c>
      <c r="R12" s="43" t="e">
        <f t="shared" si="7"/>
        <v>#REF!</v>
      </c>
      <c r="S12" s="20">
        <f t="shared" si="8"/>
        <v>0</v>
      </c>
      <c r="T12" s="21">
        <f t="shared" si="8"/>
        <v>0</v>
      </c>
      <c r="U12" s="44">
        <f t="shared" si="9"/>
        <v>0</v>
      </c>
      <c r="V12" s="43" t="e">
        <f t="shared" si="11"/>
        <v>#REF!</v>
      </c>
      <c r="W12" s="37"/>
      <c r="X12" s="96" t="s">
        <v>48</v>
      </c>
      <c r="Y12" s="37" t="str">
        <f t="shared" si="10"/>
        <v/>
      </c>
      <c r="Z12" s="37"/>
      <c r="AA12" s="37"/>
      <c r="AB12" s="104" t="s">
        <v>463</v>
      </c>
      <c r="AC12" s="104" t="s">
        <v>463</v>
      </c>
      <c r="AD12" s="104" t="s">
        <v>463</v>
      </c>
      <c r="AE12" s="106" t="s">
        <v>463</v>
      </c>
      <c r="AF12" s="106"/>
      <c r="AG12" s="106" t="s">
        <v>463</v>
      </c>
      <c r="AH12" s="106"/>
      <c r="AI12" s="104" t="s">
        <v>465</v>
      </c>
      <c r="AJ12" s="104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</row>
    <row r="13" spans="1:217" s="38" customFormat="1">
      <c r="A13" s="49" t="s">
        <v>49</v>
      </c>
      <c r="B13" s="49" t="s">
        <v>50</v>
      </c>
      <c r="C13" s="50" t="s">
        <v>51</v>
      </c>
      <c r="D13" s="50" t="s">
        <v>397</v>
      </c>
      <c r="E13" s="50" t="s">
        <v>457</v>
      </c>
      <c r="F13" s="65">
        <v>45658</v>
      </c>
      <c r="G13" s="51" t="e">
        <f t="shared" si="0"/>
        <v>#REF!</v>
      </c>
      <c r="H13" s="52" t="e">
        <f t="shared" si="1"/>
        <v>#REF!</v>
      </c>
      <c r="I13" s="66" t="e">
        <f t="shared" si="2"/>
        <v>#REF!</v>
      </c>
      <c r="J13" s="51">
        <v>36000</v>
      </c>
      <c r="K13" s="52">
        <v>0</v>
      </c>
      <c r="L13" s="53">
        <f t="shared" si="3"/>
        <v>36000</v>
      </c>
      <c r="M13" s="20">
        <v>36000</v>
      </c>
      <c r="N13" s="21">
        <v>0</v>
      </c>
      <c r="O13" s="43">
        <f t="shared" si="4"/>
        <v>36000</v>
      </c>
      <c r="P13" s="20" t="e">
        <f t="shared" si="5"/>
        <v>#REF!</v>
      </c>
      <c r="Q13" s="21" t="e">
        <f t="shared" si="6"/>
        <v>#REF!</v>
      </c>
      <c r="R13" s="43" t="e">
        <f t="shared" si="7"/>
        <v>#REF!</v>
      </c>
      <c r="S13" s="20">
        <f t="shared" si="8"/>
        <v>0</v>
      </c>
      <c r="T13" s="21">
        <f t="shared" si="8"/>
        <v>0</v>
      </c>
      <c r="U13" s="44">
        <f t="shared" si="9"/>
        <v>0</v>
      </c>
      <c r="V13" s="43" t="e">
        <f t="shared" si="11"/>
        <v>#REF!</v>
      </c>
      <c r="W13" s="37"/>
      <c r="X13" s="96" t="s">
        <v>397</v>
      </c>
      <c r="Y13" s="37" t="str">
        <f t="shared" si="10"/>
        <v/>
      </c>
      <c r="Z13" s="37"/>
      <c r="AA13" s="37"/>
      <c r="AB13" s="104" t="s">
        <v>463</v>
      </c>
      <c r="AC13" s="104" t="s">
        <v>463</v>
      </c>
      <c r="AD13" s="104" t="s">
        <v>463</v>
      </c>
      <c r="AE13" s="106" t="s">
        <v>463</v>
      </c>
      <c r="AF13" s="106"/>
      <c r="AG13" s="106" t="s">
        <v>463</v>
      </c>
      <c r="AH13" s="106"/>
      <c r="AI13" s="104" t="s">
        <v>465</v>
      </c>
      <c r="AJ13" s="104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</row>
    <row r="14" spans="1:217" s="38" customFormat="1">
      <c r="A14" s="49" t="s">
        <v>52</v>
      </c>
      <c r="B14" s="49" t="s">
        <v>50</v>
      </c>
      <c r="C14" s="50" t="s">
        <v>53</v>
      </c>
      <c r="D14" s="50" t="s">
        <v>54</v>
      </c>
      <c r="E14" s="50" t="s">
        <v>457</v>
      </c>
      <c r="F14" s="65">
        <v>45658</v>
      </c>
      <c r="G14" s="51" t="e">
        <f t="shared" si="0"/>
        <v>#REF!</v>
      </c>
      <c r="H14" s="52" t="e">
        <f t="shared" si="1"/>
        <v>#REF!</v>
      </c>
      <c r="I14" s="66" t="e">
        <f t="shared" si="2"/>
        <v>#REF!</v>
      </c>
      <c r="J14" s="51">
        <v>2078000</v>
      </c>
      <c r="K14" s="52">
        <v>0</v>
      </c>
      <c r="L14" s="53">
        <f t="shared" si="3"/>
        <v>2078000</v>
      </c>
      <c r="M14" s="20">
        <v>2078000</v>
      </c>
      <c r="N14" s="21">
        <v>0</v>
      </c>
      <c r="O14" s="43">
        <f t="shared" si="4"/>
        <v>2078000</v>
      </c>
      <c r="P14" s="20" t="e">
        <f t="shared" si="5"/>
        <v>#REF!</v>
      </c>
      <c r="Q14" s="21" t="e">
        <f t="shared" si="6"/>
        <v>#REF!</v>
      </c>
      <c r="R14" s="43" t="e">
        <f t="shared" si="7"/>
        <v>#REF!</v>
      </c>
      <c r="S14" s="20">
        <f t="shared" si="8"/>
        <v>0</v>
      </c>
      <c r="T14" s="21">
        <f t="shared" si="8"/>
        <v>0</v>
      </c>
      <c r="U14" s="44">
        <f t="shared" si="9"/>
        <v>0</v>
      </c>
      <c r="V14" s="43" t="e">
        <f t="shared" si="11"/>
        <v>#REF!</v>
      </c>
      <c r="W14" s="37"/>
      <c r="X14" s="96" t="s">
        <v>54</v>
      </c>
      <c r="Y14" s="37" t="str">
        <f t="shared" si="10"/>
        <v/>
      </c>
      <c r="Z14" s="37"/>
      <c r="AA14" s="37"/>
      <c r="AB14" s="104" t="s">
        <v>463</v>
      </c>
      <c r="AC14" s="104" t="s">
        <v>463</v>
      </c>
      <c r="AD14" s="104" t="s">
        <v>463</v>
      </c>
      <c r="AE14" s="106" t="s">
        <v>463</v>
      </c>
      <c r="AF14" s="106"/>
      <c r="AG14" s="106" t="s">
        <v>463</v>
      </c>
      <c r="AH14" s="106"/>
      <c r="AI14" s="104" t="s">
        <v>465</v>
      </c>
      <c r="AJ14" s="104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</row>
    <row r="15" spans="1:217" s="38" customFormat="1">
      <c r="A15" s="49" t="s">
        <v>55</v>
      </c>
      <c r="B15" s="49" t="s">
        <v>50</v>
      </c>
      <c r="C15" s="50" t="s">
        <v>56</v>
      </c>
      <c r="D15" s="50" t="s">
        <v>57</v>
      </c>
      <c r="E15" s="50" t="s">
        <v>457</v>
      </c>
      <c r="F15" s="65">
        <v>45658</v>
      </c>
      <c r="G15" s="51" t="e">
        <f t="shared" si="0"/>
        <v>#REF!</v>
      </c>
      <c r="H15" s="52" t="e">
        <f t="shared" si="1"/>
        <v>#REF!</v>
      </c>
      <c r="I15" s="66" t="e">
        <f t="shared" si="2"/>
        <v>#REF!</v>
      </c>
      <c r="J15" s="51">
        <v>577000</v>
      </c>
      <c r="K15" s="52">
        <v>0</v>
      </c>
      <c r="L15" s="53">
        <f t="shared" si="3"/>
        <v>577000</v>
      </c>
      <c r="M15" s="20">
        <v>577000</v>
      </c>
      <c r="N15" s="21">
        <v>0</v>
      </c>
      <c r="O15" s="43">
        <f t="shared" si="4"/>
        <v>577000</v>
      </c>
      <c r="P15" s="20" t="e">
        <f t="shared" si="5"/>
        <v>#REF!</v>
      </c>
      <c r="Q15" s="21" t="e">
        <f t="shared" si="6"/>
        <v>#REF!</v>
      </c>
      <c r="R15" s="43" t="e">
        <f t="shared" si="7"/>
        <v>#REF!</v>
      </c>
      <c r="S15" s="20">
        <f t="shared" si="8"/>
        <v>0</v>
      </c>
      <c r="T15" s="21">
        <f t="shared" si="8"/>
        <v>0</v>
      </c>
      <c r="U15" s="44">
        <f t="shared" si="9"/>
        <v>0</v>
      </c>
      <c r="V15" s="43" t="e">
        <f t="shared" si="11"/>
        <v>#REF!</v>
      </c>
      <c r="W15" s="37"/>
      <c r="X15" s="96" t="s">
        <v>57</v>
      </c>
      <c r="Y15" s="37" t="str">
        <f t="shared" si="10"/>
        <v/>
      </c>
      <c r="Z15" s="37"/>
      <c r="AA15" s="37"/>
      <c r="AB15" s="104" t="s">
        <v>463</v>
      </c>
      <c r="AC15" s="104" t="s">
        <v>463</v>
      </c>
      <c r="AD15" s="104" t="s">
        <v>463</v>
      </c>
      <c r="AE15" s="106" t="s">
        <v>463</v>
      </c>
      <c r="AF15" s="106"/>
      <c r="AG15" s="106" t="s">
        <v>463</v>
      </c>
      <c r="AH15" s="106"/>
      <c r="AI15" s="104" t="s">
        <v>465</v>
      </c>
      <c r="AJ15" s="104" t="s">
        <v>464</v>
      </c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</row>
    <row r="16" spans="1:217" s="38" customFormat="1">
      <c r="A16" s="49" t="s">
        <v>58</v>
      </c>
      <c r="B16" s="49" t="s">
        <v>50</v>
      </c>
      <c r="C16" s="50" t="s">
        <v>59</v>
      </c>
      <c r="D16" s="50" t="s">
        <v>60</v>
      </c>
      <c r="E16" s="50" t="s">
        <v>458</v>
      </c>
      <c r="F16" s="65">
        <v>45658</v>
      </c>
      <c r="G16" s="51" t="e">
        <f t="shared" si="0"/>
        <v>#REF!</v>
      </c>
      <c r="H16" s="52" t="e">
        <f t="shared" si="1"/>
        <v>#REF!</v>
      </c>
      <c r="I16" s="66" t="e">
        <f t="shared" si="2"/>
        <v>#REF!</v>
      </c>
      <c r="J16" s="51">
        <v>68000</v>
      </c>
      <c r="K16" s="52">
        <v>0</v>
      </c>
      <c r="L16" s="53">
        <f t="shared" si="3"/>
        <v>68000</v>
      </c>
      <c r="M16" s="20">
        <v>68000</v>
      </c>
      <c r="N16" s="21">
        <v>0</v>
      </c>
      <c r="O16" s="43">
        <f t="shared" si="4"/>
        <v>68000</v>
      </c>
      <c r="P16" s="20" t="e">
        <f t="shared" si="5"/>
        <v>#REF!</v>
      </c>
      <c r="Q16" s="21" t="e">
        <f t="shared" si="6"/>
        <v>#REF!</v>
      </c>
      <c r="R16" s="43" t="e">
        <f t="shared" si="7"/>
        <v>#REF!</v>
      </c>
      <c r="S16" s="20">
        <f t="shared" si="8"/>
        <v>0</v>
      </c>
      <c r="T16" s="21">
        <f t="shared" si="8"/>
        <v>0</v>
      </c>
      <c r="U16" s="44">
        <f t="shared" si="9"/>
        <v>0</v>
      </c>
      <c r="V16" s="43" t="e">
        <f t="shared" si="11"/>
        <v>#REF!</v>
      </c>
      <c r="W16" s="37"/>
      <c r="X16" s="96" t="s">
        <v>60</v>
      </c>
      <c r="Y16" s="37" t="str">
        <f t="shared" si="10"/>
        <v/>
      </c>
      <c r="Z16" s="37"/>
      <c r="AA16" s="37"/>
      <c r="AB16" s="104" t="s">
        <v>463</v>
      </c>
      <c r="AC16" s="104" t="s">
        <v>463</v>
      </c>
      <c r="AD16" s="104" t="s">
        <v>463</v>
      </c>
      <c r="AE16" s="106" t="s">
        <v>463</v>
      </c>
      <c r="AF16" s="106"/>
      <c r="AG16" s="106" t="s">
        <v>464</v>
      </c>
      <c r="AH16" s="106" t="s">
        <v>463</v>
      </c>
      <c r="AI16" s="104" t="s">
        <v>465</v>
      </c>
      <c r="AJ16" s="104"/>
      <c r="AK16" s="37" t="s">
        <v>467</v>
      </c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</row>
    <row r="17" spans="1:217" s="38" customFormat="1" ht="20.399999999999999">
      <c r="A17" s="49" t="s">
        <v>62</v>
      </c>
      <c r="B17" s="49" t="s">
        <v>62</v>
      </c>
      <c r="C17" s="50" t="s">
        <v>61</v>
      </c>
      <c r="D17" s="50" t="s">
        <v>63</v>
      </c>
      <c r="E17" s="50" t="s">
        <v>461</v>
      </c>
      <c r="F17" s="65" t="s">
        <v>61</v>
      </c>
      <c r="G17" s="51" t="e">
        <f t="shared" si="0"/>
        <v>#REF!</v>
      </c>
      <c r="H17" s="52" t="e">
        <f t="shared" si="1"/>
        <v>#REF!</v>
      </c>
      <c r="I17" s="66" t="e">
        <f t="shared" si="2"/>
        <v>#REF!</v>
      </c>
      <c r="J17" s="51">
        <v>0</v>
      </c>
      <c r="K17" s="52">
        <v>313000</v>
      </c>
      <c r="L17" s="53">
        <f t="shared" si="3"/>
        <v>313000</v>
      </c>
      <c r="M17" s="20">
        <v>0</v>
      </c>
      <c r="N17" s="21">
        <v>313000</v>
      </c>
      <c r="O17" s="43">
        <f t="shared" si="4"/>
        <v>313000</v>
      </c>
      <c r="P17" s="20" t="e">
        <f t="shared" si="5"/>
        <v>#REF!</v>
      </c>
      <c r="Q17" s="21" t="e">
        <f t="shared" si="6"/>
        <v>#REF!</v>
      </c>
      <c r="R17" s="43" t="e">
        <f t="shared" si="7"/>
        <v>#REF!</v>
      </c>
      <c r="S17" s="20">
        <f t="shared" si="8"/>
        <v>0</v>
      </c>
      <c r="T17" s="21">
        <f t="shared" si="8"/>
        <v>0</v>
      </c>
      <c r="U17" s="44">
        <f t="shared" si="9"/>
        <v>0</v>
      </c>
      <c r="V17" s="43" t="e">
        <f t="shared" si="11"/>
        <v>#REF!</v>
      </c>
      <c r="W17" s="37"/>
      <c r="X17" s="96" t="s">
        <v>63</v>
      </c>
      <c r="Y17" s="37" t="str">
        <f t="shared" si="10"/>
        <v/>
      </c>
      <c r="Z17" s="37"/>
      <c r="AA17" s="37"/>
      <c r="AB17" s="107"/>
      <c r="AC17" s="107"/>
      <c r="AD17" s="107"/>
      <c r="AE17" s="107"/>
      <c r="AF17" s="107"/>
      <c r="AG17" s="107"/>
      <c r="AH17" s="107"/>
      <c r="AI17" s="107"/>
      <c r="AJ17" s="10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</row>
    <row r="18" spans="1:217" s="38" customFormat="1">
      <c r="A18" s="49" t="s">
        <v>64</v>
      </c>
      <c r="B18" s="49" t="s">
        <v>65</v>
      </c>
      <c r="C18" s="50" t="s">
        <v>66</v>
      </c>
      <c r="D18" s="50" t="s">
        <v>67</v>
      </c>
      <c r="E18" s="50" t="s">
        <v>461</v>
      </c>
      <c r="F18" s="65" t="s">
        <v>61</v>
      </c>
      <c r="G18" s="51" t="e">
        <f t="shared" si="0"/>
        <v>#REF!</v>
      </c>
      <c r="H18" s="52" t="e">
        <f t="shared" si="1"/>
        <v>#REF!</v>
      </c>
      <c r="I18" s="66" t="e">
        <f t="shared" si="2"/>
        <v>#REF!</v>
      </c>
      <c r="J18" s="51">
        <v>5000</v>
      </c>
      <c r="K18" s="52">
        <v>0</v>
      </c>
      <c r="L18" s="53">
        <f t="shared" si="3"/>
        <v>5000</v>
      </c>
      <c r="M18" s="20">
        <v>5000</v>
      </c>
      <c r="N18" s="21">
        <v>0</v>
      </c>
      <c r="O18" s="43">
        <f t="shared" si="4"/>
        <v>5000</v>
      </c>
      <c r="P18" s="20" t="e">
        <f t="shared" si="5"/>
        <v>#REF!</v>
      </c>
      <c r="Q18" s="21" t="e">
        <f t="shared" si="6"/>
        <v>#REF!</v>
      </c>
      <c r="R18" s="43" t="e">
        <f t="shared" si="7"/>
        <v>#REF!</v>
      </c>
      <c r="S18" s="20">
        <f t="shared" si="8"/>
        <v>0</v>
      </c>
      <c r="T18" s="21">
        <f t="shared" si="8"/>
        <v>0</v>
      </c>
      <c r="U18" s="44">
        <f t="shared" si="9"/>
        <v>0</v>
      </c>
      <c r="V18" s="43" t="e">
        <f t="shared" si="11"/>
        <v>#REF!</v>
      </c>
      <c r="W18" s="37"/>
      <c r="X18" s="96" t="s">
        <v>67</v>
      </c>
      <c r="Y18" s="37" t="str">
        <f t="shared" si="10"/>
        <v/>
      </c>
      <c r="Z18" s="37"/>
      <c r="AA18" s="37"/>
      <c r="AB18" s="107"/>
      <c r="AC18" s="107"/>
      <c r="AD18" s="107"/>
      <c r="AE18" s="107"/>
      <c r="AF18" s="107"/>
      <c r="AG18" s="107"/>
      <c r="AH18" s="107"/>
      <c r="AI18" s="107"/>
      <c r="AJ18" s="10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</row>
    <row r="19" spans="1:217" s="38" customFormat="1">
      <c r="A19" s="49" t="s">
        <v>68</v>
      </c>
      <c r="B19" s="49" t="s">
        <v>65</v>
      </c>
      <c r="C19" s="50" t="s">
        <v>69</v>
      </c>
      <c r="D19" s="50" t="s">
        <v>70</v>
      </c>
      <c r="E19" s="50" t="s">
        <v>457</v>
      </c>
      <c r="F19" s="65">
        <v>45658</v>
      </c>
      <c r="G19" s="51" t="e">
        <f t="shared" si="0"/>
        <v>#REF!</v>
      </c>
      <c r="H19" s="52" t="e">
        <f t="shared" si="1"/>
        <v>#REF!</v>
      </c>
      <c r="I19" s="66" t="e">
        <f t="shared" si="2"/>
        <v>#REF!</v>
      </c>
      <c r="J19" s="51">
        <v>18909000</v>
      </c>
      <c r="K19" s="52">
        <v>1667000</v>
      </c>
      <c r="L19" s="53">
        <f t="shared" si="3"/>
        <v>20576000</v>
      </c>
      <c r="M19" s="20">
        <v>18909000</v>
      </c>
      <c r="N19" s="21">
        <v>1667000</v>
      </c>
      <c r="O19" s="43">
        <f t="shared" si="4"/>
        <v>20576000</v>
      </c>
      <c r="P19" s="20" t="e">
        <f t="shared" si="5"/>
        <v>#REF!</v>
      </c>
      <c r="Q19" s="21" t="e">
        <f t="shared" si="6"/>
        <v>#REF!</v>
      </c>
      <c r="R19" s="43" t="e">
        <f t="shared" si="7"/>
        <v>#REF!</v>
      </c>
      <c r="S19" s="20">
        <f t="shared" si="8"/>
        <v>0</v>
      </c>
      <c r="T19" s="21">
        <f t="shared" si="8"/>
        <v>0</v>
      </c>
      <c r="U19" s="44">
        <f t="shared" si="9"/>
        <v>0</v>
      </c>
      <c r="V19" s="43" t="e">
        <f t="shared" si="11"/>
        <v>#REF!</v>
      </c>
      <c r="W19" s="37"/>
      <c r="X19" s="96" t="s">
        <v>70</v>
      </c>
      <c r="Y19" s="37" t="str">
        <f t="shared" si="10"/>
        <v/>
      </c>
      <c r="Z19" s="37"/>
      <c r="AA19" s="37"/>
      <c r="AB19" s="104" t="s">
        <v>463</v>
      </c>
      <c r="AC19" s="104" t="s">
        <v>463</v>
      </c>
      <c r="AD19" s="104" t="s">
        <v>463</v>
      </c>
      <c r="AE19" s="104" t="s">
        <v>463</v>
      </c>
      <c r="AF19" s="104"/>
      <c r="AG19" s="104" t="s">
        <v>464</v>
      </c>
      <c r="AH19" s="106" t="s">
        <v>463</v>
      </c>
      <c r="AI19" s="104" t="s">
        <v>465</v>
      </c>
      <c r="AJ19" s="104"/>
      <c r="AK19" s="37" t="s">
        <v>467</v>
      </c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</row>
    <row r="20" spans="1:217" s="38" customFormat="1">
      <c r="A20" s="49" t="s">
        <v>71</v>
      </c>
      <c r="B20" s="49" t="s">
        <v>65</v>
      </c>
      <c r="C20" s="50" t="s">
        <v>72</v>
      </c>
      <c r="D20" s="50" t="s">
        <v>73</v>
      </c>
      <c r="E20" s="50" t="s">
        <v>459</v>
      </c>
      <c r="F20" s="65">
        <v>45658</v>
      </c>
      <c r="G20" s="51" t="e">
        <f t="shared" si="0"/>
        <v>#REF!</v>
      </c>
      <c r="H20" s="52" t="e">
        <f t="shared" si="1"/>
        <v>#REF!</v>
      </c>
      <c r="I20" s="66" t="e">
        <f t="shared" si="2"/>
        <v>#REF!</v>
      </c>
      <c r="J20" s="51">
        <v>0</v>
      </c>
      <c r="K20" s="52">
        <v>0</v>
      </c>
      <c r="L20" s="53">
        <f t="shared" si="3"/>
        <v>0</v>
      </c>
      <c r="M20" s="20">
        <v>0</v>
      </c>
      <c r="N20" s="21">
        <v>0</v>
      </c>
      <c r="O20" s="43">
        <f t="shared" si="4"/>
        <v>0</v>
      </c>
      <c r="P20" s="20" t="e">
        <f t="shared" si="5"/>
        <v>#REF!</v>
      </c>
      <c r="Q20" s="21" t="e">
        <f t="shared" si="6"/>
        <v>#REF!</v>
      </c>
      <c r="R20" s="43" t="e">
        <f t="shared" si="7"/>
        <v>#REF!</v>
      </c>
      <c r="S20" s="20">
        <f t="shared" si="8"/>
        <v>0</v>
      </c>
      <c r="T20" s="21">
        <f t="shared" si="8"/>
        <v>0</v>
      </c>
      <c r="U20" s="44">
        <f t="shared" si="9"/>
        <v>0</v>
      </c>
      <c r="V20" s="43" t="e">
        <f t="shared" si="11"/>
        <v>#REF!</v>
      </c>
      <c r="W20" s="37"/>
      <c r="X20" s="96" t="s">
        <v>73</v>
      </c>
      <c r="Y20" s="37" t="str">
        <f t="shared" si="10"/>
        <v/>
      </c>
      <c r="Z20" s="37"/>
      <c r="AA20" s="37"/>
      <c r="AB20" s="107"/>
      <c r="AC20" s="107"/>
      <c r="AD20" s="107"/>
      <c r="AE20" s="107"/>
      <c r="AF20" s="107"/>
      <c r="AG20" s="107"/>
      <c r="AH20" s="107"/>
      <c r="AI20" s="107"/>
      <c r="AJ20" s="10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</row>
    <row r="21" spans="1:217" s="38" customFormat="1">
      <c r="A21" s="49" t="s">
        <v>74</v>
      </c>
      <c r="B21" s="49" t="s">
        <v>65</v>
      </c>
      <c r="C21" s="50" t="s">
        <v>75</v>
      </c>
      <c r="D21" s="50" t="s">
        <v>76</v>
      </c>
      <c r="E21" s="50" t="s">
        <v>457</v>
      </c>
      <c r="F21" s="65">
        <v>45658</v>
      </c>
      <c r="G21" s="51" t="e">
        <f t="shared" si="0"/>
        <v>#REF!</v>
      </c>
      <c r="H21" s="52" t="e">
        <f t="shared" si="1"/>
        <v>#REF!</v>
      </c>
      <c r="I21" s="66" t="e">
        <f t="shared" si="2"/>
        <v>#REF!</v>
      </c>
      <c r="J21" s="51">
        <v>275000</v>
      </c>
      <c r="K21" s="52">
        <v>0</v>
      </c>
      <c r="L21" s="53">
        <f t="shared" si="3"/>
        <v>275000</v>
      </c>
      <c r="M21" s="20">
        <v>275000</v>
      </c>
      <c r="N21" s="21">
        <v>0</v>
      </c>
      <c r="O21" s="43">
        <f t="shared" si="4"/>
        <v>275000</v>
      </c>
      <c r="P21" s="20" t="e">
        <f t="shared" si="5"/>
        <v>#REF!</v>
      </c>
      <c r="Q21" s="21" t="e">
        <f t="shared" si="6"/>
        <v>#REF!</v>
      </c>
      <c r="R21" s="43" t="e">
        <f t="shared" si="7"/>
        <v>#REF!</v>
      </c>
      <c r="S21" s="20">
        <f t="shared" si="8"/>
        <v>0</v>
      </c>
      <c r="T21" s="21">
        <f t="shared" si="8"/>
        <v>0</v>
      </c>
      <c r="U21" s="44">
        <f t="shared" si="9"/>
        <v>0</v>
      </c>
      <c r="V21" s="43" t="e">
        <f t="shared" si="11"/>
        <v>#REF!</v>
      </c>
      <c r="W21" s="37"/>
      <c r="X21" s="96" t="s">
        <v>76</v>
      </c>
      <c r="Y21" s="37" t="str">
        <f t="shared" si="10"/>
        <v/>
      </c>
      <c r="Z21" s="37"/>
      <c r="AA21" s="37"/>
      <c r="AB21" s="104" t="s">
        <v>463</v>
      </c>
      <c r="AC21" s="104" t="s">
        <v>463</v>
      </c>
      <c r="AD21" s="104" t="s">
        <v>463</v>
      </c>
      <c r="AE21" s="104" t="s">
        <v>463</v>
      </c>
      <c r="AF21" s="104"/>
      <c r="AG21" s="104" t="s">
        <v>464</v>
      </c>
      <c r="AH21" s="106" t="s">
        <v>463</v>
      </c>
      <c r="AI21" s="104">
        <v>0</v>
      </c>
      <c r="AJ21" s="104"/>
      <c r="AK21" s="37" t="s">
        <v>467</v>
      </c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</row>
    <row r="22" spans="1:217" s="38" customFormat="1">
      <c r="A22" s="49" t="s">
        <v>77</v>
      </c>
      <c r="B22" s="49" t="s">
        <v>65</v>
      </c>
      <c r="C22" s="50" t="s">
        <v>78</v>
      </c>
      <c r="D22" s="50" t="s">
        <v>73</v>
      </c>
      <c r="E22" s="50" t="s">
        <v>459</v>
      </c>
      <c r="F22" s="65">
        <v>45658</v>
      </c>
      <c r="G22" s="51" t="e">
        <f t="shared" si="0"/>
        <v>#REF!</v>
      </c>
      <c r="H22" s="52" t="e">
        <f t="shared" si="1"/>
        <v>#REF!</v>
      </c>
      <c r="I22" s="66" t="e">
        <f t="shared" ref="I22:I137" si="12">SUM(G22:H22)</f>
        <v>#REF!</v>
      </c>
      <c r="J22" s="51">
        <v>0</v>
      </c>
      <c r="K22" s="52">
        <v>0</v>
      </c>
      <c r="L22" s="53">
        <f t="shared" si="3"/>
        <v>0</v>
      </c>
      <c r="M22" s="20">
        <v>0</v>
      </c>
      <c r="N22" s="21">
        <v>0</v>
      </c>
      <c r="O22" s="43">
        <f t="shared" si="4"/>
        <v>0</v>
      </c>
      <c r="P22" s="20" t="e">
        <f t="shared" si="5"/>
        <v>#REF!</v>
      </c>
      <c r="Q22" s="21" t="e">
        <f t="shared" si="6"/>
        <v>#REF!</v>
      </c>
      <c r="R22" s="43" t="e">
        <f t="shared" si="7"/>
        <v>#REF!</v>
      </c>
      <c r="S22" s="20">
        <f t="shared" si="8"/>
        <v>0</v>
      </c>
      <c r="T22" s="21">
        <f t="shared" si="8"/>
        <v>0</v>
      </c>
      <c r="U22" s="44">
        <f t="shared" si="9"/>
        <v>0</v>
      </c>
      <c r="V22" s="43" t="e">
        <f t="shared" si="11"/>
        <v>#REF!</v>
      </c>
      <c r="W22" s="37"/>
      <c r="X22" s="96" t="s">
        <v>73</v>
      </c>
      <c r="Y22" s="37" t="str">
        <f t="shared" si="10"/>
        <v/>
      </c>
      <c r="Z22" s="37"/>
      <c r="AA22" s="37"/>
      <c r="AB22" s="107"/>
      <c r="AC22" s="107"/>
      <c r="AD22" s="107"/>
      <c r="AE22" s="107"/>
      <c r="AF22" s="107"/>
      <c r="AG22" s="107"/>
      <c r="AH22" s="107"/>
      <c r="AI22" s="107"/>
      <c r="AJ22" s="10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</row>
    <row r="23" spans="1:217" s="38" customFormat="1">
      <c r="A23" s="49" t="s">
        <v>79</v>
      </c>
      <c r="B23" s="49" t="s">
        <v>65</v>
      </c>
      <c r="C23" s="50" t="s">
        <v>80</v>
      </c>
      <c r="D23" s="50" t="s">
        <v>81</v>
      </c>
      <c r="E23" s="50" t="s">
        <v>457</v>
      </c>
      <c r="F23" s="65">
        <v>45658</v>
      </c>
      <c r="G23" s="51" t="e">
        <f t="shared" si="0"/>
        <v>#REF!</v>
      </c>
      <c r="H23" s="52" t="e">
        <f t="shared" si="1"/>
        <v>#REF!</v>
      </c>
      <c r="I23" s="66" t="e">
        <f t="shared" si="12"/>
        <v>#REF!</v>
      </c>
      <c r="J23" s="51">
        <v>0</v>
      </c>
      <c r="K23" s="52">
        <v>0</v>
      </c>
      <c r="L23" s="53">
        <f t="shared" si="3"/>
        <v>0</v>
      </c>
      <c r="M23" s="20">
        <v>0</v>
      </c>
      <c r="N23" s="21">
        <v>0</v>
      </c>
      <c r="O23" s="43">
        <f t="shared" si="4"/>
        <v>0</v>
      </c>
      <c r="P23" s="20" t="e">
        <f t="shared" si="5"/>
        <v>#REF!</v>
      </c>
      <c r="Q23" s="21" t="e">
        <f t="shared" si="6"/>
        <v>#REF!</v>
      </c>
      <c r="R23" s="43" t="e">
        <f t="shared" si="7"/>
        <v>#REF!</v>
      </c>
      <c r="S23" s="20">
        <f t="shared" ref="S23:T138" si="13">J23-M23</f>
        <v>0</v>
      </c>
      <c r="T23" s="21">
        <f t="shared" si="13"/>
        <v>0</v>
      </c>
      <c r="U23" s="44">
        <f t="shared" si="9"/>
        <v>0</v>
      </c>
      <c r="V23" s="43" t="e">
        <f t="shared" si="11"/>
        <v>#REF!</v>
      </c>
      <c r="W23" s="37"/>
      <c r="X23" s="96" t="s">
        <v>81</v>
      </c>
      <c r="Y23" s="37" t="str">
        <f t="shared" si="10"/>
        <v/>
      </c>
      <c r="Z23" s="37"/>
      <c r="AA23" s="37"/>
      <c r="AB23" s="107"/>
      <c r="AC23" s="107"/>
      <c r="AD23" s="107"/>
      <c r="AE23" s="107"/>
      <c r="AF23" s="107"/>
      <c r="AG23" s="107"/>
      <c r="AH23" s="107"/>
      <c r="AI23" s="107"/>
      <c r="AJ23" s="10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</row>
    <row r="24" spans="1:217" s="38" customFormat="1">
      <c r="A24" s="49" t="s">
        <v>82</v>
      </c>
      <c r="B24" s="49" t="s">
        <v>65</v>
      </c>
      <c r="C24" s="50" t="s">
        <v>83</v>
      </c>
      <c r="D24" s="50" t="s">
        <v>84</v>
      </c>
      <c r="E24" s="50" t="s">
        <v>457</v>
      </c>
      <c r="F24" s="65">
        <v>45658</v>
      </c>
      <c r="G24" s="51" t="e">
        <f t="shared" si="0"/>
        <v>#REF!</v>
      </c>
      <c r="H24" s="52" t="e">
        <f t="shared" si="1"/>
        <v>#REF!</v>
      </c>
      <c r="I24" s="66" t="e">
        <f t="shared" si="12"/>
        <v>#REF!</v>
      </c>
      <c r="J24" s="51">
        <v>540000</v>
      </c>
      <c r="K24" s="52">
        <v>10000</v>
      </c>
      <c r="L24" s="53">
        <f t="shared" si="3"/>
        <v>550000</v>
      </c>
      <c r="M24" s="20">
        <v>540000</v>
      </c>
      <c r="N24" s="21">
        <v>10000</v>
      </c>
      <c r="O24" s="43">
        <f t="shared" si="4"/>
        <v>550000</v>
      </c>
      <c r="P24" s="20" t="e">
        <f t="shared" si="5"/>
        <v>#REF!</v>
      </c>
      <c r="Q24" s="21" t="e">
        <f t="shared" si="6"/>
        <v>#REF!</v>
      </c>
      <c r="R24" s="43" t="e">
        <f t="shared" si="7"/>
        <v>#REF!</v>
      </c>
      <c r="S24" s="20">
        <f t="shared" si="13"/>
        <v>0</v>
      </c>
      <c r="T24" s="21">
        <f t="shared" si="13"/>
        <v>0</v>
      </c>
      <c r="U24" s="44">
        <f t="shared" si="9"/>
        <v>0</v>
      </c>
      <c r="V24" s="43" t="e">
        <f t="shared" si="11"/>
        <v>#REF!</v>
      </c>
      <c r="W24" s="37"/>
      <c r="X24" s="96" t="s">
        <v>84</v>
      </c>
      <c r="Y24" s="37" t="str">
        <f t="shared" si="10"/>
        <v/>
      </c>
      <c r="Z24" s="37"/>
      <c r="AA24" s="37"/>
      <c r="AB24" s="104" t="s">
        <v>463</v>
      </c>
      <c r="AC24" s="104" t="s">
        <v>463</v>
      </c>
      <c r="AD24" s="104" t="s">
        <v>463</v>
      </c>
      <c r="AE24" s="104" t="s">
        <v>463</v>
      </c>
      <c r="AF24" s="104"/>
      <c r="AG24" s="104" t="s">
        <v>463</v>
      </c>
      <c r="AH24" s="104"/>
      <c r="AI24" s="104" t="s">
        <v>465</v>
      </c>
      <c r="AJ24" s="104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</row>
    <row r="25" spans="1:217" s="38" customFormat="1">
      <c r="A25" s="49" t="s">
        <v>85</v>
      </c>
      <c r="B25" s="49" t="s">
        <v>65</v>
      </c>
      <c r="C25" s="50" t="s">
        <v>86</v>
      </c>
      <c r="D25" s="50" t="s">
        <v>87</v>
      </c>
      <c r="E25" s="50" t="s">
        <v>457</v>
      </c>
      <c r="F25" s="65">
        <v>45658</v>
      </c>
      <c r="G25" s="51" t="e">
        <f t="shared" si="0"/>
        <v>#REF!</v>
      </c>
      <c r="H25" s="52" t="e">
        <f t="shared" si="1"/>
        <v>#REF!</v>
      </c>
      <c r="I25" s="66" t="e">
        <f t="shared" si="12"/>
        <v>#REF!</v>
      </c>
      <c r="J25" s="51">
        <v>36000</v>
      </c>
      <c r="K25" s="52">
        <v>0</v>
      </c>
      <c r="L25" s="53">
        <f t="shared" si="3"/>
        <v>36000</v>
      </c>
      <c r="M25" s="20">
        <v>36000</v>
      </c>
      <c r="N25" s="21">
        <v>0</v>
      </c>
      <c r="O25" s="43">
        <f t="shared" si="4"/>
        <v>36000</v>
      </c>
      <c r="P25" s="20" t="e">
        <f t="shared" si="5"/>
        <v>#REF!</v>
      </c>
      <c r="Q25" s="21" t="e">
        <f t="shared" si="6"/>
        <v>#REF!</v>
      </c>
      <c r="R25" s="43" t="e">
        <f t="shared" si="7"/>
        <v>#REF!</v>
      </c>
      <c r="S25" s="20">
        <f t="shared" si="13"/>
        <v>0</v>
      </c>
      <c r="T25" s="21">
        <f t="shared" si="13"/>
        <v>0</v>
      </c>
      <c r="U25" s="44">
        <f t="shared" si="9"/>
        <v>0</v>
      </c>
      <c r="V25" s="43" t="e">
        <f t="shared" si="11"/>
        <v>#REF!</v>
      </c>
      <c r="W25" s="37"/>
      <c r="X25" s="96" t="s">
        <v>87</v>
      </c>
      <c r="Y25" s="37" t="str">
        <f t="shared" si="10"/>
        <v/>
      </c>
      <c r="Z25" s="37"/>
      <c r="AA25" s="37"/>
      <c r="AB25" s="104" t="s">
        <v>463</v>
      </c>
      <c r="AC25" s="104" t="s">
        <v>463</v>
      </c>
      <c r="AD25" s="104" t="s">
        <v>463</v>
      </c>
      <c r="AE25" s="104" t="s">
        <v>463</v>
      </c>
      <c r="AF25" s="104"/>
      <c r="AG25" s="104" t="s">
        <v>463</v>
      </c>
      <c r="AH25" s="104"/>
      <c r="AI25" s="104" t="s">
        <v>465</v>
      </c>
      <c r="AJ25" s="104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</row>
    <row r="26" spans="1:217" s="38" customFormat="1">
      <c r="A26" s="49" t="s">
        <v>88</v>
      </c>
      <c r="B26" s="49" t="s">
        <v>65</v>
      </c>
      <c r="C26" s="50" t="s">
        <v>83</v>
      </c>
      <c r="D26" s="50" t="s">
        <v>89</v>
      </c>
      <c r="E26" s="50" t="s">
        <v>457</v>
      </c>
      <c r="F26" s="65">
        <v>45658</v>
      </c>
      <c r="G26" s="51" t="e">
        <f t="shared" si="0"/>
        <v>#REF!</v>
      </c>
      <c r="H26" s="52" t="e">
        <f t="shared" si="1"/>
        <v>#REF!</v>
      </c>
      <c r="I26" s="66" t="e">
        <f t="shared" si="12"/>
        <v>#REF!</v>
      </c>
      <c r="J26" s="51">
        <v>1143000</v>
      </c>
      <c r="K26" s="52">
        <v>0</v>
      </c>
      <c r="L26" s="53">
        <f t="shared" si="3"/>
        <v>1143000</v>
      </c>
      <c r="M26" s="20">
        <v>1143000</v>
      </c>
      <c r="N26" s="21">
        <v>0</v>
      </c>
      <c r="O26" s="43">
        <f t="shared" si="4"/>
        <v>1143000</v>
      </c>
      <c r="P26" s="20" t="e">
        <f t="shared" si="5"/>
        <v>#REF!</v>
      </c>
      <c r="Q26" s="21" t="e">
        <f t="shared" si="6"/>
        <v>#REF!</v>
      </c>
      <c r="R26" s="43" t="e">
        <f t="shared" si="7"/>
        <v>#REF!</v>
      </c>
      <c r="S26" s="20">
        <f t="shared" si="13"/>
        <v>0</v>
      </c>
      <c r="T26" s="21">
        <f t="shared" si="13"/>
        <v>0</v>
      </c>
      <c r="U26" s="44">
        <f t="shared" si="9"/>
        <v>0</v>
      </c>
      <c r="V26" s="43" t="e">
        <f t="shared" si="11"/>
        <v>#REF!</v>
      </c>
      <c r="W26" s="37"/>
      <c r="X26" s="96" t="s">
        <v>89</v>
      </c>
      <c r="Y26" s="37" t="str">
        <f t="shared" si="10"/>
        <v/>
      </c>
      <c r="Z26" s="37"/>
      <c r="AA26" s="37"/>
      <c r="AB26" s="104" t="s">
        <v>463</v>
      </c>
      <c r="AC26" s="104" t="s">
        <v>463</v>
      </c>
      <c r="AD26" s="104" t="s">
        <v>463</v>
      </c>
      <c r="AE26" s="104" t="s">
        <v>463</v>
      </c>
      <c r="AF26" s="104"/>
      <c r="AG26" s="104" t="s">
        <v>463</v>
      </c>
      <c r="AH26" s="104"/>
      <c r="AI26" s="104" t="s">
        <v>465</v>
      </c>
      <c r="AJ26" s="104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</row>
    <row r="27" spans="1:217" s="38" customFormat="1">
      <c r="A27" s="49" t="s">
        <v>90</v>
      </c>
      <c r="B27" s="49" t="s">
        <v>65</v>
      </c>
      <c r="C27" s="50" t="s">
        <v>91</v>
      </c>
      <c r="D27" s="50" t="s">
        <v>92</v>
      </c>
      <c r="E27" s="50" t="s">
        <v>457</v>
      </c>
      <c r="F27" s="65">
        <v>45658</v>
      </c>
      <c r="G27" s="51" t="e">
        <f t="shared" si="0"/>
        <v>#REF!</v>
      </c>
      <c r="H27" s="52" t="e">
        <f t="shared" si="1"/>
        <v>#REF!</v>
      </c>
      <c r="I27" s="66" t="e">
        <f t="shared" si="12"/>
        <v>#REF!</v>
      </c>
      <c r="J27" s="51">
        <v>3818000</v>
      </c>
      <c r="K27" s="52">
        <v>101000</v>
      </c>
      <c r="L27" s="53">
        <f t="shared" si="3"/>
        <v>3919000</v>
      </c>
      <c r="M27" s="20">
        <v>3818000</v>
      </c>
      <c r="N27" s="21">
        <v>101000</v>
      </c>
      <c r="O27" s="43">
        <f t="shared" si="4"/>
        <v>3919000</v>
      </c>
      <c r="P27" s="20" t="e">
        <f t="shared" si="5"/>
        <v>#REF!</v>
      </c>
      <c r="Q27" s="21" t="e">
        <f t="shared" si="6"/>
        <v>#REF!</v>
      </c>
      <c r="R27" s="43" t="e">
        <f t="shared" si="7"/>
        <v>#REF!</v>
      </c>
      <c r="S27" s="20">
        <f t="shared" si="13"/>
        <v>0</v>
      </c>
      <c r="T27" s="21">
        <f t="shared" si="13"/>
        <v>0</v>
      </c>
      <c r="U27" s="44">
        <f t="shared" si="9"/>
        <v>0</v>
      </c>
      <c r="V27" s="43" t="e">
        <f t="shared" si="11"/>
        <v>#REF!</v>
      </c>
      <c r="W27" s="37"/>
      <c r="X27" s="96" t="s">
        <v>92</v>
      </c>
      <c r="Y27" s="37" t="str">
        <f t="shared" si="10"/>
        <v/>
      </c>
      <c r="Z27" s="37"/>
      <c r="AA27" s="37"/>
      <c r="AB27" s="104" t="s">
        <v>463</v>
      </c>
      <c r="AC27" s="104" t="s">
        <v>463</v>
      </c>
      <c r="AD27" s="104" t="s">
        <v>463</v>
      </c>
      <c r="AE27" s="104" t="s">
        <v>463</v>
      </c>
      <c r="AF27" s="104"/>
      <c r="AG27" s="104" t="s">
        <v>463</v>
      </c>
      <c r="AH27" s="104"/>
      <c r="AI27" s="104" t="s">
        <v>465</v>
      </c>
      <c r="AJ27" s="104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</row>
    <row r="28" spans="1:217" s="38" customFormat="1">
      <c r="A28" s="49" t="s">
        <v>93</v>
      </c>
      <c r="B28" s="49" t="s">
        <v>65</v>
      </c>
      <c r="C28" s="50" t="s">
        <v>94</v>
      </c>
      <c r="D28" s="50" t="s">
        <v>95</v>
      </c>
      <c r="E28" s="50" t="s">
        <v>457</v>
      </c>
      <c r="F28" s="65">
        <v>45658</v>
      </c>
      <c r="G28" s="51" t="e">
        <f t="shared" si="0"/>
        <v>#REF!</v>
      </c>
      <c r="H28" s="52" t="e">
        <f t="shared" si="1"/>
        <v>#REF!</v>
      </c>
      <c r="I28" s="66" t="e">
        <f t="shared" si="12"/>
        <v>#REF!</v>
      </c>
      <c r="J28" s="51">
        <v>0</v>
      </c>
      <c r="K28" s="52">
        <v>0</v>
      </c>
      <c r="L28" s="53">
        <f t="shared" si="3"/>
        <v>0</v>
      </c>
      <c r="M28" s="20">
        <v>0</v>
      </c>
      <c r="N28" s="21">
        <v>0</v>
      </c>
      <c r="O28" s="43">
        <f t="shared" si="4"/>
        <v>0</v>
      </c>
      <c r="P28" s="20" t="e">
        <f t="shared" si="5"/>
        <v>#REF!</v>
      </c>
      <c r="Q28" s="21" t="e">
        <f t="shared" si="6"/>
        <v>#REF!</v>
      </c>
      <c r="R28" s="43" t="e">
        <f t="shared" si="7"/>
        <v>#REF!</v>
      </c>
      <c r="S28" s="20">
        <f t="shared" si="13"/>
        <v>0</v>
      </c>
      <c r="T28" s="21">
        <f t="shared" si="13"/>
        <v>0</v>
      </c>
      <c r="U28" s="44">
        <f t="shared" si="9"/>
        <v>0</v>
      </c>
      <c r="V28" s="43" t="e">
        <f t="shared" si="11"/>
        <v>#REF!</v>
      </c>
      <c r="W28" s="37"/>
      <c r="X28" s="96" t="s">
        <v>95</v>
      </c>
      <c r="Y28" s="37" t="str">
        <f t="shared" si="10"/>
        <v/>
      </c>
      <c r="Z28" s="37"/>
      <c r="AA28" s="37"/>
      <c r="AB28" s="107"/>
      <c r="AC28" s="107"/>
      <c r="AD28" s="107"/>
      <c r="AE28" s="107"/>
      <c r="AF28" s="107"/>
      <c r="AG28" s="107"/>
      <c r="AH28" s="107"/>
      <c r="AI28" s="107"/>
      <c r="AJ28" s="10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</row>
    <row r="29" spans="1:217" s="38" customFormat="1">
      <c r="A29" s="49" t="s">
        <v>96</v>
      </c>
      <c r="B29" s="49" t="s">
        <v>65</v>
      </c>
      <c r="C29" s="50" t="s">
        <v>97</v>
      </c>
      <c r="D29" s="50" t="s">
        <v>98</v>
      </c>
      <c r="E29" s="50" t="s">
        <v>457</v>
      </c>
      <c r="F29" s="65">
        <v>45658</v>
      </c>
      <c r="G29" s="51" t="e">
        <f t="shared" si="0"/>
        <v>#REF!</v>
      </c>
      <c r="H29" s="52" t="e">
        <f t="shared" si="1"/>
        <v>#REF!</v>
      </c>
      <c r="I29" s="66" t="e">
        <f t="shared" si="12"/>
        <v>#REF!</v>
      </c>
      <c r="J29" s="51">
        <v>3299000</v>
      </c>
      <c r="K29" s="52">
        <v>313000</v>
      </c>
      <c r="L29" s="53">
        <f t="shared" si="3"/>
        <v>3612000</v>
      </c>
      <c r="M29" s="20">
        <v>3299000</v>
      </c>
      <c r="N29" s="21">
        <v>313000</v>
      </c>
      <c r="O29" s="43">
        <f t="shared" si="4"/>
        <v>3612000</v>
      </c>
      <c r="P29" s="20" t="e">
        <f t="shared" si="5"/>
        <v>#REF!</v>
      </c>
      <c r="Q29" s="21" t="e">
        <f t="shared" si="6"/>
        <v>#REF!</v>
      </c>
      <c r="R29" s="43" t="e">
        <f t="shared" si="7"/>
        <v>#REF!</v>
      </c>
      <c r="S29" s="20">
        <f t="shared" si="13"/>
        <v>0</v>
      </c>
      <c r="T29" s="21">
        <f t="shared" si="13"/>
        <v>0</v>
      </c>
      <c r="U29" s="44">
        <f t="shared" si="9"/>
        <v>0</v>
      </c>
      <c r="V29" s="43" t="e">
        <f t="shared" si="11"/>
        <v>#REF!</v>
      </c>
      <c r="W29" s="37"/>
      <c r="X29" s="96" t="s">
        <v>98</v>
      </c>
      <c r="Y29" s="37" t="str">
        <f t="shared" si="10"/>
        <v/>
      </c>
      <c r="Z29" s="37"/>
      <c r="AA29" s="37"/>
      <c r="AB29" s="104" t="s">
        <v>464</v>
      </c>
      <c r="AC29" s="104" t="s">
        <v>464</v>
      </c>
      <c r="AD29" s="104" t="s">
        <v>463</v>
      </c>
      <c r="AE29" s="104" t="s">
        <v>463</v>
      </c>
      <c r="AF29" s="104"/>
      <c r="AG29" s="104" t="s">
        <v>463</v>
      </c>
      <c r="AH29" s="104"/>
      <c r="AI29" s="104" t="s">
        <v>465</v>
      </c>
      <c r="AJ29" s="104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</row>
    <row r="30" spans="1:217" s="38" customFormat="1">
      <c r="A30" s="49" t="s">
        <v>68</v>
      </c>
      <c r="B30" s="49" t="s">
        <v>65</v>
      </c>
      <c r="C30" s="50" t="s">
        <v>69</v>
      </c>
      <c r="D30" s="50" t="s">
        <v>99</v>
      </c>
      <c r="E30" s="50" t="s">
        <v>457</v>
      </c>
      <c r="F30" s="65">
        <v>45658</v>
      </c>
      <c r="G30" s="51" t="e">
        <f t="shared" si="0"/>
        <v>#REF!</v>
      </c>
      <c r="H30" s="52" t="e">
        <f t="shared" si="1"/>
        <v>#REF!</v>
      </c>
      <c r="I30" s="66" t="e">
        <f t="shared" si="12"/>
        <v>#REF!</v>
      </c>
      <c r="J30" s="51">
        <v>0</v>
      </c>
      <c r="K30" s="52">
        <v>40000</v>
      </c>
      <c r="L30" s="53">
        <f t="shared" si="3"/>
        <v>40000</v>
      </c>
      <c r="M30" s="20">
        <v>0</v>
      </c>
      <c r="N30" s="21">
        <v>40000</v>
      </c>
      <c r="O30" s="43">
        <f t="shared" si="4"/>
        <v>40000</v>
      </c>
      <c r="P30" s="20" t="e">
        <f t="shared" si="5"/>
        <v>#REF!</v>
      </c>
      <c r="Q30" s="21" t="e">
        <f t="shared" si="6"/>
        <v>#REF!</v>
      </c>
      <c r="R30" s="43" t="e">
        <f t="shared" si="7"/>
        <v>#REF!</v>
      </c>
      <c r="S30" s="20">
        <f t="shared" si="13"/>
        <v>0</v>
      </c>
      <c r="T30" s="21">
        <f t="shared" si="13"/>
        <v>0</v>
      </c>
      <c r="U30" s="44">
        <f t="shared" si="9"/>
        <v>0</v>
      </c>
      <c r="V30" s="43" t="e">
        <f t="shared" si="11"/>
        <v>#REF!</v>
      </c>
      <c r="W30" s="37"/>
      <c r="X30" s="96" t="s">
        <v>99</v>
      </c>
      <c r="Y30" s="37" t="str">
        <f t="shared" si="10"/>
        <v/>
      </c>
      <c r="Z30" s="37"/>
      <c r="AA30" s="37"/>
      <c r="AB30" s="107"/>
      <c r="AC30" s="107"/>
      <c r="AD30" s="107"/>
      <c r="AE30" s="107"/>
      <c r="AF30" s="107"/>
      <c r="AG30" s="107"/>
      <c r="AH30" s="107"/>
      <c r="AI30" s="107"/>
      <c r="AJ30" s="10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</row>
    <row r="31" spans="1:217" s="38" customFormat="1" ht="20.399999999999999">
      <c r="A31" s="49" t="s">
        <v>423</v>
      </c>
      <c r="B31" s="49" t="s">
        <v>65</v>
      </c>
      <c r="C31" s="50" t="s">
        <v>69</v>
      </c>
      <c r="D31" s="50" t="s">
        <v>424</v>
      </c>
      <c r="E31" s="50" t="s">
        <v>468</v>
      </c>
      <c r="F31" s="65" t="s">
        <v>61</v>
      </c>
      <c r="G31" s="51" t="e">
        <f t="shared" ref="G31" si="14">ROUND(J31*ign/igo,afrind)</f>
        <v>#REF!</v>
      </c>
      <c r="H31" s="52" t="e">
        <f t="shared" ref="H31" si="15">ROUND(K31*iin/iio,afrind)</f>
        <v>#REF!</v>
      </c>
      <c r="I31" s="66" t="e">
        <f t="shared" ref="I31" si="16">SUM(G31:H31)</f>
        <v>#REF!</v>
      </c>
      <c r="J31" s="51">
        <f>24*90000</f>
        <v>2160000</v>
      </c>
      <c r="K31" s="52">
        <f>10000*24</f>
        <v>240000</v>
      </c>
      <c r="L31" s="53">
        <f t="shared" si="3"/>
        <v>2400000</v>
      </c>
      <c r="M31" s="20">
        <v>0</v>
      </c>
      <c r="N31" s="21">
        <v>0</v>
      </c>
      <c r="O31" s="43">
        <f t="shared" si="4"/>
        <v>0</v>
      </c>
      <c r="P31" s="20" t="e">
        <f t="shared" si="5"/>
        <v>#REF!</v>
      </c>
      <c r="Q31" s="21" t="e">
        <f t="shared" si="6"/>
        <v>#REF!</v>
      </c>
      <c r="R31" s="43" t="e">
        <f t="shared" ref="R31" si="17">SUM(P31:Q31)</f>
        <v>#REF!</v>
      </c>
      <c r="S31" s="20">
        <f t="shared" ref="S31" si="18">J31-M31</f>
        <v>2160000</v>
      </c>
      <c r="T31" s="21">
        <f t="shared" ref="T31" si="19">K31-N31</f>
        <v>240000</v>
      </c>
      <c r="U31" s="44">
        <f t="shared" ref="U31" si="20">SUM(S31:T31)</f>
        <v>2400000</v>
      </c>
      <c r="V31" s="43" t="e">
        <f t="shared" ref="V31" si="21">ROUND(U31*premieGM,2)</f>
        <v>#REF!</v>
      </c>
      <c r="W31" s="37"/>
      <c r="X31" s="98"/>
      <c r="Y31" s="99" t="s">
        <v>436</v>
      </c>
      <c r="Z31" s="37"/>
      <c r="AA31" s="37"/>
      <c r="AB31" s="104" t="s">
        <v>463</v>
      </c>
      <c r="AC31" s="104" t="s">
        <v>463</v>
      </c>
      <c r="AD31" s="104" t="s">
        <v>463</v>
      </c>
      <c r="AE31" s="104" t="s">
        <v>463</v>
      </c>
      <c r="AF31" s="104"/>
      <c r="AG31" s="106" t="s">
        <v>463</v>
      </c>
      <c r="AH31" s="104"/>
      <c r="AI31" s="104" t="s">
        <v>465</v>
      </c>
      <c r="AJ31" s="104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</row>
    <row r="32" spans="1:217" s="38" customFormat="1">
      <c r="A32" s="49" t="s">
        <v>100</v>
      </c>
      <c r="B32" s="49" t="s">
        <v>65</v>
      </c>
      <c r="C32" s="50" t="s">
        <v>101</v>
      </c>
      <c r="D32" s="50" t="s">
        <v>102</v>
      </c>
      <c r="E32" s="50" t="s">
        <v>459</v>
      </c>
      <c r="F32" s="65">
        <v>45658</v>
      </c>
      <c r="G32" s="51" t="e">
        <f t="shared" si="0"/>
        <v>#REF!</v>
      </c>
      <c r="H32" s="52" t="e">
        <f t="shared" si="1"/>
        <v>#REF!</v>
      </c>
      <c r="I32" s="66" t="e">
        <f t="shared" si="12"/>
        <v>#REF!</v>
      </c>
      <c r="J32" s="51">
        <v>0</v>
      </c>
      <c r="K32" s="52">
        <v>0</v>
      </c>
      <c r="L32" s="53">
        <f t="shared" si="3"/>
        <v>0</v>
      </c>
      <c r="M32" s="20">
        <v>0</v>
      </c>
      <c r="N32" s="21">
        <v>0</v>
      </c>
      <c r="O32" s="43">
        <f t="shared" si="4"/>
        <v>0</v>
      </c>
      <c r="P32" s="20" t="e">
        <f t="shared" si="5"/>
        <v>#REF!</v>
      </c>
      <c r="Q32" s="21" t="e">
        <f t="shared" si="6"/>
        <v>#REF!</v>
      </c>
      <c r="R32" s="43" t="e">
        <f t="shared" si="7"/>
        <v>#REF!</v>
      </c>
      <c r="S32" s="20">
        <f t="shared" si="13"/>
        <v>0</v>
      </c>
      <c r="T32" s="21">
        <f t="shared" si="13"/>
        <v>0</v>
      </c>
      <c r="U32" s="44">
        <f t="shared" si="9"/>
        <v>0</v>
      </c>
      <c r="V32" s="43" t="e">
        <f t="shared" si="11"/>
        <v>#REF!</v>
      </c>
      <c r="W32" s="37"/>
      <c r="X32" s="96" t="s">
        <v>102</v>
      </c>
      <c r="Y32" s="37" t="str">
        <f t="shared" ref="Y32:Y44" si="22">IF(D32=X32,"",D32 &amp; " ≠ " &amp; X32)</f>
        <v/>
      </c>
      <c r="Z32" s="37"/>
      <c r="AA32" s="37"/>
      <c r="AB32" s="107"/>
      <c r="AC32" s="107"/>
      <c r="AD32" s="107"/>
      <c r="AE32" s="107"/>
      <c r="AF32" s="107"/>
      <c r="AG32" s="107"/>
      <c r="AH32" s="107"/>
      <c r="AI32" s="107"/>
      <c r="AJ32" s="10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</row>
    <row r="33" spans="1:217" s="38" customFormat="1">
      <c r="A33" s="49" t="s">
        <v>103</v>
      </c>
      <c r="B33" s="49" t="s">
        <v>65</v>
      </c>
      <c r="C33" s="50" t="s">
        <v>83</v>
      </c>
      <c r="D33" s="50" t="s">
        <v>104</v>
      </c>
      <c r="E33" s="50" t="s">
        <v>457</v>
      </c>
      <c r="F33" s="65">
        <v>45658</v>
      </c>
      <c r="G33" s="51" t="e">
        <f t="shared" si="0"/>
        <v>#REF!</v>
      </c>
      <c r="H33" s="52" t="e">
        <f t="shared" si="1"/>
        <v>#REF!</v>
      </c>
      <c r="I33" s="66" t="e">
        <f t="shared" si="12"/>
        <v>#REF!</v>
      </c>
      <c r="J33" s="51">
        <v>634000</v>
      </c>
      <c r="K33" s="52">
        <v>42000</v>
      </c>
      <c r="L33" s="53">
        <f t="shared" si="3"/>
        <v>676000</v>
      </c>
      <c r="M33" s="20">
        <v>634000</v>
      </c>
      <c r="N33" s="21">
        <v>42000</v>
      </c>
      <c r="O33" s="43">
        <f t="shared" si="4"/>
        <v>676000</v>
      </c>
      <c r="P33" s="20" t="e">
        <f t="shared" si="5"/>
        <v>#REF!</v>
      </c>
      <c r="Q33" s="21" t="e">
        <f t="shared" si="6"/>
        <v>#REF!</v>
      </c>
      <c r="R33" s="43" t="e">
        <f t="shared" si="7"/>
        <v>#REF!</v>
      </c>
      <c r="S33" s="20">
        <f t="shared" si="13"/>
        <v>0</v>
      </c>
      <c r="T33" s="21">
        <f t="shared" si="13"/>
        <v>0</v>
      </c>
      <c r="U33" s="44">
        <f t="shared" si="9"/>
        <v>0</v>
      </c>
      <c r="V33" s="43" t="e">
        <f t="shared" si="11"/>
        <v>#REF!</v>
      </c>
      <c r="W33" s="37"/>
      <c r="X33" s="96" t="s">
        <v>104</v>
      </c>
      <c r="Y33" s="37" t="str">
        <f t="shared" si="22"/>
        <v/>
      </c>
      <c r="Z33" s="37"/>
      <c r="AA33" s="37"/>
      <c r="AB33" s="104" t="s">
        <v>463</v>
      </c>
      <c r="AC33" s="104" t="s">
        <v>463</v>
      </c>
      <c r="AD33" s="104" t="s">
        <v>463</v>
      </c>
      <c r="AE33" s="106" t="s">
        <v>464</v>
      </c>
      <c r="AF33" s="106" t="s">
        <v>464</v>
      </c>
      <c r="AG33" s="104" t="s">
        <v>463</v>
      </c>
      <c r="AH33" s="104"/>
      <c r="AI33" s="104" t="s">
        <v>465</v>
      </c>
      <c r="AJ33" s="104"/>
      <c r="AK33" s="37" t="s">
        <v>469</v>
      </c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</row>
    <row r="34" spans="1:217" s="38" customFormat="1">
      <c r="A34" s="49" t="s">
        <v>105</v>
      </c>
      <c r="B34" s="49" t="s">
        <v>65</v>
      </c>
      <c r="C34" s="50" t="s">
        <v>83</v>
      </c>
      <c r="D34" s="50" t="s">
        <v>106</v>
      </c>
      <c r="E34" s="50" t="s">
        <v>459</v>
      </c>
      <c r="F34" s="65">
        <v>45658</v>
      </c>
      <c r="G34" s="51" t="e">
        <f t="shared" si="0"/>
        <v>#REF!</v>
      </c>
      <c r="H34" s="52" t="e">
        <f t="shared" si="1"/>
        <v>#REF!</v>
      </c>
      <c r="I34" s="66" t="e">
        <f t="shared" si="12"/>
        <v>#REF!</v>
      </c>
      <c r="J34" s="51">
        <v>0</v>
      </c>
      <c r="K34" s="52">
        <v>0</v>
      </c>
      <c r="L34" s="53">
        <f t="shared" si="3"/>
        <v>0</v>
      </c>
      <c r="M34" s="20">
        <v>0</v>
      </c>
      <c r="N34" s="21">
        <v>0</v>
      </c>
      <c r="O34" s="43">
        <f t="shared" si="4"/>
        <v>0</v>
      </c>
      <c r="P34" s="20" t="e">
        <f t="shared" si="5"/>
        <v>#REF!</v>
      </c>
      <c r="Q34" s="21" t="e">
        <f t="shared" si="6"/>
        <v>#REF!</v>
      </c>
      <c r="R34" s="43" t="e">
        <f t="shared" si="7"/>
        <v>#REF!</v>
      </c>
      <c r="S34" s="20">
        <f t="shared" si="13"/>
        <v>0</v>
      </c>
      <c r="T34" s="21">
        <f t="shared" si="13"/>
        <v>0</v>
      </c>
      <c r="U34" s="44">
        <f t="shared" si="9"/>
        <v>0</v>
      </c>
      <c r="V34" s="43" t="e">
        <f t="shared" si="11"/>
        <v>#REF!</v>
      </c>
      <c r="W34" s="37"/>
      <c r="X34" s="96" t="s">
        <v>106</v>
      </c>
      <c r="Y34" s="37" t="str">
        <f t="shared" si="22"/>
        <v/>
      </c>
      <c r="Z34" s="37"/>
      <c r="AA34" s="37"/>
      <c r="AB34" s="107"/>
      <c r="AC34" s="107"/>
      <c r="AD34" s="107"/>
      <c r="AE34" s="107"/>
      <c r="AF34" s="107"/>
      <c r="AG34" s="107"/>
      <c r="AH34" s="107"/>
      <c r="AI34" s="107"/>
      <c r="AJ34" s="10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</row>
    <row r="35" spans="1:217" s="38" customFormat="1">
      <c r="A35" s="49" t="s">
        <v>107</v>
      </c>
      <c r="B35" s="49" t="s">
        <v>65</v>
      </c>
      <c r="C35" s="50" t="s">
        <v>78</v>
      </c>
      <c r="D35" s="50" t="s">
        <v>106</v>
      </c>
      <c r="E35" s="50" t="s">
        <v>459</v>
      </c>
      <c r="F35" s="65">
        <v>45658</v>
      </c>
      <c r="G35" s="51" t="e">
        <f t="shared" si="0"/>
        <v>#REF!</v>
      </c>
      <c r="H35" s="52" t="e">
        <f t="shared" si="1"/>
        <v>#REF!</v>
      </c>
      <c r="I35" s="66" t="e">
        <f t="shared" si="12"/>
        <v>#REF!</v>
      </c>
      <c r="J35" s="51">
        <v>0</v>
      </c>
      <c r="K35" s="52">
        <v>0</v>
      </c>
      <c r="L35" s="53">
        <f t="shared" si="3"/>
        <v>0</v>
      </c>
      <c r="M35" s="20">
        <v>0</v>
      </c>
      <c r="N35" s="21">
        <v>0</v>
      </c>
      <c r="O35" s="43">
        <f t="shared" si="4"/>
        <v>0</v>
      </c>
      <c r="P35" s="20" t="e">
        <f t="shared" si="5"/>
        <v>#REF!</v>
      </c>
      <c r="Q35" s="21" t="e">
        <f t="shared" si="6"/>
        <v>#REF!</v>
      </c>
      <c r="R35" s="43" t="e">
        <f t="shared" si="7"/>
        <v>#REF!</v>
      </c>
      <c r="S35" s="20">
        <f t="shared" si="13"/>
        <v>0</v>
      </c>
      <c r="T35" s="21">
        <f t="shared" si="13"/>
        <v>0</v>
      </c>
      <c r="U35" s="44">
        <f t="shared" si="9"/>
        <v>0</v>
      </c>
      <c r="V35" s="43" t="e">
        <f t="shared" si="11"/>
        <v>#REF!</v>
      </c>
      <c r="W35" s="37"/>
      <c r="X35" s="96" t="s">
        <v>106</v>
      </c>
      <c r="Y35" s="37" t="str">
        <f t="shared" si="22"/>
        <v/>
      </c>
      <c r="Z35" s="37"/>
      <c r="AA35" s="37"/>
      <c r="AB35" s="107"/>
      <c r="AC35" s="107"/>
      <c r="AD35" s="107"/>
      <c r="AE35" s="107"/>
      <c r="AF35" s="107"/>
      <c r="AG35" s="107"/>
      <c r="AH35" s="107"/>
      <c r="AI35" s="107"/>
      <c r="AJ35" s="10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</row>
    <row r="36" spans="1:217" s="38" customFormat="1">
      <c r="A36" s="49" t="s">
        <v>108</v>
      </c>
      <c r="B36" s="49" t="s">
        <v>65</v>
      </c>
      <c r="C36" s="50" t="s">
        <v>78</v>
      </c>
      <c r="D36" s="50" t="s">
        <v>106</v>
      </c>
      <c r="E36" s="50" t="s">
        <v>459</v>
      </c>
      <c r="F36" s="65">
        <v>45658</v>
      </c>
      <c r="G36" s="51" t="e">
        <f t="shared" si="0"/>
        <v>#REF!</v>
      </c>
      <c r="H36" s="52" t="e">
        <f t="shared" si="1"/>
        <v>#REF!</v>
      </c>
      <c r="I36" s="66" t="e">
        <f t="shared" si="12"/>
        <v>#REF!</v>
      </c>
      <c r="J36" s="51">
        <v>0</v>
      </c>
      <c r="K36" s="52">
        <v>0</v>
      </c>
      <c r="L36" s="53">
        <f t="shared" si="3"/>
        <v>0</v>
      </c>
      <c r="M36" s="20">
        <v>0</v>
      </c>
      <c r="N36" s="21">
        <v>0</v>
      </c>
      <c r="O36" s="43">
        <f t="shared" si="4"/>
        <v>0</v>
      </c>
      <c r="P36" s="20" t="e">
        <f t="shared" si="5"/>
        <v>#REF!</v>
      </c>
      <c r="Q36" s="21" t="e">
        <f t="shared" si="6"/>
        <v>#REF!</v>
      </c>
      <c r="R36" s="43" t="e">
        <f t="shared" si="7"/>
        <v>#REF!</v>
      </c>
      <c r="S36" s="20">
        <f t="shared" si="13"/>
        <v>0</v>
      </c>
      <c r="T36" s="21">
        <f t="shared" si="13"/>
        <v>0</v>
      </c>
      <c r="U36" s="44">
        <f t="shared" si="9"/>
        <v>0</v>
      </c>
      <c r="V36" s="43" t="e">
        <f t="shared" si="11"/>
        <v>#REF!</v>
      </c>
      <c r="W36" s="37"/>
      <c r="X36" s="96" t="s">
        <v>106</v>
      </c>
      <c r="Y36" s="37" t="str">
        <f t="shared" si="22"/>
        <v/>
      </c>
      <c r="Z36" s="37"/>
      <c r="AA36" s="37"/>
      <c r="AB36" s="107"/>
      <c r="AC36" s="107"/>
      <c r="AD36" s="107"/>
      <c r="AE36" s="107"/>
      <c r="AF36" s="107"/>
      <c r="AG36" s="107"/>
      <c r="AH36" s="107"/>
      <c r="AI36" s="107"/>
      <c r="AJ36" s="10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</row>
    <row r="37" spans="1:217" s="38" customFormat="1">
      <c r="A37" s="49" t="s">
        <v>109</v>
      </c>
      <c r="B37" s="49" t="s">
        <v>65</v>
      </c>
      <c r="C37" s="50" t="s">
        <v>72</v>
      </c>
      <c r="D37" s="50" t="s">
        <v>106</v>
      </c>
      <c r="E37" s="50" t="s">
        <v>459</v>
      </c>
      <c r="F37" s="65">
        <v>45658</v>
      </c>
      <c r="G37" s="51" t="e">
        <f t="shared" si="0"/>
        <v>#REF!</v>
      </c>
      <c r="H37" s="52" t="e">
        <f t="shared" si="1"/>
        <v>#REF!</v>
      </c>
      <c r="I37" s="66" t="e">
        <f t="shared" si="12"/>
        <v>#REF!</v>
      </c>
      <c r="J37" s="51">
        <v>0</v>
      </c>
      <c r="K37" s="52">
        <v>0</v>
      </c>
      <c r="L37" s="53">
        <f t="shared" si="3"/>
        <v>0</v>
      </c>
      <c r="M37" s="20">
        <v>0</v>
      </c>
      <c r="N37" s="21">
        <v>0</v>
      </c>
      <c r="O37" s="43">
        <f t="shared" si="4"/>
        <v>0</v>
      </c>
      <c r="P37" s="20" t="e">
        <f t="shared" si="5"/>
        <v>#REF!</v>
      </c>
      <c r="Q37" s="21" t="e">
        <f t="shared" si="6"/>
        <v>#REF!</v>
      </c>
      <c r="R37" s="43" t="e">
        <f t="shared" si="7"/>
        <v>#REF!</v>
      </c>
      <c r="S37" s="20">
        <f t="shared" si="13"/>
        <v>0</v>
      </c>
      <c r="T37" s="21">
        <f t="shared" si="13"/>
        <v>0</v>
      </c>
      <c r="U37" s="44">
        <f t="shared" si="9"/>
        <v>0</v>
      </c>
      <c r="V37" s="43" t="e">
        <f t="shared" si="11"/>
        <v>#REF!</v>
      </c>
      <c r="W37" s="37"/>
      <c r="X37" s="96" t="s">
        <v>106</v>
      </c>
      <c r="Y37" s="37" t="str">
        <f t="shared" si="22"/>
        <v/>
      </c>
      <c r="Z37" s="37"/>
      <c r="AA37" s="37"/>
      <c r="AB37" s="107"/>
      <c r="AC37" s="107"/>
      <c r="AD37" s="107"/>
      <c r="AE37" s="107"/>
      <c r="AF37" s="107"/>
      <c r="AG37" s="107"/>
      <c r="AH37" s="107"/>
      <c r="AI37" s="107"/>
      <c r="AJ37" s="10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</row>
    <row r="38" spans="1:217" s="38" customFormat="1">
      <c r="A38" s="49" t="s">
        <v>110</v>
      </c>
      <c r="B38" s="49" t="s">
        <v>65</v>
      </c>
      <c r="C38" s="50" t="s">
        <v>72</v>
      </c>
      <c r="D38" s="50" t="s">
        <v>106</v>
      </c>
      <c r="E38" s="50" t="s">
        <v>459</v>
      </c>
      <c r="F38" s="65">
        <v>45658</v>
      </c>
      <c r="G38" s="51" t="e">
        <f t="shared" si="0"/>
        <v>#REF!</v>
      </c>
      <c r="H38" s="52" t="e">
        <f t="shared" si="1"/>
        <v>#REF!</v>
      </c>
      <c r="I38" s="66" t="e">
        <f t="shared" si="12"/>
        <v>#REF!</v>
      </c>
      <c r="J38" s="51">
        <v>0</v>
      </c>
      <c r="K38" s="52">
        <v>0</v>
      </c>
      <c r="L38" s="53">
        <f t="shared" si="3"/>
        <v>0</v>
      </c>
      <c r="M38" s="20">
        <v>0</v>
      </c>
      <c r="N38" s="21">
        <v>0</v>
      </c>
      <c r="O38" s="43">
        <f t="shared" si="4"/>
        <v>0</v>
      </c>
      <c r="P38" s="20" t="e">
        <f t="shared" si="5"/>
        <v>#REF!</v>
      </c>
      <c r="Q38" s="21" t="e">
        <f t="shared" si="6"/>
        <v>#REF!</v>
      </c>
      <c r="R38" s="43" t="e">
        <f t="shared" si="7"/>
        <v>#REF!</v>
      </c>
      <c r="S38" s="20">
        <f t="shared" si="13"/>
        <v>0</v>
      </c>
      <c r="T38" s="21">
        <f t="shared" si="13"/>
        <v>0</v>
      </c>
      <c r="U38" s="44">
        <f t="shared" si="9"/>
        <v>0</v>
      </c>
      <c r="V38" s="43" t="e">
        <f t="shared" si="11"/>
        <v>#REF!</v>
      </c>
      <c r="W38" s="37"/>
      <c r="X38" s="96" t="s">
        <v>106</v>
      </c>
      <c r="Y38" s="37" t="str">
        <f t="shared" si="22"/>
        <v/>
      </c>
      <c r="Z38" s="37"/>
      <c r="AA38" s="37"/>
      <c r="AB38" s="107"/>
      <c r="AC38" s="107"/>
      <c r="AD38" s="107"/>
      <c r="AE38" s="107"/>
      <c r="AF38" s="107"/>
      <c r="AG38" s="107"/>
      <c r="AH38" s="107"/>
      <c r="AI38" s="107"/>
      <c r="AJ38" s="10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</row>
    <row r="39" spans="1:217" s="38" customFormat="1">
      <c r="A39" s="49" t="s">
        <v>111</v>
      </c>
      <c r="B39" s="49" t="s">
        <v>65</v>
      </c>
      <c r="C39" s="50" t="s">
        <v>72</v>
      </c>
      <c r="D39" s="50" t="s">
        <v>106</v>
      </c>
      <c r="E39" s="50" t="s">
        <v>459</v>
      </c>
      <c r="F39" s="65">
        <v>45658</v>
      </c>
      <c r="G39" s="51" t="e">
        <f t="shared" si="0"/>
        <v>#REF!</v>
      </c>
      <c r="H39" s="52" t="e">
        <f t="shared" si="1"/>
        <v>#REF!</v>
      </c>
      <c r="I39" s="66" t="e">
        <f t="shared" si="12"/>
        <v>#REF!</v>
      </c>
      <c r="J39" s="51">
        <v>0</v>
      </c>
      <c r="K39" s="52">
        <v>0</v>
      </c>
      <c r="L39" s="53">
        <f t="shared" si="3"/>
        <v>0</v>
      </c>
      <c r="M39" s="20">
        <v>0</v>
      </c>
      <c r="N39" s="21">
        <v>0</v>
      </c>
      <c r="O39" s="43">
        <f t="shared" si="4"/>
        <v>0</v>
      </c>
      <c r="P39" s="20" t="e">
        <f t="shared" ref="P39:P70" si="23">G39-J39</f>
        <v>#REF!</v>
      </c>
      <c r="Q39" s="21" t="e">
        <f t="shared" ref="Q39:Q70" si="24">H39-K39</f>
        <v>#REF!</v>
      </c>
      <c r="R39" s="43" t="e">
        <f t="shared" si="7"/>
        <v>#REF!</v>
      </c>
      <c r="S39" s="20">
        <f t="shared" si="13"/>
        <v>0</v>
      </c>
      <c r="T39" s="21">
        <f t="shared" si="13"/>
        <v>0</v>
      </c>
      <c r="U39" s="44">
        <f t="shared" si="9"/>
        <v>0</v>
      </c>
      <c r="V39" s="43" t="e">
        <f t="shared" si="11"/>
        <v>#REF!</v>
      </c>
      <c r="W39" s="37"/>
      <c r="X39" s="96" t="s">
        <v>106</v>
      </c>
      <c r="Y39" s="37" t="str">
        <f t="shared" si="22"/>
        <v/>
      </c>
      <c r="Z39" s="37"/>
      <c r="AA39" s="37"/>
      <c r="AB39" s="107"/>
      <c r="AC39" s="107"/>
      <c r="AD39" s="107"/>
      <c r="AE39" s="107"/>
      <c r="AF39" s="107"/>
      <c r="AG39" s="107"/>
      <c r="AH39" s="107"/>
      <c r="AI39" s="107"/>
      <c r="AJ39" s="10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</row>
    <row r="40" spans="1:217" s="38" customFormat="1">
      <c r="A40" s="49" t="s">
        <v>112</v>
      </c>
      <c r="B40" s="49" t="s">
        <v>65</v>
      </c>
      <c r="C40" s="50" t="s">
        <v>113</v>
      </c>
      <c r="D40" s="50" t="s">
        <v>114</v>
      </c>
      <c r="E40" s="50" t="s">
        <v>458</v>
      </c>
      <c r="F40" s="65">
        <v>45658</v>
      </c>
      <c r="G40" s="51" t="e">
        <f t="shared" si="0"/>
        <v>#REF!</v>
      </c>
      <c r="H40" s="52" t="e">
        <f t="shared" si="1"/>
        <v>#REF!</v>
      </c>
      <c r="I40" s="66" t="e">
        <f t="shared" si="12"/>
        <v>#REF!</v>
      </c>
      <c r="J40" s="51">
        <v>68000</v>
      </c>
      <c r="K40" s="52">
        <v>0</v>
      </c>
      <c r="L40" s="53">
        <f t="shared" si="3"/>
        <v>68000</v>
      </c>
      <c r="M40" s="20">
        <v>68000</v>
      </c>
      <c r="N40" s="21">
        <v>0</v>
      </c>
      <c r="O40" s="43">
        <f t="shared" si="4"/>
        <v>68000</v>
      </c>
      <c r="P40" s="20" t="e">
        <f t="shared" si="23"/>
        <v>#REF!</v>
      </c>
      <c r="Q40" s="21" t="e">
        <f t="shared" si="24"/>
        <v>#REF!</v>
      </c>
      <c r="R40" s="43" t="e">
        <f t="shared" si="7"/>
        <v>#REF!</v>
      </c>
      <c r="S40" s="20">
        <f t="shared" si="13"/>
        <v>0</v>
      </c>
      <c r="T40" s="21">
        <f t="shared" si="13"/>
        <v>0</v>
      </c>
      <c r="U40" s="44">
        <f t="shared" si="9"/>
        <v>0</v>
      </c>
      <c r="V40" s="43" t="e">
        <f t="shared" si="11"/>
        <v>#REF!</v>
      </c>
      <c r="W40" s="37"/>
      <c r="X40" s="96" t="s">
        <v>114</v>
      </c>
      <c r="Y40" s="37" t="str">
        <f t="shared" si="22"/>
        <v/>
      </c>
      <c r="Z40" s="37"/>
      <c r="AA40" s="37"/>
      <c r="AB40" s="104" t="s">
        <v>463</v>
      </c>
      <c r="AC40" s="104" t="s">
        <v>463</v>
      </c>
      <c r="AD40" s="104" t="s">
        <v>463</v>
      </c>
      <c r="AE40" s="104" t="s">
        <v>463</v>
      </c>
      <c r="AF40" s="104"/>
      <c r="AG40" s="104" t="s">
        <v>463</v>
      </c>
      <c r="AH40" s="104"/>
      <c r="AI40" s="104" t="s">
        <v>465</v>
      </c>
      <c r="AJ40" s="104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</row>
    <row r="41" spans="1:217" s="38" customFormat="1">
      <c r="A41" s="49" t="s">
        <v>115</v>
      </c>
      <c r="B41" s="49" t="s">
        <v>65</v>
      </c>
      <c r="C41" s="50"/>
      <c r="D41" s="50" t="s">
        <v>106</v>
      </c>
      <c r="E41" s="50" t="s">
        <v>459</v>
      </c>
      <c r="F41" s="65" t="s">
        <v>61</v>
      </c>
      <c r="G41" s="51" t="e">
        <f t="shared" si="0"/>
        <v>#REF!</v>
      </c>
      <c r="H41" s="52" t="e">
        <f t="shared" si="1"/>
        <v>#REF!</v>
      </c>
      <c r="I41" s="66" t="e">
        <f t="shared" si="12"/>
        <v>#REF!</v>
      </c>
      <c r="J41" s="51">
        <v>0</v>
      </c>
      <c r="K41" s="52">
        <v>0</v>
      </c>
      <c r="L41" s="53">
        <f t="shared" si="3"/>
        <v>0</v>
      </c>
      <c r="M41" s="20">
        <v>0</v>
      </c>
      <c r="N41" s="21">
        <v>0</v>
      </c>
      <c r="O41" s="43">
        <f t="shared" si="4"/>
        <v>0</v>
      </c>
      <c r="P41" s="20" t="e">
        <f t="shared" si="23"/>
        <v>#REF!</v>
      </c>
      <c r="Q41" s="21" t="e">
        <f t="shared" si="24"/>
        <v>#REF!</v>
      </c>
      <c r="R41" s="43" t="e">
        <f t="shared" si="7"/>
        <v>#REF!</v>
      </c>
      <c r="S41" s="20">
        <f t="shared" si="13"/>
        <v>0</v>
      </c>
      <c r="T41" s="21">
        <f t="shared" si="13"/>
        <v>0</v>
      </c>
      <c r="U41" s="44">
        <f t="shared" si="9"/>
        <v>0</v>
      </c>
      <c r="V41" s="43" t="e">
        <f t="shared" si="11"/>
        <v>#REF!</v>
      </c>
      <c r="W41" s="37"/>
      <c r="X41" s="96" t="s">
        <v>106</v>
      </c>
      <c r="Y41" s="37" t="str">
        <f t="shared" si="22"/>
        <v/>
      </c>
      <c r="Z41" s="37"/>
      <c r="AA41" s="37"/>
      <c r="AB41" s="107"/>
      <c r="AC41" s="107"/>
      <c r="AD41" s="107"/>
      <c r="AE41" s="107"/>
      <c r="AF41" s="107"/>
      <c r="AG41" s="107"/>
      <c r="AH41" s="107"/>
      <c r="AI41" s="107"/>
      <c r="AJ41" s="10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</row>
    <row r="42" spans="1:217" s="38" customFormat="1">
      <c r="A42" s="49" t="s">
        <v>116</v>
      </c>
      <c r="B42" s="49" t="s">
        <v>117</v>
      </c>
      <c r="C42" s="50" t="s">
        <v>118</v>
      </c>
      <c r="D42" s="50" t="s">
        <v>119</v>
      </c>
      <c r="E42" s="50" t="s">
        <v>457</v>
      </c>
      <c r="F42" s="65">
        <v>45658</v>
      </c>
      <c r="G42" s="51" t="e">
        <f t="shared" si="0"/>
        <v>#REF!</v>
      </c>
      <c r="H42" s="52" t="e">
        <f t="shared" si="1"/>
        <v>#REF!</v>
      </c>
      <c r="I42" s="66" t="e">
        <f t="shared" si="12"/>
        <v>#REF!</v>
      </c>
      <c r="J42" s="51">
        <v>1153000</v>
      </c>
      <c r="K42" s="52">
        <v>115000</v>
      </c>
      <c r="L42" s="53">
        <f t="shared" si="3"/>
        <v>1268000</v>
      </c>
      <c r="M42" s="20">
        <v>1153000</v>
      </c>
      <c r="N42" s="21">
        <v>115000</v>
      </c>
      <c r="O42" s="43">
        <f t="shared" si="4"/>
        <v>1268000</v>
      </c>
      <c r="P42" s="20" t="e">
        <f t="shared" si="23"/>
        <v>#REF!</v>
      </c>
      <c r="Q42" s="21" t="e">
        <f t="shared" si="24"/>
        <v>#REF!</v>
      </c>
      <c r="R42" s="43" t="e">
        <f t="shared" si="7"/>
        <v>#REF!</v>
      </c>
      <c r="S42" s="20">
        <f t="shared" si="13"/>
        <v>0</v>
      </c>
      <c r="T42" s="21">
        <f t="shared" si="13"/>
        <v>0</v>
      </c>
      <c r="U42" s="44">
        <f t="shared" si="9"/>
        <v>0</v>
      </c>
      <c r="V42" s="43" t="e">
        <f t="shared" si="11"/>
        <v>#REF!</v>
      </c>
      <c r="W42" s="37"/>
      <c r="X42" s="96" t="s">
        <v>119</v>
      </c>
      <c r="Y42" s="37" t="str">
        <f t="shared" si="22"/>
        <v/>
      </c>
      <c r="Z42" s="37"/>
      <c r="AA42" s="37"/>
      <c r="AB42" s="104" t="s">
        <v>463</v>
      </c>
      <c r="AC42" s="104" t="s">
        <v>463</v>
      </c>
      <c r="AD42" s="104" t="s">
        <v>463</v>
      </c>
      <c r="AE42" s="104" t="s">
        <v>463</v>
      </c>
      <c r="AF42" s="104"/>
      <c r="AG42" s="104" t="s">
        <v>464</v>
      </c>
      <c r="AH42" s="106" t="s">
        <v>463</v>
      </c>
      <c r="AI42" s="104" t="s">
        <v>465</v>
      </c>
      <c r="AJ42" s="104"/>
      <c r="AK42" s="37" t="s">
        <v>467</v>
      </c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</row>
    <row r="43" spans="1:217" s="38" customFormat="1">
      <c r="A43" s="49" t="s">
        <v>120</v>
      </c>
      <c r="B43" s="49" t="s">
        <v>117</v>
      </c>
      <c r="C43" s="50" t="s">
        <v>121</v>
      </c>
      <c r="D43" s="50" t="s">
        <v>40</v>
      </c>
      <c r="E43" s="50" t="s">
        <v>457</v>
      </c>
      <c r="F43" s="65">
        <v>45658</v>
      </c>
      <c r="G43" s="51" t="e">
        <f t="shared" si="0"/>
        <v>#REF!</v>
      </c>
      <c r="H43" s="52" t="e">
        <f t="shared" si="1"/>
        <v>#REF!</v>
      </c>
      <c r="I43" s="66" t="e">
        <f t="shared" si="12"/>
        <v>#REF!</v>
      </c>
      <c r="J43" s="51">
        <v>94000</v>
      </c>
      <c r="K43" s="52">
        <v>0</v>
      </c>
      <c r="L43" s="53">
        <f t="shared" si="3"/>
        <v>94000</v>
      </c>
      <c r="M43" s="20">
        <v>94000</v>
      </c>
      <c r="N43" s="21">
        <v>0</v>
      </c>
      <c r="O43" s="43">
        <f t="shared" si="4"/>
        <v>94000</v>
      </c>
      <c r="P43" s="20" t="e">
        <f t="shared" si="23"/>
        <v>#REF!</v>
      </c>
      <c r="Q43" s="21" t="e">
        <f t="shared" si="24"/>
        <v>#REF!</v>
      </c>
      <c r="R43" s="43" t="e">
        <f t="shared" si="7"/>
        <v>#REF!</v>
      </c>
      <c r="S43" s="20">
        <f t="shared" si="13"/>
        <v>0</v>
      </c>
      <c r="T43" s="21">
        <f t="shared" si="13"/>
        <v>0</v>
      </c>
      <c r="U43" s="44">
        <f t="shared" si="9"/>
        <v>0</v>
      </c>
      <c r="V43" s="43" t="e">
        <f t="shared" si="11"/>
        <v>#REF!</v>
      </c>
      <c r="W43" s="37"/>
      <c r="X43" s="96" t="s">
        <v>40</v>
      </c>
      <c r="Y43" s="37" t="str">
        <f t="shared" si="22"/>
        <v/>
      </c>
      <c r="Z43" s="37"/>
      <c r="AA43" s="37"/>
      <c r="AB43" s="104" t="s">
        <v>463</v>
      </c>
      <c r="AC43" s="104" t="s">
        <v>463</v>
      </c>
      <c r="AD43" s="104" t="s">
        <v>463</v>
      </c>
      <c r="AE43" s="104" t="s">
        <v>463</v>
      </c>
      <c r="AF43" s="104"/>
      <c r="AG43" s="104" t="s">
        <v>463</v>
      </c>
      <c r="AH43" s="104"/>
      <c r="AI43" s="104" t="s">
        <v>465</v>
      </c>
      <c r="AJ43" s="104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</row>
    <row r="44" spans="1:217" s="38" customFormat="1">
      <c r="A44" s="49" t="s">
        <v>122</v>
      </c>
      <c r="B44" s="49" t="s">
        <v>117</v>
      </c>
      <c r="C44" s="50" t="s">
        <v>123</v>
      </c>
      <c r="D44" s="50" t="s">
        <v>92</v>
      </c>
      <c r="E44" s="50" t="s">
        <v>457</v>
      </c>
      <c r="F44" s="65">
        <v>45658</v>
      </c>
      <c r="G44" s="51" t="e">
        <f t="shared" si="0"/>
        <v>#REF!</v>
      </c>
      <c r="H44" s="52" t="e">
        <f t="shared" si="1"/>
        <v>#REF!</v>
      </c>
      <c r="I44" s="66" t="e">
        <f t="shared" si="12"/>
        <v>#REF!</v>
      </c>
      <c r="J44" s="51">
        <v>2348000</v>
      </c>
      <c r="K44" s="52">
        <v>31000</v>
      </c>
      <c r="L44" s="53">
        <f t="shared" si="3"/>
        <v>2379000</v>
      </c>
      <c r="M44" s="20">
        <v>2348000</v>
      </c>
      <c r="N44" s="21">
        <v>31000</v>
      </c>
      <c r="O44" s="43">
        <f t="shared" si="4"/>
        <v>2379000</v>
      </c>
      <c r="P44" s="20" t="e">
        <f t="shared" si="23"/>
        <v>#REF!</v>
      </c>
      <c r="Q44" s="21" t="e">
        <f t="shared" si="24"/>
        <v>#REF!</v>
      </c>
      <c r="R44" s="43" t="e">
        <f t="shared" si="7"/>
        <v>#REF!</v>
      </c>
      <c r="S44" s="20">
        <f t="shared" si="13"/>
        <v>0</v>
      </c>
      <c r="T44" s="21">
        <f t="shared" si="13"/>
        <v>0</v>
      </c>
      <c r="U44" s="44">
        <f t="shared" si="9"/>
        <v>0</v>
      </c>
      <c r="V44" s="43" t="e">
        <f t="shared" si="11"/>
        <v>#REF!</v>
      </c>
      <c r="W44" s="37"/>
      <c r="X44" s="96" t="s">
        <v>92</v>
      </c>
      <c r="Y44" s="37" t="str">
        <f t="shared" si="22"/>
        <v/>
      </c>
      <c r="Z44" s="37"/>
      <c r="AA44" s="37"/>
      <c r="AB44" s="104" t="s">
        <v>463</v>
      </c>
      <c r="AC44" s="104" t="s">
        <v>463</v>
      </c>
      <c r="AD44" s="104" t="s">
        <v>463</v>
      </c>
      <c r="AE44" s="104" t="s">
        <v>463</v>
      </c>
      <c r="AF44" s="104"/>
      <c r="AG44" s="104" t="s">
        <v>463</v>
      </c>
      <c r="AH44" s="104"/>
      <c r="AI44" s="104" t="s">
        <v>465</v>
      </c>
      <c r="AJ44" s="104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</row>
    <row r="45" spans="1:217" s="38" customFormat="1">
      <c r="A45" s="49" t="s">
        <v>124</v>
      </c>
      <c r="B45" s="49" t="s">
        <v>117</v>
      </c>
      <c r="C45" s="50" t="s">
        <v>118</v>
      </c>
      <c r="D45" s="50" t="s">
        <v>125</v>
      </c>
      <c r="E45" s="50" t="s">
        <v>458</v>
      </c>
      <c r="F45" s="65">
        <v>45658</v>
      </c>
      <c r="G45" s="51" t="e">
        <f t="shared" si="0"/>
        <v>#REF!</v>
      </c>
      <c r="H45" s="52" t="e">
        <f t="shared" si="1"/>
        <v>#REF!</v>
      </c>
      <c r="I45" s="66" t="e">
        <f t="shared" si="12"/>
        <v>#REF!</v>
      </c>
      <c r="J45" s="51">
        <v>0</v>
      </c>
      <c r="K45" s="52">
        <v>0</v>
      </c>
      <c r="L45" s="53">
        <f t="shared" si="3"/>
        <v>0</v>
      </c>
      <c r="M45" s="20">
        <v>94000</v>
      </c>
      <c r="N45" s="21">
        <v>0</v>
      </c>
      <c r="O45" s="43">
        <f t="shared" si="4"/>
        <v>94000</v>
      </c>
      <c r="P45" s="20" t="e">
        <f t="shared" si="23"/>
        <v>#REF!</v>
      </c>
      <c r="Q45" s="21" t="e">
        <f t="shared" si="24"/>
        <v>#REF!</v>
      </c>
      <c r="R45" s="43" t="e">
        <f t="shared" si="7"/>
        <v>#REF!</v>
      </c>
      <c r="S45" s="20">
        <f t="shared" si="13"/>
        <v>-94000</v>
      </c>
      <c r="T45" s="21">
        <f t="shared" si="13"/>
        <v>0</v>
      </c>
      <c r="U45" s="44">
        <f t="shared" si="9"/>
        <v>-94000</v>
      </c>
      <c r="V45" s="43" t="e">
        <f t="shared" si="11"/>
        <v>#REF!</v>
      </c>
      <c r="W45" s="37"/>
      <c r="X45" s="96" t="s">
        <v>125</v>
      </c>
      <c r="Y45" s="37" t="s">
        <v>439</v>
      </c>
      <c r="Z45" s="37" t="s">
        <v>440</v>
      </c>
      <c r="AA45" s="37"/>
      <c r="AB45" s="107"/>
      <c r="AC45" s="107"/>
      <c r="AD45" s="107"/>
      <c r="AE45" s="107"/>
      <c r="AF45" s="107"/>
      <c r="AG45" s="107"/>
      <c r="AH45" s="107"/>
      <c r="AI45" s="107"/>
      <c r="AJ45" s="10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</row>
    <row r="46" spans="1:217" s="38" customFormat="1">
      <c r="A46" s="49" t="s">
        <v>126</v>
      </c>
      <c r="B46" s="49" t="s">
        <v>127</v>
      </c>
      <c r="C46" s="50" t="s">
        <v>69</v>
      </c>
      <c r="D46" s="50" t="s">
        <v>128</v>
      </c>
      <c r="E46" s="50" t="s">
        <v>461</v>
      </c>
      <c r="F46" s="65">
        <v>45348</v>
      </c>
      <c r="G46" s="51" t="e">
        <f t="shared" si="0"/>
        <v>#REF!</v>
      </c>
      <c r="H46" s="52" t="e">
        <f t="shared" si="1"/>
        <v>#REF!</v>
      </c>
      <c r="I46" s="66" t="e">
        <f t="shared" si="12"/>
        <v>#REF!</v>
      </c>
      <c r="J46" s="51">
        <v>0</v>
      </c>
      <c r="K46" s="52">
        <v>2188000</v>
      </c>
      <c r="L46" s="53">
        <f t="shared" si="3"/>
        <v>2188000</v>
      </c>
      <c r="M46" s="20">
        <v>0</v>
      </c>
      <c r="N46" s="21">
        <v>2188000</v>
      </c>
      <c r="O46" s="43">
        <f t="shared" si="4"/>
        <v>2188000</v>
      </c>
      <c r="P46" s="20" t="e">
        <f t="shared" si="23"/>
        <v>#REF!</v>
      </c>
      <c r="Q46" s="21" t="e">
        <f t="shared" si="24"/>
        <v>#REF!</v>
      </c>
      <c r="R46" s="43" t="e">
        <f t="shared" si="7"/>
        <v>#REF!</v>
      </c>
      <c r="S46" s="20">
        <f t="shared" si="13"/>
        <v>0</v>
      </c>
      <c r="T46" s="21">
        <f t="shared" si="13"/>
        <v>0</v>
      </c>
      <c r="U46" s="44">
        <f t="shared" si="9"/>
        <v>0</v>
      </c>
      <c r="V46" s="43" t="e">
        <f t="shared" si="11"/>
        <v>#REF!</v>
      </c>
      <c r="W46" s="37"/>
      <c r="X46" s="96" t="s">
        <v>128</v>
      </c>
      <c r="Y46" s="37" t="str">
        <f t="shared" ref="Y46:Y65" si="25">IF(D46=X46,"",D46 &amp; " ≠ " &amp; X46)</f>
        <v/>
      </c>
      <c r="Z46" s="37"/>
      <c r="AA46" s="37"/>
      <c r="AB46" s="107"/>
      <c r="AC46" s="107"/>
      <c r="AD46" s="107"/>
      <c r="AE46" s="107"/>
      <c r="AF46" s="107"/>
      <c r="AG46" s="107"/>
      <c r="AH46" s="107"/>
      <c r="AI46" s="107"/>
      <c r="AJ46" s="10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</row>
    <row r="47" spans="1:217" s="38" customFormat="1">
      <c r="A47" s="49" t="s">
        <v>126</v>
      </c>
      <c r="B47" s="49" t="s">
        <v>127</v>
      </c>
      <c r="C47" s="50" t="s">
        <v>69</v>
      </c>
      <c r="D47" s="50" t="s">
        <v>129</v>
      </c>
      <c r="E47" s="50" t="s">
        <v>461</v>
      </c>
      <c r="F47" s="65" t="s">
        <v>61</v>
      </c>
      <c r="G47" s="51" t="e">
        <f t="shared" si="0"/>
        <v>#REF!</v>
      </c>
      <c r="H47" s="52" t="e">
        <f t="shared" si="1"/>
        <v>#REF!</v>
      </c>
      <c r="I47" s="66" t="e">
        <f t="shared" si="12"/>
        <v>#REF!</v>
      </c>
      <c r="J47" s="51">
        <v>0</v>
      </c>
      <c r="K47" s="52">
        <v>0</v>
      </c>
      <c r="L47" s="53">
        <f t="shared" si="3"/>
        <v>0</v>
      </c>
      <c r="M47" s="20">
        <v>0</v>
      </c>
      <c r="N47" s="21">
        <v>0</v>
      </c>
      <c r="O47" s="43">
        <f t="shared" si="4"/>
        <v>0</v>
      </c>
      <c r="P47" s="20" t="e">
        <f t="shared" si="23"/>
        <v>#REF!</v>
      </c>
      <c r="Q47" s="21" t="e">
        <f t="shared" si="24"/>
        <v>#REF!</v>
      </c>
      <c r="R47" s="43" t="e">
        <f t="shared" si="7"/>
        <v>#REF!</v>
      </c>
      <c r="S47" s="20">
        <f t="shared" si="13"/>
        <v>0</v>
      </c>
      <c r="T47" s="21">
        <f t="shared" si="13"/>
        <v>0</v>
      </c>
      <c r="U47" s="44">
        <f t="shared" si="9"/>
        <v>0</v>
      </c>
      <c r="V47" s="43" t="e">
        <f t="shared" si="11"/>
        <v>#REF!</v>
      </c>
      <c r="W47" s="37"/>
      <c r="X47" s="96" t="s">
        <v>129</v>
      </c>
      <c r="Y47" s="37" t="str">
        <f t="shared" si="25"/>
        <v/>
      </c>
      <c r="Z47" s="37"/>
      <c r="AA47" s="37"/>
      <c r="AB47" s="107"/>
      <c r="AC47" s="107"/>
      <c r="AD47" s="107"/>
      <c r="AE47" s="107"/>
      <c r="AF47" s="107"/>
      <c r="AG47" s="107"/>
      <c r="AH47" s="107"/>
      <c r="AI47" s="107"/>
      <c r="AJ47" s="10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</row>
    <row r="48" spans="1:217" s="38" customFormat="1">
      <c r="A48" s="49" t="s">
        <v>130</v>
      </c>
      <c r="B48" s="49" t="s">
        <v>131</v>
      </c>
      <c r="C48" s="50" t="s">
        <v>132</v>
      </c>
      <c r="D48" s="50" t="s">
        <v>40</v>
      </c>
      <c r="E48" s="50" t="s">
        <v>457</v>
      </c>
      <c r="F48" s="65">
        <v>45658</v>
      </c>
      <c r="G48" s="51" t="e">
        <f t="shared" si="0"/>
        <v>#REF!</v>
      </c>
      <c r="H48" s="52" t="e">
        <f t="shared" si="1"/>
        <v>#REF!</v>
      </c>
      <c r="I48" s="66" t="e">
        <f t="shared" si="12"/>
        <v>#REF!</v>
      </c>
      <c r="J48" s="51">
        <v>197000</v>
      </c>
      <c r="K48" s="52">
        <v>36000</v>
      </c>
      <c r="L48" s="53">
        <f t="shared" si="3"/>
        <v>233000</v>
      </c>
      <c r="M48" s="20">
        <v>197000</v>
      </c>
      <c r="N48" s="21">
        <v>36000</v>
      </c>
      <c r="O48" s="43">
        <f t="shared" si="4"/>
        <v>233000</v>
      </c>
      <c r="P48" s="20" t="e">
        <f t="shared" si="23"/>
        <v>#REF!</v>
      </c>
      <c r="Q48" s="21" t="e">
        <f t="shared" si="24"/>
        <v>#REF!</v>
      </c>
      <c r="R48" s="43" t="e">
        <f t="shared" si="7"/>
        <v>#REF!</v>
      </c>
      <c r="S48" s="20">
        <f t="shared" si="13"/>
        <v>0</v>
      </c>
      <c r="T48" s="21">
        <f t="shared" si="13"/>
        <v>0</v>
      </c>
      <c r="U48" s="44">
        <f t="shared" si="9"/>
        <v>0</v>
      </c>
      <c r="V48" s="43" t="e">
        <f t="shared" si="11"/>
        <v>#REF!</v>
      </c>
      <c r="W48" s="37"/>
      <c r="X48" s="96" t="s">
        <v>40</v>
      </c>
      <c r="Y48" s="37" t="str">
        <f t="shared" si="25"/>
        <v/>
      </c>
      <c r="Z48" s="37"/>
      <c r="AA48" s="37"/>
      <c r="AB48" s="104" t="s">
        <v>463</v>
      </c>
      <c r="AC48" s="104" t="s">
        <v>463</v>
      </c>
      <c r="AD48" s="104" t="s">
        <v>463</v>
      </c>
      <c r="AE48" s="104" t="s">
        <v>463</v>
      </c>
      <c r="AF48" s="104"/>
      <c r="AG48" s="104" t="s">
        <v>463</v>
      </c>
      <c r="AH48" s="104"/>
      <c r="AI48" s="104" t="s">
        <v>465</v>
      </c>
      <c r="AJ48" s="104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</row>
    <row r="49" spans="1:217" s="38" customFormat="1">
      <c r="A49" s="49" t="s">
        <v>133</v>
      </c>
      <c r="B49" s="49" t="s">
        <v>131</v>
      </c>
      <c r="C49" s="50" t="s">
        <v>134</v>
      </c>
      <c r="D49" s="50" t="s">
        <v>92</v>
      </c>
      <c r="E49" s="50" t="s">
        <v>457</v>
      </c>
      <c r="F49" s="65">
        <v>45658</v>
      </c>
      <c r="G49" s="51" t="e">
        <f t="shared" si="0"/>
        <v>#REF!</v>
      </c>
      <c r="H49" s="52" t="e">
        <f t="shared" si="1"/>
        <v>#REF!</v>
      </c>
      <c r="I49" s="66" t="e">
        <f t="shared" si="12"/>
        <v>#REF!</v>
      </c>
      <c r="J49" s="51">
        <v>416000</v>
      </c>
      <c r="K49" s="52">
        <v>0</v>
      </c>
      <c r="L49" s="53">
        <f t="shared" si="3"/>
        <v>416000</v>
      </c>
      <c r="M49" s="20">
        <v>416000</v>
      </c>
      <c r="N49" s="21">
        <v>0</v>
      </c>
      <c r="O49" s="43">
        <f t="shared" si="4"/>
        <v>416000</v>
      </c>
      <c r="P49" s="20" t="e">
        <f t="shared" si="23"/>
        <v>#REF!</v>
      </c>
      <c r="Q49" s="21" t="e">
        <f t="shared" si="24"/>
        <v>#REF!</v>
      </c>
      <c r="R49" s="43" t="e">
        <f t="shared" si="7"/>
        <v>#REF!</v>
      </c>
      <c r="S49" s="20">
        <f t="shared" si="13"/>
        <v>0</v>
      </c>
      <c r="T49" s="21">
        <f t="shared" si="13"/>
        <v>0</v>
      </c>
      <c r="U49" s="44">
        <f t="shared" si="9"/>
        <v>0</v>
      </c>
      <c r="V49" s="43" t="e">
        <f t="shared" si="11"/>
        <v>#REF!</v>
      </c>
      <c r="W49" s="37"/>
      <c r="X49" s="96" t="s">
        <v>92</v>
      </c>
      <c r="Y49" s="37" t="str">
        <f t="shared" si="25"/>
        <v/>
      </c>
      <c r="Z49" s="37"/>
      <c r="AA49" s="37"/>
      <c r="AB49" s="104" t="s">
        <v>463</v>
      </c>
      <c r="AC49" s="104" t="s">
        <v>463</v>
      </c>
      <c r="AD49" s="104" t="s">
        <v>463</v>
      </c>
      <c r="AE49" s="104" t="s">
        <v>463</v>
      </c>
      <c r="AF49" s="104"/>
      <c r="AG49" s="104" t="s">
        <v>463</v>
      </c>
      <c r="AH49" s="104"/>
      <c r="AI49" s="104" t="s">
        <v>465</v>
      </c>
      <c r="AJ49" s="104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</row>
    <row r="50" spans="1:217" s="38" customFormat="1">
      <c r="A50" s="49" t="s">
        <v>135</v>
      </c>
      <c r="B50" s="49" t="s">
        <v>131</v>
      </c>
      <c r="C50" s="50" t="s">
        <v>61</v>
      </c>
      <c r="D50" s="50" t="s">
        <v>136</v>
      </c>
      <c r="E50" s="50" t="s">
        <v>461</v>
      </c>
      <c r="F50" s="65" t="s">
        <v>61</v>
      </c>
      <c r="G50" s="51" t="e">
        <f t="shared" si="0"/>
        <v>#REF!</v>
      </c>
      <c r="H50" s="52" t="e">
        <f t="shared" si="1"/>
        <v>#REF!</v>
      </c>
      <c r="I50" s="66" t="e">
        <f t="shared" si="12"/>
        <v>#REF!</v>
      </c>
      <c r="J50" s="51">
        <v>0</v>
      </c>
      <c r="K50" s="52">
        <v>0</v>
      </c>
      <c r="L50" s="53">
        <f t="shared" si="3"/>
        <v>0</v>
      </c>
      <c r="M50" s="20">
        <v>0</v>
      </c>
      <c r="N50" s="21">
        <v>0</v>
      </c>
      <c r="O50" s="43">
        <f t="shared" si="4"/>
        <v>0</v>
      </c>
      <c r="P50" s="20" t="e">
        <f t="shared" si="23"/>
        <v>#REF!</v>
      </c>
      <c r="Q50" s="21" t="e">
        <f t="shared" si="24"/>
        <v>#REF!</v>
      </c>
      <c r="R50" s="43" t="e">
        <f t="shared" si="7"/>
        <v>#REF!</v>
      </c>
      <c r="S50" s="20">
        <f t="shared" si="13"/>
        <v>0</v>
      </c>
      <c r="T50" s="21">
        <f t="shared" si="13"/>
        <v>0</v>
      </c>
      <c r="U50" s="44">
        <f t="shared" si="9"/>
        <v>0</v>
      </c>
      <c r="V50" s="43" t="e">
        <f t="shared" si="11"/>
        <v>#REF!</v>
      </c>
      <c r="W50" s="37"/>
      <c r="X50" s="96" t="s">
        <v>136</v>
      </c>
      <c r="Y50" s="37" t="str">
        <f t="shared" si="25"/>
        <v/>
      </c>
      <c r="Z50" s="37"/>
      <c r="AA50" s="37"/>
      <c r="AB50" s="107"/>
      <c r="AC50" s="107"/>
      <c r="AD50" s="107"/>
      <c r="AE50" s="107"/>
      <c r="AF50" s="107"/>
      <c r="AG50" s="107"/>
      <c r="AH50" s="107"/>
      <c r="AI50" s="107"/>
      <c r="AJ50" s="10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</row>
    <row r="51" spans="1:217" s="38" customFormat="1">
      <c r="A51" s="49" t="s">
        <v>137</v>
      </c>
      <c r="B51" s="49" t="s">
        <v>131</v>
      </c>
      <c r="C51" s="50" t="s">
        <v>138</v>
      </c>
      <c r="D51" s="50" t="s">
        <v>139</v>
      </c>
      <c r="E51" s="50" t="s">
        <v>461</v>
      </c>
      <c r="F51" s="65" t="s">
        <v>61</v>
      </c>
      <c r="G51" s="51" t="e">
        <f t="shared" si="0"/>
        <v>#REF!</v>
      </c>
      <c r="H51" s="52" t="e">
        <f t="shared" si="1"/>
        <v>#REF!</v>
      </c>
      <c r="I51" s="66" t="e">
        <f t="shared" si="12"/>
        <v>#REF!</v>
      </c>
      <c r="J51" s="51">
        <v>0</v>
      </c>
      <c r="K51" s="52">
        <v>54000</v>
      </c>
      <c r="L51" s="53">
        <f t="shared" si="3"/>
        <v>54000</v>
      </c>
      <c r="M51" s="20">
        <v>0</v>
      </c>
      <c r="N51" s="21">
        <v>54000</v>
      </c>
      <c r="O51" s="43">
        <f t="shared" si="4"/>
        <v>54000</v>
      </c>
      <c r="P51" s="20" t="e">
        <f t="shared" si="23"/>
        <v>#REF!</v>
      </c>
      <c r="Q51" s="21" t="e">
        <f t="shared" si="24"/>
        <v>#REF!</v>
      </c>
      <c r="R51" s="43" t="e">
        <f t="shared" si="7"/>
        <v>#REF!</v>
      </c>
      <c r="S51" s="20">
        <f t="shared" si="13"/>
        <v>0</v>
      </c>
      <c r="T51" s="21">
        <f t="shared" si="13"/>
        <v>0</v>
      </c>
      <c r="U51" s="44">
        <f t="shared" si="9"/>
        <v>0</v>
      </c>
      <c r="V51" s="43" t="e">
        <f t="shared" si="11"/>
        <v>#REF!</v>
      </c>
      <c r="W51" s="37"/>
      <c r="X51" s="96" t="s">
        <v>139</v>
      </c>
      <c r="Y51" s="37" t="str">
        <f t="shared" si="25"/>
        <v/>
      </c>
      <c r="Z51" s="37"/>
      <c r="AA51" s="37"/>
      <c r="AB51" s="107"/>
      <c r="AC51" s="107"/>
      <c r="AD51" s="107"/>
      <c r="AE51" s="107"/>
      <c r="AF51" s="107"/>
      <c r="AG51" s="107"/>
      <c r="AH51" s="107"/>
      <c r="AI51" s="107">
        <v>0</v>
      </c>
      <c r="AJ51" s="10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</row>
    <row r="52" spans="1:217" s="38" customFormat="1">
      <c r="A52" s="49" t="s">
        <v>140</v>
      </c>
      <c r="B52" s="49" t="s">
        <v>131</v>
      </c>
      <c r="C52" s="50" t="s">
        <v>141</v>
      </c>
      <c r="D52" s="50" t="s">
        <v>106</v>
      </c>
      <c r="E52" s="50" t="s">
        <v>457</v>
      </c>
      <c r="F52" s="65">
        <v>45658</v>
      </c>
      <c r="G52" s="51" t="e">
        <f t="shared" si="0"/>
        <v>#REF!</v>
      </c>
      <c r="H52" s="52" t="e">
        <f t="shared" si="1"/>
        <v>#REF!</v>
      </c>
      <c r="I52" s="66" t="e">
        <f t="shared" si="12"/>
        <v>#REF!</v>
      </c>
      <c r="J52" s="51">
        <v>2629000</v>
      </c>
      <c r="K52" s="52">
        <v>1417000</v>
      </c>
      <c r="L52" s="53">
        <f t="shared" si="3"/>
        <v>4046000</v>
      </c>
      <c r="M52" s="20">
        <v>2629000</v>
      </c>
      <c r="N52" s="21">
        <v>1417000</v>
      </c>
      <c r="O52" s="43">
        <f t="shared" si="4"/>
        <v>4046000</v>
      </c>
      <c r="P52" s="20" t="e">
        <f t="shared" si="23"/>
        <v>#REF!</v>
      </c>
      <c r="Q52" s="21" t="e">
        <f t="shared" si="24"/>
        <v>#REF!</v>
      </c>
      <c r="R52" s="43" t="e">
        <f t="shared" si="7"/>
        <v>#REF!</v>
      </c>
      <c r="S52" s="20">
        <f t="shared" si="13"/>
        <v>0</v>
      </c>
      <c r="T52" s="21">
        <f t="shared" si="13"/>
        <v>0</v>
      </c>
      <c r="U52" s="44">
        <f t="shared" si="9"/>
        <v>0</v>
      </c>
      <c r="V52" s="43" t="e">
        <f t="shared" si="11"/>
        <v>#REF!</v>
      </c>
      <c r="W52" s="37"/>
      <c r="X52" s="96" t="s">
        <v>106</v>
      </c>
      <c r="Y52" s="37" t="str">
        <f t="shared" si="25"/>
        <v/>
      </c>
      <c r="Z52" s="37"/>
      <c r="AA52" s="37"/>
      <c r="AB52" s="104" t="s">
        <v>463</v>
      </c>
      <c r="AC52" s="104" t="s">
        <v>463</v>
      </c>
      <c r="AD52" s="104" t="s">
        <v>463</v>
      </c>
      <c r="AE52" s="104" t="s">
        <v>463</v>
      </c>
      <c r="AF52" s="104"/>
      <c r="AG52" s="104" t="s">
        <v>464</v>
      </c>
      <c r="AH52" s="106" t="s">
        <v>463</v>
      </c>
      <c r="AI52" s="104">
        <v>0</v>
      </c>
      <c r="AJ52" s="104" t="s">
        <v>464</v>
      </c>
      <c r="AK52" s="37" t="s">
        <v>467</v>
      </c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</row>
    <row r="53" spans="1:217" s="38" customFormat="1">
      <c r="A53" s="49" t="s">
        <v>142</v>
      </c>
      <c r="B53" s="49" t="s">
        <v>143</v>
      </c>
      <c r="C53" s="50" t="s">
        <v>144</v>
      </c>
      <c r="D53" s="50" t="s">
        <v>145</v>
      </c>
      <c r="E53" s="50" t="s">
        <v>461</v>
      </c>
      <c r="F53" s="65" t="s">
        <v>61</v>
      </c>
      <c r="G53" s="51" t="e">
        <f t="shared" si="0"/>
        <v>#REF!</v>
      </c>
      <c r="H53" s="52" t="e">
        <f t="shared" si="1"/>
        <v>#REF!</v>
      </c>
      <c r="I53" s="66" t="e">
        <f t="shared" si="12"/>
        <v>#REF!</v>
      </c>
      <c r="J53" s="51">
        <v>5000</v>
      </c>
      <c r="K53" s="52">
        <v>0</v>
      </c>
      <c r="L53" s="53">
        <f t="shared" si="3"/>
        <v>5000</v>
      </c>
      <c r="M53" s="20">
        <v>5000</v>
      </c>
      <c r="N53" s="21">
        <v>0</v>
      </c>
      <c r="O53" s="43">
        <f t="shared" si="4"/>
        <v>5000</v>
      </c>
      <c r="P53" s="20" t="e">
        <f t="shared" si="23"/>
        <v>#REF!</v>
      </c>
      <c r="Q53" s="21" t="e">
        <f t="shared" si="24"/>
        <v>#REF!</v>
      </c>
      <c r="R53" s="43" t="e">
        <f t="shared" si="7"/>
        <v>#REF!</v>
      </c>
      <c r="S53" s="20">
        <f t="shared" si="13"/>
        <v>0</v>
      </c>
      <c r="T53" s="21">
        <f t="shared" si="13"/>
        <v>0</v>
      </c>
      <c r="U53" s="44">
        <f t="shared" si="9"/>
        <v>0</v>
      </c>
      <c r="V53" s="43" t="e">
        <f t="shared" si="11"/>
        <v>#REF!</v>
      </c>
      <c r="W53" s="37"/>
      <c r="X53" s="96" t="s">
        <v>145</v>
      </c>
      <c r="Y53" s="37" t="str">
        <f t="shared" si="25"/>
        <v/>
      </c>
      <c r="Z53" s="37"/>
      <c r="AA53" s="37"/>
      <c r="AB53" s="107"/>
      <c r="AC53" s="107"/>
      <c r="AD53" s="107"/>
      <c r="AE53" s="107"/>
      <c r="AF53" s="107"/>
      <c r="AG53" s="107"/>
      <c r="AH53" s="107"/>
      <c r="AI53" s="107"/>
      <c r="AJ53" s="10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</row>
    <row r="54" spans="1:217" s="38" customFormat="1">
      <c r="A54" s="49" t="s">
        <v>146</v>
      </c>
      <c r="B54" s="49" t="s">
        <v>143</v>
      </c>
      <c r="C54" s="50" t="s">
        <v>147</v>
      </c>
      <c r="D54" s="50" t="s">
        <v>87</v>
      </c>
      <c r="E54" s="50" t="s">
        <v>457</v>
      </c>
      <c r="F54" s="65">
        <v>45658</v>
      </c>
      <c r="G54" s="51" t="e">
        <f t="shared" si="0"/>
        <v>#REF!</v>
      </c>
      <c r="H54" s="52" t="e">
        <f t="shared" si="1"/>
        <v>#REF!</v>
      </c>
      <c r="I54" s="66" t="e">
        <f t="shared" si="12"/>
        <v>#REF!</v>
      </c>
      <c r="J54" s="51">
        <v>36000</v>
      </c>
      <c r="K54" s="52">
        <v>0</v>
      </c>
      <c r="L54" s="53">
        <f t="shared" si="3"/>
        <v>36000</v>
      </c>
      <c r="M54" s="20">
        <v>36000</v>
      </c>
      <c r="N54" s="21">
        <v>0</v>
      </c>
      <c r="O54" s="43">
        <f t="shared" si="4"/>
        <v>36000</v>
      </c>
      <c r="P54" s="20" t="e">
        <f t="shared" si="23"/>
        <v>#REF!</v>
      </c>
      <c r="Q54" s="21" t="e">
        <f t="shared" si="24"/>
        <v>#REF!</v>
      </c>
      <c r="R54" s="43" t="e">
        <f t="shared" si="7"/>
        <v>#REF!</v>
      </c>
      <c r="S54" s="20">
        <f t="shared" si="13"/>
        <v>0</v>
      </c>
      <c r="T54" s="21">
        <f t="shared" si="13"/>
        <v>0</v>
      </c>
      <c r="U54" s="44">
        <f t="shared" si="9"/>
        <v>0</v>
      </c>
      <c r="V54" s="43" t="e">
        <f t="shared" si="11"/>
        <v>#REF!</v>
      </c>
      <c r="W54" s="37"/>
      <c r="X54" s="96" t="s">
        <v>87</v>
      </c>
      <c r="Y54" s="37" t="str">
        <f t="shared" si="25"/>
        <v/>
      </c>
      <c r="Z54" s="37"/>
      <c r="AA54" s="37"/>
      <c r="AB54" s="104" t="s">
        <v>463</v>
      </c>
      <c r="AC54" s="104" t="s">
        <v>463</v>
      </c>
      <c r="AD54" s="104" t="s">
        <v>463</v>
      </c>
      <c r="AE54" s="104" t="s">
        <v>463</v>
      </c>
      <c r="AF54" s="104"/>
      <c r="AG54" s="104" t="s">
        <v>463</v>
      </c>
      <c r="AH54" s="104"/>
      <c r="AI54" s="104" t="s">
        <v>465</v>
      </c>
      <c r="AJ54" s="104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</row>
    <row r="55" spans="1:217" s="38" customFormat="1">
      <c r="A55" s="49" t="s">
        <v>148</v>
      </c>
      <c r="B55" s="49" t="s">
        <v>143</v>
      </c>
      <c r="C55" s="50" t="s">
        <v>149</v>
      </c>
      <c r="D55" s="50" t="s">
        <v>150</v>
      </c>
      <c r="E55" s="50" t="s">
        <v>457</v>
      </c>
      <c r="F55" s="65">
        <v>45658</v>
      </c>
      <c r="G55" s="51" t="e">
        <f t="shared" si="0"/>
        <v>#REF!</v>
      </c>
      <c r="H55" s="52" t="e">
        <f t="shared" si="1"/>
        <v>#REF!</v>
      </c>
      <c r="I55" s="66" t="e">
        <f t="shared" si="12"/>
        <v>#REF!</v>
      </c>
      <c r="J55" s="51">
        <v>1039000</v>
      </c>
      <c r="K55" s="52">
        <v>0</v>
      </c>
      <c r="L55" s="53">
        <f t="shared" si="3"/>
        <v>1039000</v>
      </c>
      <c r="M55" s="20">
        <v>1039000</v>
      </c>
      <c r="N55" s="21">
        <v>0</v>
      </c>
      <c r="O55" s="43">
        <f t="shared" si="4"/>
        <v>1039000</v>
      </c>
      <c r="P55" s="20" t="e">
        <f t="shared" si="23"/>
        <v>#REF!</v>
      </c>
      <c r="Q55" s="21" t="e">
        <f t="shared" si="24"/>
        <v>#REF!</v>
      </c>
      <c r="R55" s="43" t="e">
        <f t="shared" si="7"/>
        <v>#REF!</v>
      </c>
      <c r="S55" s="20">
        <f t="shared" si="13"/>
        <v>0</v>
      </c>
      <c r="T55" s="21">
        <f t="shared" si="13"/>
        <v>0</v>
      </c>
      <c r="U55" s="44">
        <f t="shared" si="9"/>
        <v>0</v>
      </c>
      <c r="V55" s="43" t="e">
        <f t="shared" si="11"/>
        <v>#REF!</v>
      </c>
      <c r="W55" s="37"/>
      <c r="X55" s="96" t="s">
        <v>150</v>
      </c>
      <c r="Y55" s="37" t="str">
        <f t="shared" si="25"/>
        <v/>
      </c>
      <c r="Z55" s="37"/>
      <c r="AA55" s="37"/>
      <c r="AB55" s="104" t="s">
        <v>463</v>
      </c>
      <c r="AC55" s="104" t="s">
        <v>463</v>
      </c>
      <c r="AD55" s="104" t="s">
        <v>463</v>
      </c>
      <c r="AE55" s="104" t="s">
        <v>463</v>
      </c>
      <c r="AF55" s="104"/>
      <c r="AG55" s="104" t="s">
        <v>463</v>
      </c>
      <c r="AH55" s="104"/>
      <c r="AI55" s="104" t="s">
        <v>465</v>
      </c>
      <c r="AJ55" s="104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</row>
    <row r="56" spans="1:217" s="38" customFormat="1">
      <c r="A56" s="49" t="s">
        <v>414</v>
      </c>
      <c r="B56" s="49" t="s">
        <v>143</v>
      </c>
      <c r="C56" s="50" t="s">
        <v>415</v>
      </c>
      <c r="D56" s="50" t="s">
        <v>152</v>
      </c>
      <c r="E56" s="50" t="s">
        <v>457</v>
      </c>
      <c r="F56" s="65">
        <v>45658</v>
      </c>
      <c r="G56" s="51" t="e">
        <f t="shared" si="0"/>
        <v>#REF!</v>
      </c>
      <c r="H56" s="52" t="e">
        <f t="shared" si="1"/>
        <v>#REF!</v>
      </c>
      <c r="I56" s="66" t="e">
        <f t="shared" si="12"/>
        <v>#REF!</v>
      </c>
      <c r="J56" s="51">
        <v>52000</v>
      </c>
      <c r="K56" s="52">
        <v>0</v>
      </c>
      <c r="L56" s="53">
        <f t="shared" si="3"/>
        <v>52000</v>
      </c>
      <c r="M56" s="20">
        <v>52000</v>
      </c>
      <c r="N56" s="21">
        <v>0</v>
      </c>
      <c r="O56" s="43">
        <f t="shared" si="4"/>
        <v>52000</v>
      </c>
      <c r="P56" s="20" t="e">
        <f t="shared" si="23"/>
        <v>#REF!</v>
      </c>
      <c r="Q56" s="21" t="e">
        <f t="shared" si="24"/>
        <v>#REF!</v>
      </c>
      <c r="R56" s="43" t="e">
        <f t="shared" si="7"/>
        <v>#REF!</v>
      </c>
      <c r="S56" s="20">
        <f t="shared" si="13"/>
        <v>0</v>
      </c>
      <c r="T56" s="21">
        <f t="shared" si="13"/>
        <v>0</v>
      </c>
      <c r="U56" s="44">
        <f t="shared" si="9"/>
        <v>0</v>
      </c>
      <c r="V56" s="43" t="e">
        <f t="shared" si="11"/>
        <v>#REF!</v>
      </c>
      <c r="W56" s="37"/>
      <c r="X56" s="96" t="s">
        <v>152</v>
      </c>
      <c r="Y56" s="37" t="str">
        <f t="shared" si="25"/>
        <v/>
      </c>
      <c r="Z56" s="37"/>
      <c r="AA56" s="37"/>
      <c r="AB56" s="104" t="s">
        <v>463</v>
      </c>
      <c r="AC56" s="104" t="s">
        <v>463</v>
      </c>
      <c r="AD56" s="104" t="s">
        <v>463</v>
      </c>
      <c r="AE56" s="104" t="s">
        <v>463</v>
      </c>
      <c r="AF56" s="104"/>
      <c r="AG56" s="104" t="s">
        <v>463</v>
      </c>
      <c r="AH56" s="104"/>
      <c r="AI56" s="104" t="s">
        <v>465</v>
      </c>
      <c r="AJ56" s="104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</row>
    <row r="57" spans="1:217" s="38" customFormat="1">
      <c r="A57" s="49" t="s">
        <v>153</v>
      </c>
      <c r="B57" s="49" t="s">
        <v>143</v>
      </c>
      <c r="C57" s="50" t="s">
        <v>151</v>
      </c>
      <c r="D57" s="50" t="s">
        <v>154</v>
      </c>
      <c r="E57" s="50" t="s">
        <v>458</v>
      </c>
      <c r="F57" s="65">
        <v>45658</v>
      </c>
      <c r="G57" s="51" t="e">
        <f t="shared" si="0"/>
        <v>#REF!</v>
      </c>
      <c r="H57" s="52" t="e">
        <f t="shared" si="1"/>
        <v>#REF!</v>
      </c>
      <c r="I57" s="66" t="e">
        <f t="shared" si="12"/>
        <v>#REF!</v>
      </c>
      <c r="J57" s="51">
        <v>109000</v>
      </c>
      <c r="K57" s="52">
        <v>0</v>
      </c>
      <c r="L57" s="53">
        <f t="shared" si="3"/>
        <v>109000</v>
      </c>
      <c r="M57" s="20">
        <v>109000</v>
      </c>
      <c r="N57" s="21">
        <v>0</v>
      </c>
      <c r="O57" s="43">
        <f t="shared" si="4"/>
        <v>109000</v>
      </c>
      <c r="P57" s="20" t="e">
        <f t="shared" si="23"/>
        <v>#REF!</v>
      </c>
      <c r="Q57" s="21" t="e">
        <f t="shared" si="24"/>
        <v>#REF!</v>
      </c>
      <c r="R57" s="43" t="e">
        <f t="shared" si="7"/>
        <v>#REF!</v>
      </c>
      <c r="S57" s="20">
        <f t="shared" si="13"/>
        <v>0</v>
      </c>
      <c r="T57" s="21">
        <f t="shared" si="13"/>
        <v>0</v>
      </c>
      <c r="U57" s="44">
        <f t="shared" si="9"/>
        <v>0</v>
      </c>
      <c r="V57" s="43" t="e">
        <f t="shared" si="11"/>
        <v>#REF!</v>
      </c>
      <c r="W57" s="37"/>
      <c r="X57" s="96" t="s">
        <v>154</v>
      </c>
      <c r="Y57" s="37" t="str">
        <f t="shared" si="25"/>
        <v/>
      </c>
      <c r="Z57" s="37"/>
      <c r="AA57" s="37"/>
      <c r="AB57" s="104" t="s">
        <v>463</v>
      </c>
      <c r="AC57" s="104" t="s">
        <v>463</v>
      </c>
      <c r="AD57" s="104" t="s">
        <v>463</v>
      </c>
      <c r="AE57" s="104" t="s">
        <v>463</v>
      </c>
      <c r="AF57" s="104"/>
      <c r="AG57" s="104" t="s">
        <v>463</v>
      </c>
      <c r="AH57" s="104"/>
      <c r="AI57" s="104" t="s">
        <v>465</v>
      </c>
      <c r="AJ57" s="104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</row>
    <row r="58" spans="1:217" s="38" customFormat="1">
      <c r="A58" s="49" t="s">
        <v>155</v>
      </c>
      <c r="B58" s="49" t="s">
        <v>143</v>
      </c>
      <c r="C58" s="50" t="s">
        <v>156</v>
      </c>
      <c r="D58" s="49" t="s">
        <v>155</v>
      </c>
      <c r="E58" s="50" t="s">
        <v>457</v>
      </c>
      <c r="F58" s="65">
        <v>45658</v>
      </c>
      <c r="G58" s="51" t="e">
        <f t="shared" si="0"/>
        <v>#REF!</v>
      </c>
      <c r="H58" s="52" t="e">
        <f t="shared" si="1"/>
        <v>#REF!</v>
      </c>
      <c r="I58" s="66" t="e">
        <f t="shared" si="12"/>
        <v>#REF!</v>
      </c>
      <c r="J58" s="51">
        <v>592000</v>
      </c>
      <c r="K58" s="52">
        <v>0</v>
      </c>
      <c r="L58" s="53">
        <f t="shared" si="3"/>
        <v>592000</v>
      </c>
      <c r="M58" s="20">
        <v>592000</v>
      </c>
      <c r="N58" s="21">
        <v>0</v>
      </c>
      <c r="O58" s="43">
        <f t="shared" si="4"/>
        <v>592000</v>
      </c>
      <c r="P58" s="20" t="e">
        <f t="shared" si="23"/>
        <v>#REF!</v>
      </c>
      <c r="Q58" s="21" t="e">
        <f t="shared" si="24"/>
        <v>#REF!</v>
      </c>
      <c r="R58" s="43" t="e">
        <f t="shared" si="7"/>
        <v>#REF!</v>
      </c>
      <c r="S58" s="20">
        <f t="shared" si="13"/>
        <v>0</v>
      </c>
      <c r="T58" s="21">
        <f t="shared" si="13"/>
        <v>0</v>
      </c>
      <c r="U58" s="44">
        <f t="shared" si="9"/>
        <v>0</v>
      </c>
      <c r="V58" s="43" t="e">
        <f t="shared" si="11"/>
        <v>#REF!</v>
      </c>
      <c r="W58" s="37"/>
      <c r="X58" s="96" t="s">
        <v>84</v>
      </c>
      <c r="Y58" s="37" t="str">
        <f t="shared" si="25"/>
        <v>Badhuisstraat 1 ≠ Brandweergarage</v>
      </c>
      <c r="Z58" s="37"/>
      <c r="AA58" s="37"/>
      <c r="AB58" s="104" t="s">
        <v>463</v>
      </c>
      <c r="AC58" s="104" t="s">
        <v>463</v>
      </c>
      <c r="AD58" s="104" t="s">
        <v>463</v>
      </c>
      <c r="AE58" s="104" t="s">
        <v>463</v>
      </c>
      <c r="AF58" s="104"/>
      <c r="AG58" s="104" t="s">
        <v>464</v>
      </c>
      <c r="AH58" s="104" t="s">
        <v>463</v>
      </c>
      <c r="AI58" s="104" t="s">
        <v>465</v>
      </c>
      <c r="AJ58" s="104"/>
      <c r="AK58" s="37" t="s">
        <v>467</v>
      </c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</row>
    <row r="59" spans="1:217" s="38" customFormat="1">
      <c r="A59" s="49" t="s">
        <v>157</v>
      </c>
      <c r="B59" s="49" t="s">
        <v>143</v>
      </c>
      <c r="C59" s="50" t="s">
        <v>151</v>
      </c>
      <c r="D59" s="50" t="s">
        <v>92</v>
      </c>
      <c r="E59" s="50" t="s">
        <v>457</v>
      </c>
      <c r="F59" s="65">
        <v>45658</v>
      </c>
      <c r="G59" s="51" t="e">
        <f t="shared" si="0"/>
        <v>#REF!</v>
      </c>
      <c r="H59" s="52" t="e">
        <f t="shared" si="1"/>
        <v>#REF!</v>
      </c>
      <c r="I59" s="66" t="e">
        <f t="shared" si="12"/>
        <v>#REF!</v>
      </c>
      <c r="J59" s="51">
        <v>410000</v>
      </c>
      <c r="K59" s="52">
        <v>0</v>
      </c>
      <c r="L59" s="53">
        <f t="shared" si="3"/>
        <v>410000</v>
      </c>
      <c r="M59" s="20">
        <v>410000</v>
      </c>
      <c r="N59" s="21">
        <v>0</v>
      </c>
      <c r="O59" s="43">
        <f t="shared" si="4"/>
        <v>410000</v>
      </c>
      <c r="P59" s="20" t="e">
        <f t="shared" si="23"/>
        <v>#REF!</v>
      </c>
      <c r="Q59" s="21" t="e">
        <f t="shared" si="24"/>
        <v>#REF!</v>
      </c>
      <c r="R59" s="43" t="e">
        <f t="shared" si="7"/>
        <v>#REF!</v>
      </c>
      <c r="S59" s="20">
        <f t="shared" si="13"/>
        <v>0</v>
      </c>
      <c r="T59" s="21">
        <f t="shared" si="13"/>
        <v>0</v>
      </c>
      <c r="U59" s="44">
        <f t="shared" si="9"/>
        <v>0</v>
      </c>
      <c r="V59" s="43" t="e">
        <f t="shared" si="11"/>
        <v>#REF!</v>
      </c>
      <c r="W59" s="37"/>
      <c r="X59" s="96" t="s">
        <v>92</v>
      </c>
      <c r="Y59" s="37" t="str">
        <f t="shared" si="25"/>
        <v/>
      </c>
      <c r="Z59" s="37"/>
      <c r="AA59" s="37"/>
      <c r="AB59" s="104" t="s">
        <v>463</v>
      </c>
      <c r="AC59" s="104" t="s">
        <v>463</v>
      </c>
      <c r="AD59" s="104" t="s">
        <v>463</v>
      </c>
      <c r="AE59" s="104" t="s">
        <v>463</v>
      </c>
      <c r="AF59" s="104"/>
      <c r="AG59" s="104" t="s">
        <v>463</v>
      </c>
      <c r="AH59" s="104"/>
      <c r="AI59" s="104" t="s">
        <v>465</v>
      </c>
      <c r="AJ59" s="104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</row>
    <row r="60" spans="1:217" s="38" customFormat="1" ht="17.399999999999999" customHeight="1">
      <c r="A60" s="49" t="s">
        <v>158</v>
      </c>
      <c r="B60" s="49" t="s">
        <v>143</v>
      </c>
      <c r="C60" s="50" t="s">
        <v>159</v>
      </c>
      <c r="D60" s="50" t="s">
        <v>160</v>
      </c>
      <c r="E60" s="50" t="s">
        <v>458</v>
      </c>
      <c r="F60" s="65" t="s">
        <v>61</v>
      </c>
      <c r="G60" s="51" t="e">
        <f t="shared" si="0"/>
        <v>#REF!</v>
      </c>
      <c r="H60" s="52" t="e">
        <f t="shared" si="1"/>
        <v>#REF!</v>
      </c>
      <c r="I60" s="66" t="e">
        <f t="shared" si="12"/>
        <v>#REF!</v>
      </c>
      <c r="J60" s="51">
        <v>0</v>
      </c>
      <c r="K60" s="52">
        <v>0</v>
      </c>
      <c r="L60" s="53">
        <f t="shared" si="3"/>
        <v>0</v>
      </c>
      <c r="M60" s="20">
        <v>0</v>
      </c>
      <c r="N60" s="21">
        <v>0</v>
      </c>
      <c r="O60" s="43">
        <f t="shared" si="4"/>
        <v>0</v>
      </c>
      <c r="P60" s="20" t="e">
        <f t="shared" si="23"/>
        <v>#REF!</v>
      </c>
      <c r="Q60" s="21" t="e">
        <f t="shared" si="24"/>
        <v>#REF!</v>
      </c>
      <c r="R60" s="43" t="e">
        <f t="shared" si="7"/>
        <v>#REF!</v>
      </c>
      <c r="S60" s="20">
        <f t="shared" si="13"/>
        <v>0</v>
      </c>
      <c r="T60" s="21">
        <f t="shared" si="13"/>
        <v>0</v>
      </c>
      <c r="U60" s="44">
        <f t="shared" si="9"/>
        <v>0</v>
      </c>
      <c r="V60" s="43" t="e">
        <f t="shared" si="11"/>
        <v>#REF!</v>
      </c>
      <c r="W60" s="37"/>
      <c r="X60" s="96" t="s">
        <v>160</v>
      </c>
      <c r="Y60" s="37" t="str">
        <f t="shared" si="25"/>
        <v/>
      </c>
      <c r="Z60" s="37"/>
      <c r="AA60" s="37"/>
      <c r="AB60" s="107"/>
      <c r="AC60" s="107"/>
      <c r="AD60" s="107"/>
      <c r="AE60" s="107"/>
      <c r="AF60" s="107"/>
      <c r="AG60" s="107"/>
      <c r="AH60" s="107"/>
      <c r="AI60" s="107"/>
      <c r="AJ60" s="10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</row>
    <row r="61" spans="1:217" s="38" customFormat="1" ht="20.399999999999999">
      <c r="A61" s="49" t="s">
        <v>161</v>
      </c>
      <c r="B61" s="49" t="s">
        <v>143</v>
      </c>
      <c r="C61" s="50" t="s">
        <v>162</v>
      </c>
      <c r="D61" s="50" t="s">
        <v>416</v>
      </c>
      <c r="E61" s="50" t="s">
        <v>457</v>
      </c>
      <c r="F61" s="65">
        <v>45658</v>
      </c>
      <c r="G61" s="51" t="e">
        <f t="shared" si="0"/>
        <v>#REF!</v>
      </c>
      <c r="H61" s="52" t="e">
        <f t="shared" si="1"/>
        <v>#REF!</v>
      </c>
      <c r="I61" s="66" t="e">
        <f t="shared" si="12"/>
        <v>#REF!</v>
      </c>
      <c r="J61" s="51">
        <v>4862000</v>
      </c>
      <c r="K61" s="52">
        <v>0</v>
      </c>
      <c r="L61" s="53">
        <f t="shared" si="3"/>
        <v>4862000</v>
      </c>
      <c r="M61" s="20">
        <v>4862000</v>
      </c>
      <c r="N61" s="21">
        <v>0</v>
      </c>
      <c r="O61" s="43">
        <f t="shared" si="4"/>
        <v>4862000</v>
      </c>
      <c r="P61" s="20" t="e">
        <f t="shared" si="23"/>
        <v>#REF!</v>
      </c>
      <c r="Q61" s="21" t="e">
        <f t="shared" si="24"/>
        <v>#REF!</v>
      </c>
      <c r="R61" s="43" t="e">
        <f t="shared" si="7"/>
        <v>#REF!</v>
      </c>
      <c r="S61" s="20">
        <f t="shared" si="13"/>
        <v>0</v>
      </c>
      <c r="T61" s="21">
        <f t="shared" si="13"/>
        <v>0</v>
      </c>
      <c r="U61" s="44">
        <f t="shared" si="9"/>
        <v>0</v>
      </c>
      <c r="V61" s="43" t="e">
        <f t="shared" si="11"/>
        <v>#REF!</v>
      </c>
      <c r="W61" s="37"/>
      <c r="X61" s="96" t="s">
        <v>430</v>
      </c>
      <c r="Y61" s="37" t="str">
        <f t="shared" si="25"/>
        <v>Kinderdagverblijf, Peutergroep en BSO Pien (KOW), Tramstraat 33 gebruikt opvang statushouders ≠ Kinderdagverblijf, Peutergroep en BSO Pien (KOW), Tramstraat 33 gebruikt opvang Oekrainse vluchtelingen</v>
      </c>
      <c r="Z61" s="37"/>
      <c r="AA61" s="37"/>
      <c r="AB61" s="104" t="s">
        <v>463</v>
      </c>
      <c r="AC61" s="104" t="s">
        <v>463</v>
      </c>
      <c r="AD61" s="104" t="s">
        <v>463</v>
      </c>
      <c r="AE61" s="104" t="s">
        <v>463</v>
      </c>
      <c r="AF61" s="104"/>
      <c r="AG61" s="104" t="s">
        <v>463</v>
      </c>
      <c r="AH61" s="104"/>
      <c r="AI61" s="104" t="s">
        <v>465</v>
      </c>
      <c r="AJ61" s="104" t="s">
        <v>464</v>
      </c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</row>
    <row r="62" spans="1:217" s="38" customFormat="1">
      <c r="A62" s="49" t="s">
        <v>163</v>
      </c>
      <c r="B62" s="49" t="s">
        <v>143</v>
      </c>
      <c r="C62" s="50"/>
      <c r="D62" s="50" t="s">
        <v>164</v>
      </c>
      <c r="E62" s="50" t="s">
        <v>457</v>
      </c>
      <c r="F62" s="65">
        <v>45658</v>
      </c>
      <c r="G62" s="51" t="e">
        <f t="shared" si="0"/>
        <v>#REF!</v>
      </c>
      <c r="H62" s="52" t="e">
        <f t="shared" si="1"/>
        <v>#REF!</v>
      </c>
      <c r="I62" s="66" t="e">
        <f t="shared" si="12"/>
        <v>#REF!</v>
      </c>
      <c r="J62" s="51">
        <v>493000</v>
      </c>
      <c r="K62" s="52">
        <v>0</v>
      </c>
      <c r="L62" s="53">
        <f t="shared" si="3"/>
        <v>493000</v>
      </c>
      <c r="M62" s="20">
        <v>493000</v>
      </c>
      <c r="N62" s="21">
        <v>0</v>
      </c>
      <c r="O62" s="43">
        <f t="shared" si="4"/>
        <v>493000</v>
      </c>
      <c r="P62" s="20" t="e">
        <f t="shared" si="23"/>
        <v>#REF!</v>
      </c>
      <c r="Q62" s="21" t="e">
        <f t="shared" si="24"/>
        <v>#REF!</v>
      </c>
      <c r="R62" s="43" t="e">
        <f t="shared" si="7"/>
        <v>#REF!</v>
      </c>
      <c r="S62" s="20">
        <f t="shared" si="13"/>
        <v>0</v>
      </c>
      <c r="T62" s="21">
        <f t="shared" si="13"/>
        <v>0</v>
      </c>
      <c r="U62" s="44">
        <f t="shared" si="9"/>
        <v>0</v>
      </c>
      <c r="V62" s="43" t="e">
        <f t="shared" si="11"/>
        <v>#REF!</v>
      </c>
      <c r="W62" s="37"/>
      <c r="X62" s="96" t="s">
        <v>164</v>
      </c>
      <c r="Y62" s="37" t="str">
        <f t="shared" si="25"/>
        <v/>
      </c>
      <c r="Z62" s="37"/>
      <c r="AA62" s="37"/>
      <c r="AB62" s="104" t="s">
        <v>463</v>
      </c>
      <c r="AC62" s="104" t="s">
        <v>463</v>
      </c>
      <c r="AD62" s="104" t="s">
        <v>463</v>
      </c>
      <c r="AE62" s="106" t="s">
        <v>464</v>
      </c>
      <c r="AF62" s="106" t="s">
        <v>463</v>
      </c>
      <c r="AG62" s="104" t="s">
        <v>463</v>
      </c>
      <c r="AH62" s="104"/>
      <c r="AI62" s="104" t="s">
        <v>466</v>
      </c>
      <c r="AJ62" s="104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</row>
    <row r="63" spans="1:217" s="38" customFormat="1">
      <c r="A63" s="49" t="s">
        <v>165</v>
      </c>
      <c r="B63" s="49" t="s">
        <v>143</v>
      </c>
      <c r="C63" s="50" t="s">
        <v>166</v>
      </c>
      <c r="D63" s="50" t="s">
        <v>167</v>
      </c>
      <c r="E63" s="50" t="s">
        <v>458</v>
      </c>
      <c r="F63" s="65">
        <v>45658</v>
      </c>
      <c r="G63" s="51" t="e">
        <f t="shared" si="0"/>
        <v>#REF!</v>
      </c>
      <c r="H63" s="52" t="e">
        <f t="shared" si="1"/>
        <v>#REF!</v>
      </c>
      <c r="I63" s="66" t="e">
        <f t="shared" si="12"/>
        <v>#REF!</v>
      </c>
      <c r="J63" s="51">
        <v>68000</v>
      </c>
      <c r="K63" s="52">
        <v>0</v>
      </c>
      <c r="L63" s="53">
        <f t="shared" si="3"/>
        <v>68000</v>
      </c>
      <c r="M63" s="20">
        <v>68000</v>
      </c>
      <c r="N63" s="21">
        <v>0</v>
      </c>
      <c r="O63" s="43">
        <f t="shared" si="4"/>
        <v>68000</v>
      </c>
      <c r="P63" s="20" t="e">
        <f t="shared" si="23"/>
        <v>#REF!</v>
      </c>
      <c r="Q63" s="21" t="e">
        <f t="shared" si="24"/>
        <v>#REF!</v>
      </c>
      <c r="R63" s="43" t="e">
        <f t="shared" si="7"/>
        <v>#REF!</v>
      </c>
      <c r="S63" s="20">
        <f t="shared" si="13"/>
        <v>0</v>
      </c>
      <c r="T63" s="21">
        <f t="shared" si="13"/>
        <v>0</v>
      </c>
      <c r="U63" s="44">
        <f t="shared" si="9"/>
        <v>0</v>
      </c>
      <c r="V63" s="43" t="e">
        <f t="shared" si="11"/>
        <v>#REF!</v>
      </c>
      <c r="W63" s="37"/>
      <c r="X63" s="96" t="s">
        <v>167</v>
      </c>
      <c r="Y63" s="37" t="str">
        <f t="shared" si="25"/>
        <v/>
      </c>
      <c r="Z63" s="37"/>
      <c r="AA63" s="37"/>
      <c r="AB63" s="104" t="s">
        <v>463</v>
      </c>
      <c r="AC63" s="104" t="s">
        <v>463</v>
      </c>
      <c r="AD63" s="104" t="s">
        <v>463</v>
      </c>
      <c r="AE63" s="104" t="s">
        <v>463</v>
      </c>
      <c r="AF63" s="104"/>
      <c r="AG63" s="104" t="s">
        <v>463</v>
      </c>
      <c r="AH63" s="104"/>
      <c r="AI63" s="104" t="s">
        <v>465</v>
      </c>
      <c r="AJ63" s="104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</row>
    <row r="64" spans="1:217" s="38" customFormat="1" ht="20.399999999999999">
      <c r="A64" s="49" t="s">
        <v>168</v>
      </c>
      <c r="B64" s="49" t="s">
        <v>143</v>
      </c>
      <c r="C64" s="50" t="s">
        <v>162</v>
      </c>
      <c r="D64" s="50" t="s">
        <v>169</v>
      </c>
      <c r="E64" s="50" t="s">
        <v>457</v>
      </c>
      <c r="F64" s="65" t="s">
        <v>61</v>
      </c>
      <c r="G64" s="51" t="e">
        <f t="shared" si="0"/>
        <v>#REF!</v>
      </c>
      <c r="H64" s="52" t="e">
        <f t="shared" si="1"/>
        <v>#REF!</v>
      </c>
      <c r="I64" s="66" t="e">
        <f t="shared" si="12"/>
        <v>#REF!</v>
      </c>
      <c r="J64" s="51">
        <v>0</v>
      </c>
      <c r="K64" s="52">
        <v>0</v>
      </c>
      <c r="L64" s="53">
        <f t="shared" si="3"/>
        <v>0</v>
      </c>
      <c r="M64" s="20">
        <v>0</v>
      </c>
      <c r="N64" s="21">
        <v>0</v>
      </c>
      <c r="O64" s="43">
        <f t="shared" si="4"/>
        <v>0</v>
      </c>
      <c r="P64" s="20" t="e">
        <f t="shared" si="23"/>
        <v>#REF!</v>
      </c>
      <c r="Q64" s="21" t="e">
        <f t="shared" si="24"/>
        <v>#REF!</v>
      </c>
      <c r="R64" s="43" t="e">
        <f t="shared" si="7"/>
        <v>#REF!</v>
      </c>
      <c r="S64" s="20">
        <f t="shared" si="13"/>
        <v>0</v>
      </c>
      <c r="T64" s="21">
        <f t="shared" si="13"/>
        <v>0</v>
      </c>
      <c r="U64" s="44">
        <f t="shared" si="9"/>
        <v>0</v>
      </c>
      <c r="V64" s="43" t="e">
        <f t="shared" si="11"/>
        <v>#REF!</v>
      </c>
      <c r="W64" s="37"/>
      <c r="X64" s="96" t="s">
        <v>169</v>
      </c>
      <c r="Y64" s="37" t="str">
        <f t="shared" si="25"/>
        <v/>
      </c>
      <c r="Z64" s="37"/>
      <c r="AA64" s="37"/>
      <c r="AB64" s="107"/>
      <c r="AC64" s="107"/>
      <c r="AD64" s="107"/>
      <c r="AE64" s="107"/>
      <c r="AF64" s="107"/>
      <c r="AG64" s="107"/>
      <c r="AH64" s="107"/>
      <c r="AI64" s="107"/>
      <c r="AJ64" s="10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</row>
    <row r="65" spans="1:217" s="38" customFormat="1">
      <c r="A65" s="49" t="s">
        <v>170</v>
      </c>
      <c r="B65" s="49" t="s">
        <v>143</v>
      </c>
      <c r="C65" s="50" t="s">
        <v>171</v>
      </c>
      <c r="D65" s="50" t="s">
        <v>172</v>
      </c>
      <c r="E65" s="50" t="s">
        <v>458</v>
      </c>
      <c r="F65" s="65" t="s">
        <v>61</v>
      </c>
      <c r="G65" s="51" t="e">
        <f t="shared" si="0"/>
        <v>#REF!</v>
      </c>
      <c r="H65" s="52" t="e">
        <f t="shared" si="1"/>
        <v>#REF!</v>
      </c>
      <c r="I65" s="66" t="e">
        <f t="shared" si="12"/>
        <v>#REF!</v>
      </c>
      <c r="J65" s="51">
        <v>0</v>
      </c>
      <c r="K65" s="52">
        <v>0</v>
      </c>
      <c r="L65" s="53">
        <f t="shared" si="3"/>
        <v>0</v>
      </c>
      <c r="M65" s="20">
        <v>0</v>
      </c>
      <c r="N65" s="21">
        <v>0</v>
      </c>
      <c r="O65" s="43">
        <f t="shared" si="4"/>
        <v>0</v>
      </c>
      <c r="P65" s="20" t="e">
        <f t="shared" si="23"/>
        <v>#REF!</v>
      </c>
      <c r="Q65" s="21" t="e">
        <f t="shared" si="24"/>
        <v>#REF!</v>
      </c>
      <c r="R65" s="43" t="e">
        <f t="shared" si="7"/>
        <v>#REF!</v>
      </c>
      <c r="S65" s="20">
        <f t="shared" si="13"/>
        <v>0</v>
      </c>
      <c r="T65" s="21">
        <f t="shared" si="13"/>
        <v>0</v>
      </c>
      <c r="U65" s="44">
        <f t="shared" si="9"/>
        <v>0</v>
      </c>
      <c r="V65" s="43" t="e">
        <f t="shared" si="11"/>
        <v>#REF!</v>
      </c>
      <c r="W65" s="37"/>
      <c r="X65" s="96" t="s">
        <v>172</v>
      </c>
      <c r="Y65" s="37" t="str">
        <f t="shared" si="25"/>
        <v/>
      </c>
      <c r="Z65" s="37"/>
      <c r="AA65" s="37"/>
      <c r="AB65" s="107"/>
      <c r="AC65" s="107"/>
      <c r="AD65" s="107"/>
      <c r="AE65" s="107"/>
      <c r="AF65" s="107"/>
      <c r="AG65" s="107"/>
      <c r="AH65" s="107"/>
      <c r="AI65" s="107"/>
      <c r="AJ65" s="10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</row>
    <row r="66" spans="1:217" s="38" customFormat="1">
      <c r="A66" s="49" t="s">
        <v>173</v>
      </c>
      <c r="B66" s="49" t="s">
        <v>143</v>
      </c>
      <c r="C66" s="50" t="s">
        <v>174</v>
      </c>
      <c r="D66" s="50" t="s">
        <v>175</v>
      </c>
      <c r="E66" s="50" t="s">
        <v>458</v>
      </c>
      <c r="F66" s="65">
        <v>45658</v>
      </c>
      <c r="G66" s="51" t="e">
        <f t="shared" si="0"/>
        <v>#REF!</v>
      </c>
      <c r="H66" s="52" t="e">
        <f t="shared" si="1"/>
        <v>#REF!</v>
      </c>
      <c r="I66" s="66" t="e">
        <f t="shared" ref="I66:I130" si="26">SUM(G66:H66)</f>
        <v>#REF!</v>
      </c>
      <c r="J66" s="51">
        <v>68000</v>
      </c>
      <c r="K66" s="52">
        <v>0</v>
      </c>
      <c r="L66" s="53">
        <f t="shared" si="3"/>
        <v>68000</v>
      </c>
      <c r="M66" s="20">
        <v>151000</v>
      </c>
      <c r="N66" s="21">
        <v>0</v>
      </c>
      <c r="O66" s="43">
        <f t="shared" si="4"/>
        <v>151000</v>
      </c>
      <c r="P66" s="20" t="e">
        <f t="shared" si="23"/>
        <v>#REF!</v>
      </c>
      <c r="Q66" s="21" t="e">
        <f t="shared" si="24"/>
        <v>#REF!</v>
      </c>
      <c r="R66" s="43" t="e">
        <f t="shared" si="7"/>
        <v>#REF!</v>
      </c>
      <c r="S66" s="20">
        <f t="shared" si="13"/>
        <v>-83000</v>
      </c>
      <c r="T66" s="21">
        <f t="shared" si="13"/>
        <v>0</v>
      </c>
      <c r="U66" s="44">
        <f t="shared" si="9"/>
        <v>-83000</v>
      </c>
      <c r="V66" s="43" t="e">
        <f t="shared" si="11"/>
        <v>#REF!</v>
      </c>
      <c r="W66" s="37"/>
      <c r="X66" s="96" t="s">
        <v>175</v>
      </c>
      <c r="Y66" s="37" t="s">
        <v>442</v>
      </c>
      <c r="Z66" s="37" t="s">
        <v>441</v>
      </c>
      <c r="AA66" s="37"/>
      <c r="AB66" s="104" t="s">
        <v>463</v>
      </c>
      <c r="AC66" s="104" t="s">
        <v>463</v>
      </c>
      <c r="AD66" s="104" t="s">
        <v>463</v>
      </c>
      <c r="AE66" s="104" t="s">
        <v>463</v>
      </c>
      <c r="AF66" s="104"/>
      <c r="AG66" s="104" t="s">
        <v>464</v>
      </c>
      <c r="AH66" s="106" t="s">
        <v>463</v>
      </c>
      <c r="AI66" s="104" t="s">
        <v>465</v>
      </c>
      <c r="AJ66" s="104"/>
      <c r="AK66" s="37" t="s">
        <v>467</v>
      </c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</row>
    <row r="67" spans="1:217" s="38" customFormat="1">
      <c r="A67" s="49" t="s">
        <v>176</v>
      </c>
      <c r="B67" s="49" t="s">
        <v>143</v>
      </c>
      <c r="C67" s="50" t="s">
        <v>177</v>
      </c>
      <c r="D67" s="50" t="s">
        <v>175</v>
      </c>
      <c r="E67" s="50" t="s">
        <v>458</v>
      </c>
      <c r="F67" s="65">
        <v>45658</v>
      </c>
      <c r="G67" s="51" t="e">
        <f t="shared" si="0"/>
        <v>#REF!</v>
      </c>
      <c r="H67" s="52" t="e">
        <f t="shared" si="1"/>
        <v>#REF!</v>
      </c>
      <c r="I67" s="66" t="e">
        <f t="shared" si="26"/>
        <v>#REF!</v>
      </c>
      <c r="J67" s="51">
        <v>68000</v>
      </c>
      <c r="K67" s="52">
        <v>0</v>
      </c>
      <c r="L67" s="53">
        <f t="shared" si="3"/>
        <v>68000</v>
      </c>
      <c r="M67" s="20">
        <v>68000</v>
      </c>
      <c r="N67" s="21">
        <v>0</v>
      </c>
      <c r="O67" s="43">
        <f t="shared" si="4"/>
        <v>68000</v>
      </c>
      <c r="P67" s="20" t="e">
        <f t="shared" si="23"/>
        <v>#REF!</v>
      </c>
      <c r="Q67" s="21" t="e">
        <f t="shared" si="24"/>
        <v>#REF!</v>
      </c>
      <c r="R67" s="43" t="e">
        <f t="shared" si="7"/>
        <v>#REF!</v>
      </c>
      <c r="S67" s="20">
        <f t="shared" si="13"/>
        <v>0</v>
      </c>
      <c r="T67" s="21">
        <f t="shared" si="13"/>
        <v>0</v>
      </c>
      <c r="U67" s="44">
        <f t="shared" si="9"/>
        <v>0</v>
      </c>
      <c r="V67" s="43" t="e">
        <f t="shared" si="11"/>
        <v>#REF!</v>
      </c>
      <c r="W67" s="37"/>
      <c r="X67" s="96" t="s">
        <v>175</v>
      </c>
      <c r="Y67" s="37" t="str">
        <f t="shared" ref="Y67:Y74" si="27">IF(D67=X67,"",D67 &amp; " ≠ " &amp; X67)</f>
        <v/>
      </c>
      <c r="Z67" s="37"/>
      <c r="AA67" s="37"/>
      <c r="AB67" s="104" t="s">
        <v>463</v>
      </c>
      <c r="AC67" s="104" t="s">
        <v>463</v>
      </c>
      <c r="AD67" s="104" t="s">
        <v>463</v>
      </c>
      <c r="AE67" s="104" t="s">
        <v>463</v>
      </c>
      <c r="AF67" s="104"/>
      <c r="AG67" s="104" t="s">
        <v>463</v>
      </c>
      <c r="AH67" s="106"/>
      <c r="AI67" s="104" t="s">
        <v>465</v>
      </c>
      <c r="AJ67" s="104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</row>
    <row r="68" spans="1:217" s="38" customFormat="1">
      <c r="A68" s="49" t="s">
        <v>178</v>
      </c>
      <c r="B68" s="49" t="s">
        <v>179</v>
      </c>
      <c r="C68" s="50" t="s">
        <v>180</v>
      </c>
      <c r="D68" s="50" t="s">
        <v>181</v>
      </c>
      <c r="E68" s="50" t="s">
        <v>457</v>
      </c>
      <c r="F68" s="65">
        <v>45658</v>
      </c>
      <c r="G68" s="51" t="e">
        <f t="shared" si="0"/>
        <v>#REF!</v>
      </c>
      <c r="H68" s="52" t="e">
        <f t="shared" si="1"/>
        <v>#REF!</v>
      </c>
      <c r="I68" s="66" t="e">
        <f t="shared" si="26"/>
        <v>#REF!</v>
      </c>
      <c r="J68" s="51">
        <v>7896000</v>
      </c>
      <c r="K68" s="52">
        <v>378000</v>
      </c>
      <c r="L68" s="53">
        <f t="shared" si="3"/>
        <v>8274000</v>
      </c>
      <c r="M68" s="20">
        <v>7896000</v>
      </c>
      <c r="N68" s="21">
        <v>378000</v>
      </c>
      <c r="O68" s="43">
        <f t="shared" si="4"/>
        <v>8274000</v>
      </c>
      <c r="P68" s="20" t="e">
        <f t="shared" si="23"/>
        <v>#REF!</v>
      </c>
      <c r="Q68" s="21" t="e">
        <f t="shared" si="24"/>
        <v>#REF!</v>
      </c>
      <c r="R68" s="43" t="e">
        <f t="shared" si="7"/>
        <v>#REF!</v>
      </c>
      <c r="S68" s="20">
        <f t="shared" si="13"/>
        <v>0</v>
      </c>
      <c r="T68" s="21">
        <f t="shared" si="13"/>
        <v>0</v>
      </c>
      <c r="U68" s="44">
        <f t="shared" si="9"/>
        <v>0</v>
      </c>
      <c r="V68" s="43" t="e">
        <f t="shared" si="11"/>
        <v>#REF!</v>
      </c>
      <c r="W68" s="37"/>
      <c r="X68" s="96" t="s">
        <v>181</v>
      </c>
      <c r="Y68" s="37" t="str">
        <f t="shared" si="27"/>
        <v/>
      </c>
      <c r="Z68" s="37"/>
      <c r="AA68" s="37"/>
      <c r="AB68" s="104" t="s">
        <v>464</v>
      </c>
      <c r="AC68" s="104" t="s">
        <v>464</v>
      </c>
      <c r="AD68" s="104" t="s">
        <v>463</v>
      </c>
      <c r="AE68" s="104" t="s">
        <v>463</v>
      </c>
      <c r="AF68" s="104"/>
      <c r="AG68" s="104" t="s">
        <v>464</v>
      </c>
      <c r="AH68" s="106" t="s">
        <v>463</v>
      </c>
      <c r="AI68" s="104" t="s">
        <v>465</v>
      </c>
      <c r="AJ68" s="104"/>
      <c r="AK68" s="37" t="s">
        <v>467</v>
      </c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</row>
    <row r="69" spans="1:217" s="38" customFormat="1">
      <c r="A69" s="49" t="s">
        <v>182</v>
      </c>
      <c r="B69" s="49" t="s">
        <v>183</v>
      </c>
      <c r="C69" s="50" t="s">
        <v>184</v>
      </c>
      <c r="D69" s="50" t="s">
        <v>185</v>
      </c>
      <c r="E69" s="50" t="s">
        <v>457</v>
      </c>
      <c r="F69" s="65">
        <v>45658</v>
      </c>
      <c r="G69" s="51" t="e">
        <f t="shared" si="0"/>
        <v>#REF!</v>
      </c>
      <c r="H69" s="52" t="e">
        <f t="shared" si="1"/>
        <v>#REF!</v>
      </c>
      <c r="I69" s="66" t="e">
        <f t="shared" si="26"/>
        <v>#REF!</v>
      </c>
      <c r="J69" s="51">
        <v>1590000</v>
      </c>
      <c r="K69" s="52">
        <v>0</v>
      </c>
      <c r="L69" s="53">
        <f t="shared" si="3"/>
        <v>1590000</v>
      </c>
      <c r="M69" s="20">
        <v>1590000</v>
      </c>
      <c r="N69" s="21">
        <v>0</v>
      </c>
      <c r="O69" s="43">
        <f t="shared" si="4"/>
        <v>1590000</v>
      </c>
      <c r="P69" s="20" t="e">
        <f t="shared" si="23"/>
        <v>#REF!</v>
      </c>
      <c r="Q69" s="21" t="e">
        <f t="shared" si="24"/>
        <v>#REF!</v>
      </c>
      <c r="R69" s="43" t="e">
        <f t="shared" si="7"/>
        <v>#REF!</v>
      </c>
      <c r="S69" s="20">
        <f t="shared" si="13"/>
        <v>0</v>
      </c>
      <c r="T69" s="21">
        <f t="shared" si="13"/>
        <v>0</v>
      </c>
      <c r="U69" s="44">
        <f t="shared" si="9"/>
        <v>0</v>
      </c>
      <c r="V69" s="43" t="e">
        <f t="shared" si="11"/>
        <v>#REF!</v>
      </c>
      <c r="W69" s="37"/>
      <c r="X69" s="96" t="s">
        <v>185</v>
      </c>
      <c r="Y69" s="37" t="str">
        <f t="shared" si="27"/>
        <v/>
      </c>
      <c r="Z69" s="37"/>
      <c r="AA69" s="37"/>
      <c r="AB69" s="104" t="s">
        <v>463</v>
      </c>
      <c r="AC69" s="104" t="s">
        <v>463</v>
      </c>
      <c r="AD69" s="104" t="s">
        <v>463</v>
      </c>
      <c r="AE69" s="104" t="s">
        <v>463</v>
      </c>
      <c r="AF69" s="104"/>
      <c r="AG69" s="104" t="s">
        <v>463</v>
      </c>
      <c r="AH69" s="104"/>
      <c r="AI69" s="104" t="s">
        <v>465</v>
      </c>
      <c r="AJ69" s="104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</row>
    <row r="70" spans="1:217" s="38" customFormat="1">
      <c r="A70" s="49" t="s">
        <v>186</v>
      </c>
      <c r="B70" s="49" t="s">
        <v>187</v>
      </c>
      <c r="C70" s="50" t="s">
        <v>188</v>
      </c>
      <c r="D70" s="50" t="s">
        <v>189</v>
      </c>
      <c r="E70" s="50" t="s">
        <v>457</v>
      </c>
      <c r="F70" s="65">
        <v>45658</v>
      </c>
      <c r="G70" s="51" t="e">
        <f t="shared" si="0"/>
        <v>#REF!</v>
      </c>
      <c r="H70" s="52" t="e">
        <f t="shared" si="1"/>
        <v>#REF!</v>
      </c>
      <c r="I70" s="66" t="e">
        <f t="shared" si="26"/>
        <v>#REF!</v>
      </c>
      <c r="J70" s="51">
        <v>1403000</v>
      </c>
      <c r="K70" s="52">
        <v>143000</v>
      </c>
      <c r="L70" s="53">
        <f t="shared" si="3"/>
        <v>1546000</v>
      </c>
      <c r="M70" s="20">
        <v>1403000</v>
      </c>
      <c r="N70" s="21">
        <v>143000</v>
      </c>
      <c r="O70" s="43">
        <f t="shared" si="4"/>
        <v>1546000</v>
      </c>
      <c r="P70" s="20" t="e">
        <f t="shared" si="23"/>
        <v>#REF!</v>
      </c>
      <c r="Q70" s="21" t="e">
        <f t="shared" si="24"/>
        <v>#REF!</v>
      </c>
      <c r="R70" s="43" t="e">
        <f t="shared" si="7"/>
        <v>#REF!</v>
      </c>
      <c r="S70" s="20">
        <f t="shared" si="13"/>
        <v>0</v>
      </c>
      <c r="T70" s="21">
        <f t="shared" si="13"/>
        <v>0</v>
      </c>
      <c r="U70" s="44">
        <f t="shared" si="9"/>
        <v>0</v>
      </c>
      <c r="V70" s="43" t="e">
        <f t="shared" si="11"/>
        <v>#REF!</v>
      </c>
      <c r="W70" s="37"/>
      <c r="X70" s="96" t="s">
        <v>189</v>
      </c>
      <c r="Y70" s="37" t="str">
        <f t="shared" si="27"/>
        <v/>
      </c>
      <c r="Z70" s="37"/>
      <c r="AA70" s="37"/>
      <c r="AB70" s="104" t="s">
        <v>464</v>
      </c>
      <c r="AC70" s="104" t="s">
        <v>463</v>
      </c>
      <c r="AD70" s="104" t="s">
        <v>463</v>
      </c>
      <c r="AE70" s="104" t="s">
        <v>463</v>
      </c>
      <c r="AF70" s="104"/>
      <c r="AG70" s="104" t="s">
        <v>463</v>
      </c>
      <c r="AH70" s="104"/>
      <c r="AI70" s="104" t="s">
        <v>465</v>
      </c>
      <c r="AJ70" s="104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  <c r="GW70" s="37"/>
      <c r="GX70" s="37"/>
      <c r="GY70" s="37"/>
      <c r="GZ70" s="37"/>
      <c r="HA70" s="37"/>
      <c r="HB70" s="37"/>
      <c r="HC70" s="37"/>
      <c r="HD70" s="37"/>
      <c r="HE70" s="37"/>
      <c r="HF70" s="37"/>
      <c r="HG70" s="37"/>
      <c r="HH70" s="37"/>
      <c r="HI70" s="37"/>
    </row>
    <row r="71" spans="1:217" s="38" customFormat="1">
      <c r="A71" s="49" t="s">
        <v>190</v>
      </c>
      <c r="B71" s="49" t="s">
        <v>187</v>
      </c>
      <c r="C71" s="50" t="s">
        <v>188</v>
      </c>
      <c r="D71" s="50" t="s">
        <v>35</v>
      </c>
      <c r="E71" s="50" t="s">
        <v>457</v>
      </c>
      <c r="F71" s="65">
        <v>45658</v>
      </c>
      <c r="G71" s="51" t="e">
        <f t="shared" si="0"/>
        <v>#REF!</v>
      </c>
      <c r="H71" s="52" t="e">
        <f t="shared" si="1"/>
        <v>#REF!</v>
      </c>
      <c r="I71" s="66" t="e">
        <f t="shared" si="26"/>
        <v>#REF!</v>
      </c>
      <c r="J71" s="51">
        <v>1293000</v>
      </c>
      <c r="K71" s="52">
        <v>106000</v>
      </c>
      <c r="L71" s="53">
        <f t="shared" si="3"/>
        <v>1399000</v>
      </c>
      <c r="M71" s="20">
        <v>1293000</v>
      </c>
      <c r="N71" s="21">
        <v>106000</v>
      </c>
      <c r="O71" s="43">
        <f t="shared" si="4"/>
        <v>1399000</v>
      </c>
      <c r="P71" s="20" t="e">
        <f t="shared" ref="P71:P102" si="28">G71-J71</f>
        <v>#REF!</v>
      </c>
      <c r="Q71" s="21" t="e">
        <f t="shared" ref="Q71:Q102" si="29">H71-K71</f>
        <v>#REF!</v>
      </c>
      <c r="R71" s="43" t="e">
        <f t="shared" si="7"/>
        <v>#REF!</v>
      </c>
      <c r="S71" s="20">
        <f t="shared" si="13"/>
        <v>0</v>
      </c>
      <c r="T71" s="21">
        <f t="shared" si="13"/>
        <v>0</v>
      </c>
      <c r="U71" s="44">
        <f t="shared" si="9"/>
        <v>0</v>
      </c>
      <c r="V71" s="43" t="e">
        <f t="shared" si="11"/>
        <v>#REF!</v>
      </c>
      <c r="W71" s="37"/>
      <c r="X71" s="96" t="s">
        <v>35</v>
      </c>
      <c r="Y71" s="37" t="str">
        <f t="shared" si="27"/>
        <v/>
      </c>
      <c r="Z71" s="37"/>
      <c r="AA71" s="37"/>
      <c r="AB71" s="104" t="s">
        <v>463</v>
      </c>
      <c r="AC71" s="104" t="s">
        <v>463</v>
      </c>
      <c r="AD71" s="104" t="s">
        <v>463</v>
      </c>
      <c r="AE71" s="104" t="s">
        <v>463</v>
      </c>
      <c r="AF71" s="104"/>
      <c r="AG71" s="104" t="s">
        <v>463</v>
      </c>
      <c r="AH71" s="104"/>
      <c r="AI71" s="104" t="s">
        <v>465</v>
      </c>
      <c r="AJ71" s="104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37"/>
      <c r="HA71" s="37"/>
      <c r="HB71" s="37"/>
      <c r="HC71" s="37"/>
      <c r="HD71" s="37"/>
      <c r="HE71" s="37"/>
      <c r="HF71" s="37"/>
      <c r="HG71" s="37"/>
      <c r="HH71" s="37"/>
      <c r="HI71" s="37"/>
    </row>
    <row r="72" spans="1:217" s="38" customFormat="1">
      <c r="A72" s="49" t="s">
        <v>191</v>
      </c>
      <c r="B72" s="49" t="s">
        <v>187</v>
      </c>
      <c r="C72" s="50" t="s">
        <v>192</v>
      </c>
      <c r="D72" s="50" t="s">
        <v>40</v>
      </c>
      <c r="E72" s="50" t="s">
        <v>457</v>
      </c>
      <c r="F72" s="65">
        <v>45658</v>
      </c>
      <c r="G72" s="51" t="e">
        <f t="shared" ref="G72:G136" si="30">ROUND(J72*ign/igo,afrind)</f>
        <v>#REF!</v>
      </c>
      <c r="H72" s="52" t="e">
        <f t="shared" ref="H72:H136" si="31">ROUND(K72*iin/iio,afrind)</f>
        <v>#REF!</v>
      </c>
      <c r="I72" s="66" t="e">
        <f t="shared" si="26"/>
        <v>#REF!</v>
      </c>
      <c r="J72" s="51">
        <v>275000</v>
      </c>
      <c r="K72" s="52">
        <v>0</v>
      </c>
      <c r="L72" s="53">
        <f t="shared" ref="L72:L136" si="32">SUM(J72:K72)</f>
        <v>275000</v>
      </c>
      <c r="M72" s="20">
        <v>275000</v>
      </c>
      <c r="N72" s="21">
        <v>0</v>
      </c>
      <c r="O72" s="43">
        <f t="shared" ref="O72:O136" si="33">SUM(M72:N72)</f>
        <v>275000</v>
      </c>
      <c r="P72" s="20" t="e">
        <f t="shared" si="28"/>
        <v>#REF!</v>
      </c>
      <c r="Q72" s="21" t="e">
        <f t="shared" si="29"/>
        <v>#REF!</v>
      </c>
      <c r="R72" s="43" t="e">
        <f t="shared" ref="R72:R136" si="34">SUM(P72:Q72)</f>
        <v>#REF!</v>
      </c>
      <c r="S72" s="20">
        <f t="shared" si="13"/>
        <v>0</v>
      </c>
      <c r="T72" s="21">
        <f t="shared" si="13"/>
        <v>0</v>
      </c>
      <c r="U72" s="44">
        <f t="shared" ref="U72:U136" si="35">SUM(S72:T72)</f>
        <v>0</v>
      </c>
      <c r="V72" s="43" t="e">
        <f t="shared" si="11"/>
        <v>#REF!</v>
      </c>
      <c r="W72" s="37"/>
      <c r="X72" s="96" t="s">
        <v>40</v>
      </c>
      <c r="Y72" s="37" t="str">
        <f t="shared" si="27"/>
        <v/>
      </c>
      <c r="Z72" s="37"/>
      <c r="AA72" s="37"/>
      <c r="AB72" s="104" t="s">
        <v>463</v>
      </c>
      <c r="AC72" s="104" t="s">
        <v>463</v>
      </c>
      <c r="AD72" s="104" t="s">
        <v>463</v>
      </c>
      <c r="AE72" s="104" t="s">
        <v>463</v>
      </c>
      <c r="AF72" s="104"/>
      <c r="AG72" s="104" t="s">
        <v>463</v>
      </c>
      <c r="AH72" s="104"/>
      <c r="AI72" s="104" t="s">
        <v>465</v>
      </c>
      <c r="AJ72" s="104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37"/>
      <c r="FI72" s="37"/>
      <c r="FJ72" s="37"/>
      <c r="FK72" s="37"/>
      <c r="FL72" s="37"/>
      <c r="FM72" s="37"/>
      <c r="FN72" s="37"/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37"/>
      <c r="GB72" s="37"/>
      <c r="GC72" s="37"/>
      <c r="GD72" s="37"/>
      <c r="GE72" s="37"/>
      <c r="GF72" s="37"/>
      <c r="GG72" s="37"/>
      <c r="GH72" s="37"/>
      <c r="GI72" s="37"/>
      <c r="GJ72" s="37"/>
      <c r="GK72" s="37"/>
      <c r="GL72" s="37"/>
      <c r="GM72" s="37"/>
      <c r="GN72" s="37"/>
      <c r="GO72" s="37"/>
      <c r="GP72" s="37"/>
      <c r="GQ72" s="37"/>
      <c r="GR72" s="37"/>
      <c r="GS72" s="37"/>
      <c r="GT72" s="37"/>
      <c r="GU72" s="37"/>
      <c r="GV72" s="37"/>
      <c r="GW72" s="37"/>
      <c r="GX72" s="37"/>
      <c r="GY72" s="37"/>
      <c r="GZ72" s="37"/>
      <c r="HA72" s="37"/>
      <c r="HB72" s="37"/>
      <c r="HC72" s="37"/>
      <c r="HD72" s="37"/>
      <c r="HE72" s="37"/>
      <c r="HF72" s="37"/>
      <c r="HG72" s="37"/>
      <c r="HH72" s="37"/>
      <c r="HI72" s="37"/>
    </row>
    <row r="73" spans="1:217" s="38" customFormat="1">
      <c r="A73" s="49" t="s">
        <v>193</v>
      </c>
      <c r="B73" s="49" t="s">
        <v>187</v>
      </c>
      <c r="C73" s="50" t="s">
        <v>194</v>
      </c>
      <c r="D73" s="50" t="s">
        <v>195</v>
      </c>
      <c r="E73" s="50" t="s">
        <v>457</v>
      </c>
      <c r="F73" s="65">
        <v>45658</v>
      </c>
      <c r="G73" s="51" t="e">
        <f t="shared" si="30"/>
        <v>#REF!</v>
      </c>
      <c r="H73" s="52" t="e">
        <f t="shared" si="31"/>
        <v>#REF!</v>
      </c>
      <c r="I73" s="66" t="e">
        <f t="shared" si="26"/>
        <v>#REF!</v>
      </c>
      <c r="J73" s="51">
        <v>1184000</v>
      </c>
      <c r="K73" s="52">
        <v>0</v>
      </c>
      <c r="L73" s="53">
        <f t="shared" si="32"/>
        <v>1184000</v>
      </c>
      <c r="M73" s="20">
        <v>1184000</v>
      </c>
      <c r="N73" s="21">
        <v>0</v>
      </c>
      <c r="O73" s="43">
        <f t="shared" si="33"/>
        <v>1184000</v>
      </c>
      <c r="P73" s="20" t="e">
        <f t="shared" si="28"/>
        <v>#REF!</v>
      </c>
      <c r="Q73" s="21" t="e">
        <f t="shared" si="29"/>
        <v>#REF!</v>
      </c>
      <c r="R73" s="43" t="e">
        <f t="shared" si="34"/>
        <v>#REF!</v>
      </c>
      <c r="S73" s="20">
        <f t="shared" si="13"/>
        <v>0</v>
      </c>
      <c r="T73" s="21">
        <f t="shared" si="13"/>
        <v>0</v>
      </c>
      <c r="U73" s="44">
        <f t="shared" si="35"/>
        <v>0</v>
      </c>
      <c r="V73" s="43" t="e">
        <f t="shared" si="11"/>
        <v>#REF!</v>
      </c>
      <c r="W73" s="37"/>
      <c r="X73" s="96" t="s">
        <v>195</v>
      </c>
      <c r="Y73" s="37" t="str">
        <f t="shared" si="27"/>
        <v/>
      </c>
      <c r="Z73" s="37"/>
      <c r="AA73" s="37"/>
      <c r="AB73" s="104" t="s">
        <v>463</v>
      </c>
      <c r="AC73" s="104" t="s">
        <v>463</v>
      </c>
      <c r="AD73" s="104" t="s">
        <v>463</v>
      </c>
      <c r="AE73" s="104" t="s">
        <v>463</v>
      </c>
      <c r="AF73" s="104"/>
      <c r="AG73" s="104" t="s">
        <v>463</v>
      </c>
      <c r="AH73" s="104"/>
      <c r="AI73" s="104" t="s">
        <v>465</v>
      </c>
      <c r="AJ73" s="104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37"/>
      <c r="FI73" s="37"/>
      <c r="FJ73" s="37"/>
      <c r="FK73" s="37"/>
      <c r="FL73" s="37"/>
      <c r="FM73" s="37"/>
      <c r="FN73" s="37"/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37"/>
      <c r="GB73" s="37"/>
      <c r="GC73" s="37"/>
      <c r="GD73" s="37"/>
      <c r="GE73" s="37"/>
      <c r="GF73" s="37"/>
      <c r="GG73" s="37"/>
      <c r="GH73" s="37"/>
      <c r="GI73" s="37"/>
      <c r="GJ73" s="37"/>
      <c r="GK73" s="37"/>
      <c r="GL73" s="37"/>
      <c r="GM73" s="37"/>
      <c r="GN73" s="37"/>
      <c r="GO73" s="37"/>
      <c r="GP73" s="37"/>
      <c r="GQ73" s="37"/>
      <c r="GR73" s="37"/>
      <c r="GS73" s="37"/>
      <c r="GT73" s="37"/>
      <c r="GU73" s="37"/>
      <c r="GV73" s="37"/>
      <c r="GW73" s="37"/>
      <c r="GX73" s="37"/>
      <c r="GY73" s="37"/>
      <c r="GZ73" s="37"/>
      <c r="HA73" s="37"/>
      <c r="HB73" s="37"/>
      <c r="HC73" s="37"/>
      <c r="HD73" s="37"/>
      <c r="HE73" s="37"/>
      <c r="HF73" s="37"/>
      <c r="HG73" s="37"/>
      <c r="HH73" s="37"/>
      <c r="HI73" s="37"/>
    </row>
    <row r="74" spans="1:217" s="38" customFormat="1">
      <c r="A74" s="49" t="s">
        <v>196</v>
      </c>
      <c r="B74" s="49" t="s">
        <v>187</v>
      </c>
      <c r="C74" s="50" t="s">
        <v>197</v>
      </c>
      <c r="D74" s="50" t="s">
        <v>92</v>
      </c>
      <c r="E74" s="50" t="s">
        <v>457</v>
      </c>
      <c r="F74" s="65">
        <v>45658</v>
      </c>
      <c r="G74" s="51" t="e">
        <f t="shared" si="30"/>
        <v>#REF!</v>
      </c>
      <c r="H74" s="52" t="e">
        <f t="shared" si="31"/>
        <v>#REF!</v>
      </c>
      <c r="I74" s="66" t="e">
        <f t="shared" si="26"/>
        <v>#REF!</v>
      </c>
      <c r="J74" s="51">
        <v>1901000</v>
      </c>
      <c r="K74" s="52">
        <v>0</v>
      </c>
      <c r="L74" s="53">
        <f t="shared" si="32"/>
        <v>1901000</v>
      </c>
      <c r="M74" s="20">
        <v>1901000</v>
      </c>
      <c r="N74" s="21">
        <v>0</v>
      </c>
      <c r="O74" s="43">
        <f t="shared" si="33"/>
        <v>1901000</v>
      </c>
      <c r="P74" s="20" t="e">
        <f t="shared" si="28"/>
        <v>#REF!</v>
      </c>
      <c r="Q74" s="21" t="e">
        <f t="shared" si="29"/>
        <v>#REF!</v>
      </c>
      <c r="R74" s="43" t="e">
        <f t="shared" si="34"/>
        <v>#REF!</v>
      </c>
      <c r="S74" s="20">
        <f t="shared" si="13"/>
        <v>0</v>
      </c>
      <c r="T74" s="21">
        <f t="shared" si="13"/>
        <v>0</v>
      </c>
      <c r="U74" s="44">
        <f t="shared" si="35"/>
        <v>0</v>
      </c>
      <c r="V74" s="43" t="e">
        <f t="shared" si="11"/>
        <v>#REF!</v>
      </c>
      <c r="W74" s="37"/>
      <c r="X74" s="96" t="s">
        <v>92</v>
      </c>
      <c r="Y74" s="37" t="str">
        <f t="shared" si="27"/>
        <v/>
      </c>
      <c r="Z74" s="37"/>
      <c r="AA74" s="37"/>
      <c r="AB74" s="104" t="s">
        <v>463</v>
      </c>
      <c r="AC74" s="104" t="s">
        <v>463</v>
      </c>
      <c r="AD74" s="104" t="s">
        <v>463</v>
      </c>
      <c r="AE74" s="104" t="s">
        <v>463</v>
      </c>
      <c r="AF74" s="104"/>
      <c r="AG74" s="104" t="s">
        <v>463</v>
      </c>
      <c r="AH74" s="104"/>
      <c r="AI74" s="104" t="s">
        <v>465</v>
      </c>
      <c r="AJ74" s="104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  <c r="FE74" s="37"/>
      <c r="FF74" s="37"/>
      <c r="FG74" s="37"/>
      <c r="FH74" s="37"/>
      <c r="FI74" s="37"/>
      <c r="FJ74" s="37"/>
      <c r="FK74" s="37"/>
      <c r="FL74" s="37"/>
      <c r="FM74" s="37"/>
      <c r="FN74" s="37"/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37"/>
      <c r="GB74" s="37"/>
      <c r="GC74" s="37"/>
      <c r="GD74" s="37"/>
      <c r="GE74" s="37"/>
      <c r="GF74" s="37"/>
      <c r="GG74" s="37"/>
      <c r="GH74" s="37"/>
      <c r="GI74" s="37"/>
      <c r="GJ74" s="37"/>
      <c r="GK74" s="37"/>
      <c r="GL74" s="37"/>
      <c r="GM74" s="37"/>
      <c r="GN74" s="37"/>
      <c r="GO74" s="37"/>
      <c r="GP74" s="37"/>
      <c r="GQ74" s="37"/>
      <c r="GR74" s="37"/>
      <c r="GS74" s="37"/>
      <c r="GT74" s="37"/>
      <c r="GU74" s="37"/>
      <c r="GV74" s="37"/>
      <c r="GW74" s="37"/>
      <c r="GX74" s="37"/>
      <c r="GY74" s="37"/>
      <c r="GZ74" s="37"/>
      <c r="HA74" s="37"/>
      <c r="HB74" s="37"/>
      <c r="HC74" s="37"/>
      <c r="HD74" s="37"/>
      <c r="HE74" s="37"/>
      <c r="HF74" s="37"/>
      <c r="HG74" s="37"/>
      <c r="HH74" s="37"/>
      <c r="HI74" s="37"/>
    </row>
    <row r="75" spans="1:217" s="38" customFormat="1">
      <c r="A75" s="49" t="s">
        <v>198</v>
      </c>
      <c r="B75" s="49" t="s">
        <v>187</v>
      </c>
      <c r="C75" s="50" t="s">
        <v>199</v>
      </c>
      <c r="D75" s="50" t="s">
        <v>200</v>
      </c>
      <c r="E75" s="50" t="s">
        <v>459</v>
      </c>
      <c r="F75" s="65" t="s">
        <v>61</v>
      </c>
      <c r="G75" s="51" t="e">
        <f t="shared" si="30"/>
        <v>#REF!</v>
      </c>
      <c r="H75" s="52" t="e">
        <f t="shared" si="31"/>
        <v>#REF!</v>
      </c>
      <c r="I75" s="66" t="e">
        <f t="shared" si="26"/>
        <v>#REF!</v>
      </c>
      <c r="J75" s="51">
        <v>0</v>
      </c>
      <c r="K75" s="52">
        <v>0</v>
      </c>
      <c r="L75" s="53">
        <f t="shared" si="32"/>
        <v>0</v>
      </c>
      <c r="M75" s="20">
        <v>0</v>
      </c>
      <c r="N75" s="21">
        <v>0</v>
      </c>
      <c r="O75" s="43">
        <f t="shared" si="33"/>
        <v>0</v>
      </c>
      <c r="P75" s="20" t="e">
        <f t="shared" si="28"/>
        <v>#REF!</v>
      </c>
      <c r="Q75" s="21" t="e">
        <f t="shared" si="29"/>
        <v>#REF!</v>
      </c>
      <c r="R75" s="43" t="e">
        <f t="shared" si="34"/>
        <v>#REF!</v>
      </c>
      <c r="S75" s="20">
        <f t="shared" si="13"/>
        <v>0</v>
      </c>
      <c r="T75" s="21">
        <f t="shared" si="13"/>
        <v>0</v>
      </c>
      <c r="U75" s="44">
        <f t="shared" si="35"/>
        <v>0</v>
      </c>
      <c r="V75" s="43" t="e">
        <f t="shared" si="11"/>
        <v>#REF!</v>
      </c>
      <c r="W75" s="37"/>
      <c r="X75" s="96" t="s">
        <v>200</v>
      </c>
      <c r="Y75" s="37"/>
      <c r="Z75" s="37"/>
      <c r="AA75" s="37"/>
      <c r="AB75" s="107"/>
      <c r="AC75" s="107"/>
      <c r="AD75" s="107"/>
      <c r="AE75" s="107"/>
      <c r="AF75" s="107"/>
      <c r="AG75" s="107"/>
      <c r="AH75" s="107"/>
      <c r="AI75" s="107"/>
      <c r="AJ75" s="10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  <c r="GW75" s="37"/>
      <c r="GX75" s="37"/>
      <c r="GY75" s="37"/>
      <c r="GZ75" s="37"/>
      <c r="HA75" s="37"/>
      <c r="HB75" s="37"/>
      <c r="HC75" s="37"/>
      <c r="HD75" s="37"/>
      <c r="HE75" s="37"/>
      <c r="HF75" s="37"/>
      <c r="HG75" s="37"/>
      <c r="HH75" s="37"/>
      <c r="HI75" s="37"/>
    </row>
    <row r="76" spans="1:217" s="38" customFormat="1">
      <c r="A76" s="49" t="s">
        <v>419</v>
      </c>
      <c r="B76" s="49" t="s">
        <v>187</v>
      </c>
      <c r="C76" s="50" t="s">
        <v>420</v>
      </c>
      <c r="D76" s="50" t="s">
        <v>421</v>
      </c>
      <c r="E76" s="50" t="s">
        <v>457</v>
      </c>
      <c r="F76" s="65">
        <v>45566</v>
      </c>
      <c r="G76" s="51" t="e">
        <f t="shared" ref="G76" si="36">ROUND(J76*ign/igo,afrind)</f>
        <v>#REF!</v>
      </c>
      <c r="H76" s="52" t="e">
        <f t="shared" ref="H76" si="37">ROUND(K76*iin/iio,afrind)</f>
        <v>#REF!</v>
      </c>
      <c r="I76" s="66" t="e">
        <f t="shared" ref="I76" si="38">SUM(G76:H76)</f>
        <v>#REF!</v>
      </c>
      <c r="J76" s="51">
        <v>895000</v>
      </c>
      <c r="K76" s="52">
        <v>0</v>
      </c>
      <c r="L76" s="53">
        <f t="shared" si="32"/>
        <v>895000</v>
      </c>
      <c r="M76" s="20">
        <v>0</v>
      </c>
      <c r="N76" s="21">
        <v>0</v>
      </c>
      <c r="O76" s="43">
        <f t="shared" si="33"/>
        <v>0</v>
      </c>
      <c r="P76" s="20" t="e">
        <f t="shared" si="28"/>
        <v>#REF!</v>
      </c>
      <c r="Q76" s="21" t="e">
        <f t="shared" si="29"/>
        <v>#REF!</v>
      </c>
      <c r="R76" s="43" t="e">
        <f t="shared" ref="R76" si="39">SUM(P76:Q76)</f>
        <v>#REF!</v>
      </c>
      <c r="S76" s="20">
        <f t="shared" ref="S76" si="40">J76-M76</f>
        <v>895000</v>
      </c>
      <c r="T76" s="21">
        <f t="shared" ref="T76" si="41">K76-N76</f>
        <v>0</v>
      </c>
      <c r="U76" s="44">
        <f t="shared" ref="U76" si="42">SUM(S76:T76)</f>
        <v>895000</v>
      </c>
      <c r="V76" s="43" t="e">
        <f>ROUND(U76*premieGM,2)</f>
        <v>#REF!</v>
      </c>
      <c r="W76" s="37"/>
      <c r="X76" s="98"/>
      <c r="Y76" s="99" t="s">
        <v>436</v>
      </c>
      <c r="Z76" s="37"/>
      <c r="AA76" s="37"/>
      <c r="AB76" s="104" t="s">
        <v>463</v>
      </c>
      <c r="AC76" s="104" t="s">
        <v>463</v>
      </c>
      <c r="AD76" s="104" t="s">
        <v>463</v>
      </c>
      <c r="AE76" s="104" t="s">
        <v>463</v>
      </c>
      <c r="AF76" s="104"/>
      <c r="AG76" s="106" t="s">
        <v>463</v>
      </c>
      <c r="AH76" s="106"/>
      <c r="AI76" s="104" t="s">
        <v>465</v>
      </c>
      <c r="AJ76" s="104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7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7"/>
      <c r="GE76" s="37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7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7"/>
      <c r="HB76" s="37"/>
      <c r="HC76" s="37"/>
      <c r="HD76" s="37"/>
      <c r="HE76" s="37"/>
      <c r="HF76" s="37"/>
      <c r="HG76" s="37"/>
      <c r="HH76" s="37"/>
      <c r="HI76" s="37"/>
    </row>
    <row r="77" spans="1:217" s="38" customFormat="1">
      <c r="A77" s="49" t="s">
        <v>201</v>
      </c>
      <c r="B77" s="49" t="s">
        <v>202</v>
      </c>
      <c r="C77" s="50" t="s">
        <v>203</v>
      </c>
      <c r="D77" s="50" t="s">
        <v>175</v>
      </c>
      <c r="E77" s="50" t="s">
        <v>458</v>
      </c>
      <c r="F77" s="65">
        <v>45658</v>
      </c>
      <c r="G77" s="51" t="e">
        <f t="shared" si="30"/>
        <v>#REF!</v>
      </c>
      <c r="H77" s="52" t="e">
        <f t="shared" si="31"/>
        <v>#REF!</v>
      </c>
      <c r="I77" s="66" t="e">
        <f t="shared" si="26"/>
        <v>#REF!</v>
      </c>
      <c r="J77" s="51">
        <v>68000</v>
      </c>
      <c r="K77" s="52">
        <v>0</v>
      </c>
      <c r="L77" s="53">
        <f t="shared" si="32"/>
        <v>68000</v>
      </c>
      <c r="M77" s="20">
        <v>68000</v>
      </c>
      <c r="N77" s="21">
        <v>0</v>
      </c>
      <c r="O77" s="43">
        <f t="shared" si="33"/>
        <v>68000</v>
      </c>
      <c r="P77" s="20" t="e">
        <f t="shared" si="28"/>
        <v>#REF!</v>
      </c>
      <c r="Q77" s="21" t="e">
        <f t="shared" si="29"/>
        <v>#REF!</v>
      </c>
      <c r="R77" s="43" t="e">
        <f t="shared" si="34"/>
        <v>#REF!</v>
      </c>
      <c r="S77" s="20">
        <f t="shared" si="13"/>
        <v>0</v>
      </c>
      <c r="T77" s="21">
        <f t="shared" si="13"/>
        <v>0</v>
      </c>
      <c r="U77" s="44">
        <f t="shared" si="35"/>
        <v>0</v>
      </c>
      <c r="V77" s="43" t="e">
        <f t="shared" si="11"/>
        <v>#REF!</v>
      </c>
      <c r="W77" s="37"/>
      <c r="X77" s="96" t="s">
        <v>175</v>
      </c>
      <c r="Y77" s="37" t="str">
        <f>IF(D77=X77,"",D77 &amp; " ≠ " &amp; X77)</f>
        <v/>
      </c>
      <c r="Z77" s="37"/>
      <c r="AA77" s="37"/>
      <c r="AB77" s="104" t="s">
        <v>463</v>
      </c>
      <c r="AC77" s="104" t="s">
        <v>463</v>
      </c>
      <c r="AD77" s="104" t="s">
        <v>463</v>
      </c>
      <c r="AE77" s="104" t="s">
        <v>463</v>
      </c>
      <c r="AF77" s="104"/>
      <c r="AG77" s="106" t="s">
        <v>463</v>
      </c>
      <c r="AH77" s="106"/>
      <c r="AI77" s="104" t="s">
        <v>465</v>
      </c>
      <c r="AJ77" s="104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  <c r="FE77" s="37"/>
      <c r="FF77" s="37"/>
      <c r="FG77" s="37"/>
      <c r="FH77" s="37"/>
      <c r="FI77" s="37"/>
      <c r="FJ77" s="37"/>
      <c r="FK77" s="37"/>
      <c r="FL77" s="37"/>
      <c r="FM77" s="37"/>
      <c r="FN77" s="37"/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  <c r="GC77" s="37"/>
      <c r="GD77" s="37"/>
      <c r="GE77" s="37"/>
      <c r="GF77" s="37"/>
      <c r="GG77" s="37"/>
      <c r="GH77" s="37"/>
      <c r="GI77" s="37"/>
      <c r="GJ77" s="37"/>
      <c r="GK77" s="37"/>
      <c r="GL77" s="37"/>
      <c r="GM77" s="37"/>
      <c r="GN77" s="37"/>
      <c r="GO77" s="37"/>
      <c r="GP77" s="37"/>
      <c r="GQ77" s="37"/>
      <c r="GR77" s="37"/>
      <c r="GS77" s="37"/>
      <c r="GT77" s="37"/>
      <c r="GU77" s="37"/>
      <c r="GV77" s="37"/>
      <c r="GW77" s="37"/>
      <c r="GX77" s="37"/>
      <c r="GY77" s="37"/>
      <c r="GZ77" s="37"/>
      <c r="HA77" s="37"/>
      <c r="HB77" s="37"/>
      <c r="HC77" s="37"/>
      <c r="HD77" s="37"/>
      <c r="HE77" s="37"/>
      <c r="HF77" s="37"/>
      <c r="HG77" s="37"/>
      <c r="HH77" s="37"/>
      <c r="HI77" s="37"/>
    </row>
    <row r="78" spans="1:217" s="38" customFormat="1">
      <c r="A78" s="49" t="s">
        <v>204</v>
      </c>
      <c r="B78" s="49" t="s">
        <v>202</v>
      </c>
      <c r="C78" s="50" t="s">
        <v>205</v>
      </c>
      <c r="D78" s="50" t="s">
        <v>206</v>
      </c>
      <c r="E78" s="50" t="s">
        <v>457</v>
      </c>
      <c r="F78" s="65">
        <v>45658</v>
      </c>
      <c r="G78" s="51" t="e">
        <f t="shared" si="30"/>
        <v>#REF!</v>
      </c>
      <c r="H78" s="52" t="e">
        <f t="shared" si="31"/>
        <v>#REF!</v>
      </c>
      <c r="I78" s="66" t="e">
        <f t="shared" si="26"/>
        <v>#REF!</v>
      </c>
      <c r="J78" s="51">
        <v>151000</v>
      </c>
      <c r="K78" s="52">
        <v>0</v>
      </c>
      <c r="L78" s="53">
        <f t="shared" si="32"/>
        <v>151000</v>
      </c>
      <c r="M78" s="20">
        <v>151000</v>
      </c>
      <c r="N78" s="21">
        <v>0</v>
      </c>
      <c r="O78" s="43">
        <f t="shared" si="33"/>
        <v>151000</v>
      </c>
      <c r="P78" s="20" t="e">
        <f t="shared" si="28"/>
        <v>#REF!</v>
      </c>
      <c r="Q78" s="21" t="e">
        <f t="shared" si="29"/>
        <v>#REF!</v>
      </c>
      <c r="R78" s="43" t="e">
        <f t="shared" si="34"/>
        <v>#REF!</v>
      </c>
      <c r="S78" s="20">
        <f t="shared" si="13"/>
        <v>0</v>
      </c>
      <c r="T78" s="21">
        <f t="shared" si="13"/>
        <v>0</v>
      </c>
      <c r="U78" s="44">
        <f t="shared" si="35"/>
        <v>0</v>
      </c>
      <c r="V78" s="43" t="e">
        <f t="shared" si="11"/>
        <v>#REF!</v>
      </c>
      <c r="W78" s="37"/>
      <c r="X78" s="96" t="s">
        <v>206</v>
      </c>
      <c r="Y78" s="37" t="str">
        <f>IF(D78=X78,"",D78 &amp; " ≠ " &amp; X78)</f>
        <v/>
      </c>
      <c r="Z78" s="37"/>
      <c r="AA78" s="37"/>
      <c r="AB78" s="104" t="s">
        <v>463</v>
      </c>
      <c r="AC78" s="104" t="s">
        <v>463</v>
      </c>
      <c r="AD78" s="104" t="s">
        <v>463</v>
      </c>
      <c r="AE78" s="104" t="s">
        <v>463</v>
      </c>
      <c r="AF78" s="104"/>
      <c r="AG78" s="106" t="s">
        <v>464</v>
      </c>
      <c r="AH78" s="106" t="s">
        <v>463</v>
      </c>
      <c r="AI78" s="104" t="s">
        <v>465</v>
      </c>
      <c r="AJ78" s="104"/>
      <c r="AK78" s="37" t="s">
        <v>467</v>
      </c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</row>
    <row r="79" spans="1:217" s="38" customFormat="1">
      <c r="A79" s="49" t="s">
        <v>207</v>
      </c>
      <c r="B79" s="49" t="s">
        <v>202</v>
      </c>
      <c r="C79" s="50" t="s">
        <v>208</v>
      </c>
      <c r="D79" s="50" t="s">
        <v>209</v>
      </c>
      <c r="E79" s="50" t="s">
        <v>458</v>
      </c>
      <c r="F79" s="65">
        <v>45658</v>
      </c>
      <c r="G79" s="51" t="e">
        <f t="shared" si="30"/>
        <v>#REF!</v>
      </c>
      <c r="H79" s="52" t="e">
        <f t="shared" si="31"/>
        <v>#REF!</v>
      </c>
      <c r="I79" s="66" t="e">
        <f t="shared" si="26"/>
        <v>#REF!</v>
      </c>
      <c r="J79" s="51">
        <v>0</v>
      </c>
      <c r="K79" s="52">
        <v>0</v>
      </c>
      <c r="L79" s="53">
        <f t="shared" si="32"/>
        <v>0</v>
      </c>
      <c r="M79" s="20">
        <v>442000</v>
      </c>
      <c r="N79" s="21">
        <v>0</v>
      </c>
      <c r="O79" s="43">
        <f t="shared" si="33"/>
        <v>442000</v>
      </c>
      <c r="P79" s="20" t="e">
        <f t="shared" si="28"/>
        <v>#REF!</v>
      </c>
      <c r="Q79" s="21" t="e">
        <f t="shared" si="29"/>
        <v>#REF!</v>
      </c>
      <c r="R79" s="43" t="e">
        <f t="shared" si="34"/>
        <v>#REF!</v>
      </c>
      <c r="S79" s="20">
        <f t="shared" si="13"/>
        <v>-442000</v>
      </c>
      <c r="T79" s="21">
        <f t="shared" si="13"/>
        <v>0</v>
      </c>
      <c r="U79" s="44">
        <f t="shared" si="35"/>
        <v>-442000</v>
      </c>
      <c r="V79" s="43" t="e">
        <f t="shared" si="11"/>
        <v>#REF!</v>
      </c>
      <c r="W79" s="37"/>
      <c r="X79" s="96" t="s">
        <v>209</v>
      </c>
      <c r="Y79" s="37" t="s">
        <v>439</v>
      </c>
      <c r="Z79" s="37" t="s">
        <v>440</v>
      </c>
      <c r="AA79" s="37"/>
      <c r="AB79" s="107"/>
      <c r="AC79" s="107"/>
      <c r="AD79" s="107"/>
      <c r="AE79" s="107"/>
      <c r="AF79" s="107"/>
      <c r="AG79" s="107"/>
      <c r="AH79" s="107"/>
      <c r="AI79" s="107"/>
      <c r="AJ79" s="10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7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7"/>
      <c r="HB79" s="37"/>
      <c r="HC79" s="37"/>
      <c r="HD79" s="37"/>
      <c r="HE79" s="37"/>
      <c r="HF79" s="37"/>
      <c r="HG79" s="37"/>
      <c r="HH79" s="37"/>
      <c r="HI79" s="37"/>
    </row>
    <row r="80" spans="1:217" s="38" customFormat="1" ht="30.6">
      <c r="A80" s="49" t="s">
        <v>210</v>
      </c>
      <c r="B80" s="49" t="s">
        <v>202</v>
      </c>
      <c r="C80" s="50" t="s">
        <v>208</v>
      </c>
      <c r="D80" s="50" t="s">
        <v>425</v>
      </c>
      <c r="E80" s="50" t="s">
        <v>457</v>
      </c>
      <c r="F80" s="65">
        <v>45658</v>
      </c>
      <c r="G80" s="51" t="e">
        <f t="shared" si="30"/>
        <v>#REF!</v>
      </c>
      <c r="H80" s="52" t="e">
        <f t="shared" si="31"/>
        <v>#REF!</v>
      </c>
      <c r="I80" s="66" t="e">
        <f t="shared" si="26"/>
        <v>#REF!</v>
      </c>
      <c r="J80" s="51">
        <v>1538000</v>
      </c>
      <c r="K80" s="52">
        <v>0</v>
      </c>
      <c r="L80" s="53">
        <f t="shared" si="32"/>
        <v>1538000</v>
      </c>
      <c r="M80" s="20">
        <v>1538000</v>
      </c>
      <c r="N80" s="21">
        <v>0</v>
      </c>
      <c r="O80" s="43">
        <f t="shared" si="33"/>
        <v>1538000</v>
      </c>
      <c r="P80" s="20" t="e">
        <f t="shared" si="28"/>
        <v>#REF!</v>
      </c>
      <c r="Q80" s="21" t="e">
        <f t="shared" si="29"/>
        <v>#REF!</v>
      </c>
      <c r="R80" s="43" t="e">
        <f t="shared" si="34"/>
        <v>#REF!</v>
      </c>
      <c r="S80" s="20">
        <f t="shared" si="13"/>
        <v>0</v>
      </c>
      <c r="T80" s="21">
        <f t="shared" si="13"/>
        <v>0</v>
      </c>
      <c r="U80" s="44">
        <f t="shared" si="35"/>
        <v>0</v>
      </c>
      <c r="V80" s="43" t="e">
        <f t="shared" si="11"/>
        <v>#REF!</v>
      </c>
      <c r="W80" s="37"/>
      <c r="X80" s="96" t="s">
        <v>431</v>
      </c>
      <c r="Y80" s="37" t="str">
        <f t="shared" ref="Y80:Y125" si="43">IF(D80=X80,"",D80 &amp; " ≠ " &amp; X80)</f>
        <v>Kantoor -en praktijkruimten voor maatschappelijke doeleinden. Tijdelijk onderdak Peuterspeelzaal 't Speeltreintje ≠ Kantoor -en praktijkruimten voor maatschappelijke doeleinden</v>
      </c>
      <c r="Z80" s="37" t="s">
        <v>443</v>
      </c>
      <c r="AA80" s="37"/>
      <c r="AB80" s="104" t="s">
        <v>463</v>
      </c>
      <c r="AC80" s="104" t="s">
        <v>463</v>
      </c>
      <c r="AD80" s="104" t="s">
        <v>463</v>
      </c>
      <c r="AE80" s="104" t="s">
        <v>463</v>
      </c>
      <c r="AF80" s="104"/>
      <c r="AG80" s="104" t="s">
        <v>463</v>
      </c>
      <c r="AH80" s="104"/>
      <c r="AI80" s="104" t="s">
        <v>465</v>
      </c>
      <c r="AJ80" s="104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  <c r="FE80" s="37"/>
      <c r="FF80" s="37"/>
      <c r="FG80" s="37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  <c r="GU80" s="37"/>
      <c r="GV80" s="37"/>
      <c r="GW80" s="37"/>
      <c r="GX80" s="37"/>
      <c r="GY80" s="37"/>
      <c r="GZ80" s="37"/>
      <c r="HA80" s="37"/>
      <c r="HB80" s="37"/>
      <c r="HC80" s="37"/>
      <c r="HD80" s="37"/>
      <c r="HE80" s="37"/>
      <c r="HF80" s="37"/>
      <c r="HG80" s="37"/>
      <c r="HH80" s="37"/>
      <c r="HI80" s="37"/>
    </row>
    <row r="81" spans="1:217" s="38" customFormat="1">
      <c r="A81" s="49" t="s">
        <v>211</v>
      </c>
      <c r="B81" s="49" t="s">
        <v>202</v>
      </c>
      <c r="C81" s="50" t="s">
        <v>212</v>
      </c>
      <c r="D81" s="50" t="s">
        <v>84</v>
      </c>
      <c r="E81" s="50" t="s">
        <v>457</v>
      </c>
      <c r="F81" s="65">
        <v>45658</v>
      </c>
      <c r="G81" s="51" t="e">
        <f t="shared" si="30"/>
        <v>#REF!</v>
      </c>
      <c r="H81" s="52" t="e">
        <f t="shared" si="31"/>
        <v>#REF!</v>
      </c>
      <c r="I81" s="66" t="e">
        <f t="shared" si="26"/>
        <v>#REF!</v>
      </c>
      <c r="J81" s="51">
        <v>629000</v>
      </c>
      <c r="K81" s="52">
        <v>78000</v>
      </c>
      <c r="L81" s="53">
        <f t="shared" si="32"/>
        <v>707000</v>
      </c>
      <c r="M81" s="20">
        <v>629000</v>
      </c>
      <c r="N81" s="21">
        <v>78000</v>
      </c>
      <c r="O81" s="43">
        <f t="shared" si="33"/>
        <v>707000</v>
      </c>
      <c r="P81" s="20" t="e">
        <f t="shared" si="28"/>
        <v>#REF!</v>
      </c>
      <c r="Q81" s="21" t="e">
        <f t="shared" si="29"/>
        <v>#REF!</v>
      </c>
      <c r="R81" s="43" t="e">
        <f t="shared" si="34"/>
        <v>#REF!</v>
      </c>
      <c r="S81" s="20">
        <f t="shared" si="13"/>
        <v>0</v>
      </c>
      <c r="T81" s="21">
        <f t="shared" si="13"/>
        <v>0</v>
      </c>
      <c r="U81" s="44">
        <f t="shared" si="35"/>
        <v>0</v>
      </c>
      <c r="V81" s="43" t="e">
        <f t="shared" si="11"/>
        <v>#REF!</v>
      </c>
      <c r="W81" s="37"/>
      <c r="X81" s="96" t="s">
        <v>84</v>
      </c>
      <c r="Y81" s="37" t="str">
        <f t="shared" si="43"/>
        <v/>
      </c>
      <c r="Z81" s="37"/>
      <c r="AA81" s="37"/>
      <c r="AB81" s="104" t="s">
        <v>463</v>
      </c>
      <c r="AC81" s="104" t="s">
        <v>463</v>
      </c>
      <c r="AD81" s="104" t="s">
        <v>463</v>
      </c>
      <c r="AE81" s="104" t="s">
        <v>463</v>
      </c>
      <c r="AF81" s="104"/>
      <c r="AG81" s="104" t="s">
        <v>463</v>
      </c>
      <c r="AH81" s="104"/>
      <c r="AI81" s="104" t="s">
        <v>465</v>
      </c>
      <c r="AJ81" s="104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7"/>
      <c r="FI81" s="37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7"/>
      <c r="HG81" s="37"/>
      <c r="HH81" s="37"/>
      <c r="HI81" s="37"/>
    </row>
    <row r="82" spans="1:217" s="38" customFormat="1">
      <c r="A82" s="49" t="s">
        <v>213</v>
      </c>
      <c r="B82" s="49" t="s">
        <v>202</v>
      </c>
      <c r="C82" s="50" t="s">
        <v>214</v>
      </c>
      <c r="D82" s="50" t="s">
        <v>40</v>
      </c>
      <c r="E82" s="50" t="s">
        <v>457</v>
      </c>
      <c r="F82" s="65">
        <v>45658</v>
      </c>
      <c r="G82" s="51" t="e">
        <f t="shared" si="30"/>
        <v>#REF!</v>
      </c>
      <c r="H82" s="52" t="e">
        <f t="shared" si="31"/>
        <v>#REF!</v>
      </c>
      <c r="I82" s="66" t="e">
        <f t="shared" si="26"/>
        <v>#REF!</v>
      </c>
      <c r="J82" s="51">
        <v>166000</v>
      </c>
      <c r="K82" s="52">
        <v>0</v>
      </c>
      <c r="L82" s="53">
        <f t="shared" si="32"/>
        <v>166000</v>
      </c>
      <c r="M82" s="20">
        <v>166000</v>
      </c>
      <c r="N82" s="21">
        <v>0</v>
      </c>
      <c r="O82" s="43">
        <f t="shared" si="33"/>
        <v>166000</v>
      </c>
      <c r="P82" s="20" t="e">
        <f t="shared" si="28"/>
        <v>#REF!</v>
      </c>
      <c r="Q82" s="21" t="e">
        <f t="shared" si="29"/>
        <v>#REF!</v>
      </c>
      <c r="R82" s="43" t="e">
        <f t="shared" si="34"/>
        <v>#REF!</v>
      </c>
      <c r="S82" s="20">
        <f t="shared" si="13"/>
        <v>0</v>
      </c>
      <c r="T82" s="21">
        <f t="shared" si="13"/>
        <v>0</v>
      </c>
      <c r="U82" s="44">
        <f t="shared" si="35"/>
        <v>0</v>
      </c>
      <c r="V82" s="43" t="e">
        <f t="shared" si="11"/>
        <v>#REF!</v>
      </c>
      <c r="W82" s="37"/>
      <c r="X82" s="96" t="s">
        <v>40</v>
      </c>
      <c r="Y82" s="37" t="str">
        <f t="shared" si="43"/>
        <v/>
      </c>
      <c r="Z82" s="37"/>
      <c r="AA82" s="37"/>
      <c r="AB82" s="104" t="s">
        <v>463</v>
      </c>
      <c r="AC82" s="104" t="s">
        <v>463</v>
      </c>
      <c r="AD82" s="104" t="s">
        <v>463</v>
      </c>
      <c r="AE82" s="104" t="s">
        <v>463</v>
      </c>
      <c r="AF82" s="104"/>
      <c r="AG82" s="104" t="s">
        <v>463</v>
      </c>
      <c r="AH82" s="104"/>
      <c r="AI82" s="104" t="s">
        <v>465</v>
      </c>
      <c r="AJ82" s="104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7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7"/>
      <c r="HB82" s="37"/>
      <c r="HC82" s="37"/>
      <c r="HD82" s="37"/>
      <c r="HE82" s="37"/>
      <c r="HF82" s="37"/>
      <c r="HG82" s="37"/>
      <c r="HH82" s="37"/>
      <c r="HI82" s="37"/>
    </row>
    <row r="83" spans="1:217">
      <c r="A83" s="49" t="s">
        <v>215</v>
      </c>
      <c r="B83" s="49" t="s">
        <v>202</v>
      </c>
      <c r="C83" s="50" t="s">
        <v>216</v>
      </c>
      <c r="D83" s="50" t="s">
        <v>217</v>
      </c>
      <c r="E83" s="50" t="s">
        <v>457</v>
      </c>
      <c r="F83" s="65">
        <v>45658</v>
      </c>
      <c r="G83" s="51" t="e">
        <f t="shared" si="30"/>
        <v>#REF!</v>
      </c>
      <c r="H83" s="52" t="e">
        <f t="shared" si="31"/>
        <v>#REF!</v>
      </c>
      <c r="I83" s="66" t="e">
        <f t="shared" si="26"/>
        <v>#REF!</v>
      </c>
      <c r="J83" s="51">
        <v>1896000</v>
      </c>
      <c r="K83" s="52">
        <v>0</v>
      </c>
      <c r="L83" s="53">
        <f t="shared" si="32"/>
        <v>1896000</v>
      </c>
      <c r="M83" s="20">
        <v>1896000</v>
      </c>
      <c r="N83" s="21">
        <v>0</v>
      </c>
      <c r="O83" s="43">
        <f t="shared" si="33"/>
        <v>1896000</v>
      </c>
      <c r="P83" s="20" t="e">
        <f t="shared" si="28"/>
        <v>#REF!</v>
      </c>
      <c r="Q83" s="21" t="e">
        <f t="shared" si="29"/>
        <v>#REF!</v>
      </c>
      <c r="R83" s="43" t="e">
        <f t="shared" si="34"/>
        <v>#REF!</v>
      </c>
      <c r="S83" s="20">
        <f t="shared" si="13"/>
        <v>0</v>
      </c>
      <c r="T83" s="21">
        <f t="shared" si="13"/>
        <v>0</v>
      </c>
      <c r="U83" s="44">
        <f t="shared" si="35"/>
        <v>0</v>
      </c>
      <c r="V83" s="43" t="e">
        <f t="shared" si="11"/>
        <v>#REF!</v>
      </c>
      <c r="X83" s="96" t="s">
        <v>217</v>
      </c>
      <c r="Y83" s="37" t="str">
        <f t="shared" si="43"/>
        <v/>
      </c>
      <c r="AB83" s="104" t="s">
        <v>463</v>
      </c>
      <c r="AC83" s="104" t="s">
        <v>463</v>
      </c>
      <c r="AD83" s="104" t="s">
        <v>463</v>
      </c>
      <c r="AE83" s="104" t="s">
        <v>463</v>
      </c>
      <c r="AF83" s="104"/>
      <c r="AG83" s="104" t="s">
        <v>463</v>
      </c>
      <c r="AH83" s="105"/>
      <c r="AI83" s="104" t="s">
        <v>465</v>
      </c>
      <c r="AJ83" s="105"/>
    </row>
    <row r="84" spans="1:217">
      <c r="A84" s="49" t="s">
        <v>218</v>
      </c>
      <c r="B84" s="49" t="s">
        <v>202</v>
      </c>
      <c r="C84" s="50" t="s">
        <v>219</v>
      </c>
      <c r="D84" s="50" t="s">
        <v>220</v>
      </c>
      <c r="E84" s="50" t="s">
        <v>457</v>
      </c>
      <c r="F84" s="65">
        <v>45658</v>
      </c>
      <c r="G84" s="51" t="e">
        <f t="shared" si="30"/>
        <v>#REF!</v>
      </c>
      <c r="H84" s="52" t="e">
        <f t="shared" si="31"/>
        <v>#REF!</v>
      </c>
      <c r="I84" s="66" t="e">
        <f t="shared" si="26"/>
        <v>#REF!</v>
      </c>
      <c r="J84" s="51">
        <v>6015000</v>
      </c>
      <c r="K84" s="52">
        <v>31000</v>
      </c>
      <c r="L84" s="53">
        <f t="shared" si="32"/>
        <v>6046000</v>
      </c>
      <c r="M84" s="20">
        <v>6015000</v>
      </c>
      <c r="N84" s="21">
        <v>31000</v>
      </c>
      <c r="O84" s="43">
        <f t="shared" si="33"/>
        <v>6046000</v>
      </c>
      <c r="P84" s="20" t="e">
        <f t="shared" si="28"/>
        <v>#REF!</v>
      </c>
      <c r="Q84" s="21" t="e">
        <f t="shared" si="29"/>
        <v>#REF!</v>
      </c>
      <c r="R84" s="43" t="e">
        <f t="shared" si="34"/>
        <v>#REF!</v>
      </c>
      <c r="S84" s="20">
        <f t="shared" si="13"/>
        <v>0</v>
      </c>
      <c r="T84" s="21">
        <f t="shared" si="13"/>
        <v>0</v>
      </c>
      <c r="U84" s="44">
        <f t="shared" si="35"/>
        <v>0</v>
      </c>
      <c r="V84" s="43" t="e">
        <f t="shared" si="11"/>
        <v>#REF!</v>
      </c>
      <c r="X84" s="96" t="s">
        <v>220</v>
      </c>
      <c r="Y84" s="37" t="str">
        <f t="shared" si="43"/>
        <v/>
      </c>
      <c r="AB84" s="104" t="s">
        <v>463</v>
      </c>
      <c r="AC84" s="104" t="s">
        <v>463</v>
      </c>
      <c r="AD84" s="104" t="s">
        <v>463</v>
      </c>
      <c r="AE84" s="104" t="s">
        <v>463</v>
      </c>
      <c r="AF84" s="104"/>
      <c r="AG84" s="104" t="s">
        <v>463</v>
      </c>
      <c r="AH84" s="105"/>
      <c r="AI84" s="104" t="s">
        <v>465</v>
      </c>
      <c r="AJ84" s="105"/>
    </row>
    <row r="85" spans="1:217">
      <c r="A85" s="49" t="s">
        <v>221</v>
      </c>
      <c r="B85" s="49" t="s">
        <v>202</v>
      </c>
      <c r="C85" s="50" t="s">
        <v>222</v>
      </c>
      <c r="D85" s="50" t="s">
        <v>223</v>
      </c>
      <c r="E85" s="50" t="s">
        <v>457</v>
      </c>
      <c r="F85" s="65">
        <v>45658</v>
      </c>
      <c r="G85" s="51" t="e">
        <f t="shared" si="30"/>
        <v>#REF!</v>
      </c>
      <c r="H85" s="52" t="e">
        <f t="shared" si="31"/>
        <v>#REF!</v>
      </c>
      <c r="I85" s="66" t="e">
        <f t="shared" si="26"/>
        <v>#REF!</v>
      </c>
      <c r="J85" s="51">
        <v>8431000</v>
      </c>
      <c r="K85" s="52">
        <v>302000</v>
      </c>
      <c r="L85" s="53">
        <f t="shared" si="32"/>
        <v>8733000</v>
      </c>
      <c r="M85" s="20">
        <v>8431000</v>
      </c>
      <c r="N85" s="21">
        <v>302000</v>
      </c>
      <c r="O85" s="43">
        <f t="shared" si="33"/>
        <v>8733000</v>
      </c>
      <c r="P85" s="20" t="e">
        <f t="shared" si="28"/>
        <v>#REF!</v>
      </c>
      <c r="Q85" s="21" t="e">
        <f t="shared" si="29"/>
        <v>#REF!</v>
      </c>
      <c r="R85" s="43" t="e">
        <f t="shared" si="34"/>
        <v>#REF!</v>
      </c>
      <c r="S85" s="20">
        <f t="shared" si="13"/>
        <v>0</v>
      </c>
      <c r="T85" s="21">
        <f t="shared" si="13"/>
        <v>0</v>
      </c>
      <c r="U85" s="44">
        <f t="shared" si="35"/>
        <v>0</v>
      </c>
      <c r="V85" s="43" t="e">
        <f t="shared" si="11"/>
        <v>#REF!</v>
      </c>
      <c r="X85" s="96" t="s">
        <v>223</v>
      </c>
      <c r="Y85" s="37" t="str">
        <f t="shared" si="43"/>
        <v/>
      </c>
      <c r="AB85" s="104" t="s">
        <v>464</v>
      </c>
      <c r="AC85" s="104" t="s">
        <v>464</v>
      </c>
      <c r="AD85" s="104" t="s">
        <v>463</v>
      </c>
      <c r="AE85" s="104" t="s">
        <v>463</v>
      </c>
      <c r="AF85" s="104"/>
      <c r="AG85" s="106" t="s">
        <v>464</v>
      </c>
      <c r="AH85" s="106" t="s">
        <v>463</v>
      </c>
      <c r="AI85" s="104" t="s">
        <v>465</v>
      </c>
      <c r="AJ85" s="105"/>
      <c r="AK85" s="37" t="s">
        <v>467</v>
      </c>
    </row>
    <row r="86" spans="1:217" s="38" customFormat="1">
      <c r="A86" s="49" t="s">
        <v>218</v>
      </c>
      <c r="B86" s="49" t="s">
        <v>202</v>
      </c>
      <c r="C86" s="50" t="s">
        <v>219</v>
      </c>
      <c r="D86" s="50" t="s">
        <v>224</v>
      </c>
      <c r="E86" s="50" t="s">
        <v>457</v>
      </c>
      <c r="F86" s="65">
        <v>45658</v>
      </c>
      <c r="G86" s="51" t="e">
        <f t="shared" si="30"/>
        <v>#REF!</v>
      </c>
      <c r="H86" s="52" t="e">
        <f t="shared" si="31"/>
        <v>#REF!</v>
      </c>
      <c r="I86" s="66" t="e">
        <f t="shared" si="26"/>
        <v>#REF!</v>
      </c>
      <c r="J86" s="51">
        <v>78000</v>
      </c>
      <c r="K86" s="52">
        <v>0</v>
      </c>
      <c r="L86" s="53">
        <f t="shared" si="32"/>
        <v>78000</v>
      </c>
      <c r="M86" s="20">
        <v>78000</v>
      </c>
      <c r="N86" s="21">
        <v>0</v>
      </c>
      <c r="O86" s="43">
        <f t="shared" si="33"/>
        <v>78000</v>
      </c>
      <c r="P86" s="20" t="e">
        <f t="shared" si="28"/>
        <v>#REF!</v>
      </c>
      <c r="Q86" s="21" t="e">
        <f t="shared" si="29"/>
        <v>#REF!</v>
      </c>
      <c r="R86" s="43" t="e">
        <f t="shared" si="34"/>
        <v>#REF!</v>
      </c>
      <c r="S86" s="20">
        <f t="shared" si="13"/>
        <v>0</v>
      </c>
      <c r="T86" s="21">
        <f t="shared" si="13"/>
        <v>0</v>
      </c>
      <c r="U86" s="44">
        <f t="shared" si="35"/>
        <v>0</v>
      </c>
      <c r="V86" s="43" t="e">
        <f t="shared" si="11"/>
        <v>#REF!</v>
      </c>
      <c r="W86" s="37"/>
      <c r="X86" s="96" t="s">
        <v>224</v>
      </c>
      <c r="Y86" s="37" t="str">
        <f t="shared" si="43"/>
        <v/>
      </c>
      <c r="Z86" s="37"/>
      <c r="AA86" s="37"/>
      <c r="AB86" s="104" t="s">
        <v>463</v>
      </c>
      <c r="AC86" s="104" t="s">
        <v>463</v>
      </c>
      <c r="AD86" s="104" t="s">
        <v>463</v>
      </c>
      <c r="AE86" s="104" t="s">
        <v>463</v>
      </c>
      <c r="AF86" s="104"/>
      <c r="AG86" s="106" t="s">
        <v>463</v>
      </c>
      <c r="AH86" s="106"/>
      <c r="AI86" s="104" t="s">
        <v>465</v>
      </c>
      <c r="AJ86" s="104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  <c r="GN86" s="37"/>
      <c r="GO86" s="37"/>
      <c r="GP86" s="37"/>
      <c r="GQ86" s="37"/>
      <c r="GR86" s="37"/>
      <c r="GS86" s="37"/>
      <c r="GT86" s="37"/>
      <c r="GU86" s="37"/>
      <c r="GV86" s="37"/>
      <c r="GW86" s="37"/>
      <c r="GX86" s="37"/>
      <c r="GY86" s="37"/>
      <c r="GZ86" s="37"/>
      <c r="HA86" s="37"/>
      <c r="HB86" s="37"/>
      <c r="HC86" s="37"/>
      <c r="HD86" s="37"/>
      <c r="HE86" s="37"/>
      <c r="HF86" s="37"/>
      <c r="HG86" s="37"/>
      <c r="HH86" s="37"/>
      <c r="HI86" s="37"/>
    </row>
    <row r="87" spans="1:217" s="38" customFormat="1" ht="20.399999999999999">
      <c r="A87" s="49" t="s">
        <v>398</v>
      </c>
      <c r="B87" s="49" t="s">
        <v>202</v>
      </c>
      <c r="C87" s="50" t="s">
        <v>399</v>
      </c>
      <c r="D87" s="50" t="s">
        <v>417</v>
      </c>
      <c r="E87" s="50" t="s">
        <v>457</v>
      </c>
      <c r="F87" s="89">
        <v>45323</v>
      </c>
      <c r="G87" s="51" t="e">
        <f t="shared" si="30"/>
        <v>#REF!</v>
      </c>
      <c r="H87" s="52" t="e">
        <f t="shared" si="31"/>
        <v>#REF!</v>
      </c>
      <c r="I87" s="66" t="e">
        <f t="shared" ref="I87" si="44">SUM(G87:H87)</f>
        <v>#REF!</v>
      </c>
      <c r="J87" s="90">
        <v>793000</v>
      </c>
      <c r="K87" s="66">
        <v>0</v>
      </c>
      <c r="L87" s="53">
        <f t="shared" si="32"/>
        <v>793000</v>
      </c>
      <c r="M87" s="91">
        <v>793000</v>
      </c>
      <c r="N87" s="92">
        <v>0</v>
      </c>
      <c r="O87" s="43">
        <f t="shared" si="33"/>
        <v>793000</v>
      </c>
      <c r="P87" s="91" t="e">
        <f t="shared" si="28"/>
        <v>#REF!</v>
      </c>
      <c r="Q87" s="92" t="e">
        <f t="shared" si="29"/>
        <v>#REF!</v>
      </c>
      <c r="R87" s="43" t="e">
        <f t="shared" ref="R87" si="45">SUM(P87:Q87)</f>
        <v>#REF!</v>
      </c>
      <c r="S87" s="91">
        <f t="shared" si="13"/>
        <v>0</v>
      </c>
      <c r="T87" s="92">
        <f t="shared" si="13"/>
        <v>0</v>
      </c>
      <c r="U87" s="44">
        <f t="shared" si="35"/>
        <v>0</v>
      </c>
      <c r="V87" s="43" t="e">
        <f>ROUND(U87*premieGM,2)</f>
        <v>#REF!</v>
      </c>
      <c r="W87" s="93"/>
      <c r="X87" s="96" t="s">
        <v>432</v>
      </c>
      <c r="Y87" s="37" t="str">
        <f t="shared" si="43"/>
        <v>Woning met een tweede woning, incl tuin en grond. Ingezet voor statushouders ≠ Woning met een tweede woning, incl tuin en grond</v>
      </c>
      <c r="Z87" s="37" t="s">
        <v>443</v>
      </c>
      <c r="AA87" s="93"/>
      <c r="AB87" s="104" t="s">
        <v>463</v>
      </c>
      <c r="AC87" s="104" t="s">
        <v>463</v>
      </c>
      <c r="AD87" s="104" t="s">
        <v>463</v>
      </c>
      <c r="AE87" s="104" t="s">
        <v>463</v>
      </c>
      <c r="AF87" s="104"/>
      <c r="AG87" s="106" t="s">
        <v>463</v>
      </c>
      <c r="AH87" s="106"/>
      <c r="AI87" s="104" t="s">
        <v>465</v>
      </c>
      <c r="AJ87" s="106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3"/>
      <c r="BM87" s="93"/>
      <c r="BN87" s="93"/>
      <c r="BO87" s="93"/>
      <c r="BP87" s="93"/>
      <c r="BQ87" s="93"/>
      <c r="BR87" s="93"/>
      <c r="BS87" s="93"/>
      <c r="BT87" s="93"/>
      <c r="BU87" s="93"/>
      <c r="BV87" s="93"/>
      <c r="BW87" s="93"/>
      <c r="BX87" s="93"/>
      <c r="BY87" s="93"/>
      <c r="BZ87" s="93"/>
      <c r="CA87" s="93"/>
      <c r="CB87" s="93"/>
      <c r="CC87" s="93"/>
      <c r="CD87" s="93"/>
      <c r="CE87" s="93"/>
      <c r="CF87" s="93"/>
      <c r="CG87" s="93"/>
      <c r="CH87" s="93"/>
      <c r="CI87" s="93"/>
      <c r="CJ87" s="93"/>
      <c r="CK87" s="93"/>
      <c r="CL87" s="93"/>
      <c r="CM87" s="93"/>
      <c r="CN87" s="93"/>
      <c r="CO87" s="93"/>
      <c r="CP87" s="93"/>
      <c r="CQ87" s="93"/>
      <c r="CR87" s="93"/>
      <c r="CS87" s="93"/>
      <c r="CT87" s="93"/>
      <c r="CU87" s="93"/>
      <c r="CV87" s="93"/>
      <c r="CW87" s="93"/>
      <c r="CX87" s="93"/>
      <c r="CY87" s="93"/>
      <c r="CZ87" s="93"/>
      <c r="DA87" s="93"/>
      <c r="DB87" s="93"/>
      <c r="DC87" s="93"/>
      <c r="DD87" s="93"/>
      <c r="DE87" s="93"/>
      <c r="DF87" s="93"/>
      <c r="DG87" s="93"/>
      <c r="DH87" s="93"/>
      <c r="DI87" s="93"/>
      <c r="DJ87" s="93"/>
      <c r="DK87" s="93"/>
      <c r="DL87" s="93"/>
      <c r="DM87" s="93"/>
      <c r="DN87" s="93"/>
      <c r="DO87" s="93"/>
      <c r="DP87" s="93"/>
      <c r="DQ87" s="93"/>
      <c r="DR87" s="93"/>
      <c r="DS87" s="93"/>
      <c r="DT87" s="93"/>
      <c r="DU87" s="93"/>
      <c r="DV87" s="93"/>
      <c r="DW87" s="93"/>
      <c r="DX87" s="93"/>
      <c r="DY87" s="93"/>
      <c r="DZ87" s="93"/>
      <c r="EA87" s="93"/>
      <c r="EB87" s="93"/>
      <c r="EC87" s="93"/>
      <c r="ED87" s="93"/>
      <c r="EE87" s="93"/>
      <c r="EF87" s="93"/>
      <c r="EG87" s="93"/>
      <c r="EH87" s="93"/>
      <c r="EI87" s="93"/>
      <c r="EJ87" s="93"/>
      <c r="EK87" s="93"/>
      <c r="EL87" s="93"/>
      <c r="EM87" s="93"/>
      <c r="EN87" s="93"/>
      <c r="EO87" s="93"/>
      <c r="EP87" s="93"/>
      <c r="EQ87" s="93"/>
      <c r="ER87" s="93"/>
      <c r="ES87" s="93"/>
      <c r="ET87" s="93"/>
      <c r="EU87" s="93"/>
      <c r="EV87" s="93"/>
      <c r="EW87" s="93"/>
      <c r="EX87" s="93"/>
      <c r="EY87" s="93"/>
      <c r="EZ87" s="93"/>
      <c r="FA87" s="93"/>
      <c r="FB87" s="93"/>
      <c r="FC87" s="93"/>
      <c r="FD87" s="93"/>
      <c r="FE87" s="93"/>
      <c r="FF87" s="93"/>
      <c r="FG87" s="93"/>
      <c r="FH87" s="93"/>
      <c r="FI87" s="93"/>
      <c r="FJ87" s="93"/>
      <c r="FK87" s="93"/>
      <c r="FL87" s="93"/>
      <c r="FM87" s="93"/>
      <c r="FN87" s="93"/>
      <c r="FO87" s="93"/>
      <c r="FP87" s="93"/>
      <c r="FQ87" s="93"/>
      <c r="FR87" s="93"/>
      <c r="FS87" s="93"/>
      <c r="FT87" s="93"/>
      <c r="FU87" s="93"/>
      <c r="FV87" s="93"/>
      <c r="FW87" s="93"/>
      <c r="FX87" s="93"/>
      <c r="FY87" s="93"/>
      <c r="FZ87" s="93"/>
      <c r="GA87" s="93"/>
      <c r="GB87" s="93"/>
      <c r="GC87" s="93"/>
      <c r="GD87" s="93"/>
      <c r="GE87" s="93"/>
      <c r="GF87" s="93"/>
      <c r="GG87" s="93"/>
      <c r="GH87" s="93"/>
      <c r="GI87" s="93"/>
      <c r="GJ87" s="93"/>
      <c r="GK87" s="93"/>
      <c r="GL87" s="93"/>
      <c r="GM87" s="93"/>
      <c r="GN87" s="93"/>
      <c r="GO87" s="93"/>
      <c r="GP87" s="93"/>
      <c r="GQ87" s="93"/>
      <c r="GR87" s="93"/>
      <c r="GS87" s="93"/>
      <c r="GT87" s="93"/>
      <c r="GU87" s="93"/>
      <c r="GV87" s="93"/>
      <c r="GW87" s="93"/>
      <c r="GX87" s="93"/>
      <c r="GY87" s="93"/>
      <c r="GZ87" s="93"/>
      <c r="HA87" s="93"/>
      <c r="HB87" s="93"/>
      <c r="HC87" s="93"/>
      <c r="HD87" s="93"/>
      <c r="HE87" s="93"/>
      <c r="HF87" s="93"/>
      <c r="HG87" s="93"/>
      <c r="HH87" s="93"/>
      <c r="HI87" s="93"/>
    </row>
    <row r="88" spans="1:217" s="38" customFormat="1" ht="20.399999999999999">
      <c r="A88" s="49" t="s">
        <v>225</v>
      </c>
      <c r="B88" s="49" t="s">
        <v>202</v>
      </c>
      <c r="C88" s="50" t="s">
        <v>226</v>
      </c>
      <c r="D88" s="50" t="s">
        <v>227</v>
      </c>
      <c r="E88" s="50" t="s">
        <v>458</v>
      </c>
      <c r="F88" s="65">
        <v>45658</v>
      </c>
      <c r="G88" s="51" t="e">
        <f t="shared" si="30"/>
        <v>#REF!</v>
      </c>
      <c r="H88" s="52" t="e">
        <f t="shared" si="31"/>
        <v>#REF!</v>
      </c>
      <c r="I88" s="66" t="e">
        <f t="shared" si="26"/>
        <v>#REF!</v>
      </c>
      <c r="J88" s="51">
        <v>68000</v>
      </c>
      <c r="K88" s="52">
        <v>0</v>
      </c>
      <c r="L88" s="53">
        <f t="shared" si="32"/>
        <v>68000</v>
      </c>
      <c r="M88" s="20">
        <v>68000</v>
      </c>
      <c r="N88" s="21">
        <v>0</v>
      </c>
      <c r="O88" s="43">
        <f t="shared" si="33"/>
        <v>68000</v>
      </c>
      <c r="P88" s="20" t="e">
        <f t="shared" si="28"/>
        <v>#REF!</v>
      </c>
      <c r="Q88" s="21" t="e">
        <f t="shared" si="29"/>
        <v>#REF!</v>
      </c>
      <c r="R88" s="43" t="e">
        <f t="shared" si="34"/>
        <v>#REF!</v>
      </c>
      <c r="S88" s="20">
        <f t="shared" si="13"/>
        <v>0</v>
      </c>
      <c r="T88" s="21">
        <f t="shared" si="13"/>
        <v>0</v>
      </c>
      <c r="U88" s="44">
        <f t="shared" si="35"/>
        <v>0</v>
      </c>
      <c r="V88" s="43" t="e">
        <f t="shared" si="11"/>
        <v>#REF!</v>
      </c>
      <c r="W88" s="37"/>
      <c r="X88" s="96" t="s">
        <v>227</v>
      </c>
      <c r="Y88" s="37" t="str">
        <f t="shared" si="43"/>
        <v/>
      </c>
      <c r="Z88" s="37"/>
      <c r="AA88" s="37"/>
      <c r="AB88" s="104" t="s">
        <v>463</v>
      </c>
      <c r="AC88" s="104" t="s">
        <v>463</v>
      </c>
      <c r="AD88" s="104" t="s">
        <v>463</v>
      </c>
      <c r="AE88" s="104" t="s">
        <v>463</v>
      </c>
      <c r="AF88" s="104"/>
      <c r="AG88" s="106" t="s">
        <v>463</v>
      </c>
      <c r="AH88" s="106"/>
      <c r="AI88" s="104" t="s">
        <v>465</v>
      </c>
      <c r="AJ88" s="104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  <c r="GS88" s="37"/>
      <c r="GT88" s="37"/>
      <c r="GU88" s="37"/>
      <c r="GV88" s="37"/>
      <c r="GW88" s="37"/>
      <c r="GX88" s="37"/>
      <c r="GY88" s="37"/>
      <c r="GZ88" s="37"/>
      <c r="HA88" s="37"/>
      <c r="HB88" s="37"/>
      <c r="HC88" s="37"/>
      <c r="HD88" s="37"/>
      <c r="HE88" s="37"/>
      <c r="HF88" s="37"/>
      <c r="HG88" s="37"/>
      <c r="HH88" s="37"/>
      <c r="HI88" s="37"/>
    </row>
    <row r="89" spans="1:217" s="38" customFormat="1">
      <c r="A89" s="49" t="s">
        <v>228</v>
      </c>
      <c r="B89" s="49" t="s">
        <v>202</v>
      </c>
      <c r="C89" s="50" t="s">
        <v>229</v>
      </c>
      <c r="D89" s="50" t="s">
        <v>230</v>
      </c>
      <c r="E89" s="50" t="s">
        <v>458</v>
      </c>
      <c r="F89" s="65" t="s">
        <v>61</v>
      </c>
      <c r="G89" s="51" t="e">
        <f t="shared" si="30"/>
        <v>#REF!</v>
      </c>
      <c r="H89" s="52" t="e">
        <f t="shared" si="31"/>
        <v>#REF!</v>
      </c>
      <c r="I89" s="66" t="e">
        <f t="shared" si="26"/>
        <v>#REF!</v>
      </c>
      <c r="J89" s="51">
        <v>68000</v>
      </c>
      <c r="K89" s="52">
        <v>0</v>
      </c>
      <c r="L89" s="53">
        <f t="shared" si="32"/>
        <v>68000</v>
      </c>
      <c r="M89" s="20">
        <v>68000</v>
      </c>
      <c r="N89" s="21">
        <v>0</v>
      </c>
      <c r="O89" s="43">
        <f t="shared" si="33"/>
        <v>68000</v>
      </c>
      <c r="P89" s="20" t="e">
        <f t="shared" si="28"/>
        <v>#REF!</v>
      </c>
      <c r="Q89" s="21" t="e">
        <f t="shared" si="29"/>
        <v>#REF!</v>
      </c>
      <c r="R89" s="43" t="e">
        <f t="shared" si="34"/>
        <v>#REF!</v>
      </c>
      <c r="S89" s="20">
        <f t="shared" si="13"/>
        <v>0</v>
      </c>
      <c r="T89" s="21">
        <f t="shared" si="13"/>
        <v>0</v>
      </c>
      <c r="U89" s="44">
        <f t="shared" si="35"/>
        <v>0</v>
      </c>
      <c r="V89" s="43" t="e">
        <f t="shared" si="11"/>
        <v>#REF!</v>
      </c>
      <c r="W89" s="37"/>
      <c r="X89" s="97" t="s">
        <v>230</v>
      </c>
      <c r="Y89" s="37" t="str">
        <f t="shared" si="43"/>
        <v/>
      </c>
      <c r="Z89" s="37"/>
      <c r="AA89" s="37"/>
      <c r="AB89" s="104" t="s">
        <v>463</v>
      </c>
      <c r="AC89" s="104" t="s">
        <v>463</v>
      </c>
      <c r="AD89" s="104" t="s">
        <v>463</v>
      </c>
      <c r="AE89" s="104" t="s">
        <v>463</v>
      </c>
      <c r="AF89" s="104"/>
      <c r="AG89" s="106" t="s">
        <v>464</v>
      </c>
      <c r="AH89" s="106" t="s">
        <v>463</v>
      </c>
      <c r="AI89" s="104" t="s">
        <v>465</v>
      </c>
      <c r="AJ89" s="104"/>
      <c r="AK89" s="37" t="s">
        <v>467</v>
      </c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  <c r="FO89" s="37"/>
      <c r="FP89" s="37"/>
      <c r="FQ89" s="37"/>
      <c r="FR89" s="37"/>
      <c r="FS89" s="37"/>
      <c r="FT89" s="37"/>
      <c r="FU89" s="37"/>
      <c r="FV89" s="37"/>
      <c r="FW89" s="37"/>
      <c r="FX89" s="37"/>
      <c r="FY89" s="37"/>
      <c r="FZ89" s="37"/>
      <c r="GA89" s="37"/>
      <c r="GB89" s="37"/>
      <c r="GC89" s="37"/>
      <c r="GD89" s="37"/>
      <c r="GE89" s="37"/>
      <c r="GF89" s="37"/>
      <c r="GG89" s="37"/>
      <c r="GH89" s="37"/>
      <c r="GI89" s="37"/>
      <c r="GJ89" s="37"/>
      <c r="GK89" s="37"/>
      <c r="GL89" s="37"/>
      <c r="GM89" s="37"/>
      <c r="GN89" s="37"/>
      <c r="GO89" s="37"/>
      <c r="GP89" s="37"/>
      <c r="GQ89" s="37"/>
      <c r="GR89" s="37"/>
      <c r="GS89" s="37"/>
      <c r="GT89" s="37"/>
      <c r="GU89" s="37"/>
      <c r="GV89" s="37"/>
      <c r="GW89" s="37"/>
      <c r="GX89" s="37"/>
      <c r="GY89" s="37"/>
      <c r="GZ89" s="37"/>
      <c r="HA89" s="37"/>
      <c r="HB89" s="37"/>
      <c r="HC89" s="37"/>
      <c r="HD89" s="37"/>
      <c r="HE89" s="37"/>
      <c r="HF89" s="37"/>
      <c r="HG89" s="37"/>
      <c r="HH89" s="37"/>
      <c r="HI89" s="37"/>
    </row>
    <row r="90" spans="1:217" s="38" customFormat="1">
      <c r="A90" s="49" t="s">
        <v>231</v>
      </c>
      <c r="B90" s="49" t="s">
        <v>202</v>
      </c>
      <c r="C90" s="50" t="s">
        <v>232</v>
      </c>
      <c r="D90" s="50" t="s">
        <v>175</v>
      </c>
      <c r="E90" s="50" t="s">
        <v>458</v>
      </c>
      <c r="F90" s="65">
        <v>45658</v>
      </c>
      <c r="G90" s="51" t="e">
        <f t="shared" si="30"/>
        <v>#REF!</v>
      </c>
      <c r="H90" s="52" t="e">
        <f t="shared" si="31"/>
        <v>#REF!</v>
      </c>
      <c r="I90" s="66" t="e">
        <f t="shared" si="26"/>
        <v>#REF!</v>
      </c>
      <c r="J90" s="51">
        <v>68000</v>
      </c>
      <c r="K90" s="52">
        <v>0</v>
      </c>
      <c r="L90" s="53">
        <f t="shared" si="32"/>
        <v>68000</v>
      </c>
      <c r="M90" s="20">
        <v>68000</v>
      </c>
      <c r="N90" s="21">
        <v>0</v>
      </c>
      <c r="O90" s="43">
        <f t="shared" si="33"/>
        <v>68000</v>
      </c>
      <c r="P90" s="20" t="e">
        <f t="shared" si="28"/>
        <v>#REF!</v>
      </c>
      <c r="Q90" s="21" t="e">
        <f t="shared" si="29"/>
        <v>#REF!</v>
      </c>
      <c r="R90" s="43" t="e">
        <f t="shared" si="34"/>
        <v>#REF!</v>
      </c>
      <c r="S90" s="20">
        <f t="shared" si="13"/>
        <v>0</v>
      </c>
      <c r="T90" s="21">
        <f t="shared" si="13"/>
        <v>0</v>
      </c>
      <c r="U90" s="44">
        <f t="shared" si="35"/>
        <v>0</v>
      </c>
      <c r="V90" s="43" t="e">
        <f t="shared" si="11"/>
        <v>#REF!</v>
      </c>
      <c r="W90" s="37"/>
      <c r="X90" s="96" t="s">
        <v>175</v>
      </c>
      <c r="Y90" s="37" t="str">
        <f t="shared" si="43"/>
        <v/>
      </c>
      <c r="Z90" s="37"/>
      <c r="AA90" s="37"/>
      <c r="AB90" s="104" t="s">
        <v>463</v>
      </c>
      <c r="AC90" s="104" t="s">
        <v>463</v>
      </c>
      <c r="AD90" s="104" t="s">
        <v>463</v>
      </c>
      <c r="AE90" s="104" t="s">
        <v>463</v>
      </c>
      <c r="AF90" s="104"/>
      <c r="AG90" s="106" t="s">
        <v>463</v>
      </c>
      <c r="AH90" s="106"/>
      <c r="AI90" s="104" t="s">
        <v>465</v>
      </c>
      <c r="AJ90" s="104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7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7"/>
      <c r="GT90" s="37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7"/>
      <c r="HG90" s="37"/>
      <c r="HH90" s="37"/>
      <c r="HI90" s="37"/>
    </row>
    <row r="91" spans="1:217" s="38" customFormat="1">
      <c r="A91" s="49" t="s">
        <v>233</v>
      </c>
      <c r="B91" s="49" t="s">
        <v>202</v>
      </c>
      <c r="C91" s="50" t="s">
        <v>234</v>
      </c>
      <c r="D91" s="50" t="s">
        <v>175</v>
      </c>
      <c r="E91" s="50" t="s">
        <v>458</v>
      </c>
      <c r="F91" s="65">
        <v>45658</v>
      </c>
      <c r="G91" s="51" t="e">
        <f t="shared" si="30"/>
        <v>#REF!</v>
      </c>
      <c r="H91" s="52" t="e">
        <f t="shared" si="31"/>
        <v>#REF!</v>
      </c>
      <c r="I91" s="66" t="e">
        <f t="shared" si="26"/>
        <v>#REF!</v>
      </c>
      <c r="J91" s="51">
        <v>68000</v>
      </c>
      <c r="K91" s="52">
        <v>0</v>
      </c>
      <c r="L91" s="53">
        <f t="shared" si="32"/>
        <v>68000</v>
      </c>
      <c r="M91" s="20">
        <v>68000</v>
      </c>
      <c r="N91" s="21">
        <v>0</v>
      </c>
      <c r="O91" s="43">
        <f t="shared" si="33"/>
        <v>68000</v>
      </c>
      <c r="P91" s="20" t="e">
        <f t="shared" si="28"/>
        <v>#REF!</v>
      </c>
      <c r="Q91" s="21" t="e">
        <f t="shared" si="29"/>
        <v>#REF!</v>
      </c>
      <c r="R91" s="43" t="e">
        <f t="shared" si="34"/>
        <v>#REF!</v>
      </c>
      <c r="S91" s="20">
        <f t="shared" si="13"/>
        <v>0</v>
      </c>
      <c r="T91" s="21">
        <f t="shared" si="13"/>
        <v>0</v>
      </c>
      <c r="U91" s="44">
        <f t="shared" si="35"/>
        <v>0</v>
      </c>
      <c r="V91" s="43" t="e">
        <f t="shared" si="11"/>
        <v>#REF!</v>
      </c>
      <c r="W91" s="37"/>
      <c r="X91" s="96" t="s">
        <v>175</v>
      </c>
      <c r="Y91" s="37" t="str">
        <f t="shared" si="43"/>
        <v/>
      </c>
      <c r="Z91" s="37"/>
      <c r="AA91" s="37"/>
      <c r="AB91" s="104" t="s">
        <v>463</v>
      </c>
      <c r="AC91" s="104" t="s">
        <v>463</v>
      </c>
      <c r="AD91" s="104" t="s">
        <v>463</v>
      </c>
      <c r="AE91" s="104" t="s">
        <v>463</v>
      </c>
      <c r="AF91" s="104"/>
      <c r="AG91" s="106" t="s">
        <v>463</v>
      </c>
      <c r="AH91" s="106"/>
      <c r="AI91" s="104" t="s">
        <v>465</v>
      </c>
      <c r="AJ91" s="104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7"/>
      <c r="HB91" s="37"/>
      <c r="HC91" s="37"/>
      <c r="HD91" s="37"/>
      <c r="HE91" s="37"/>
      <c r="HF91" s="37"/>
      <c r="HG91" s="37"/>
      <c r="HH91" s="37"/>
      <c r="HI91" s="37"/>
    </row>
    <row r="92" spans="1:217" s="38" customFormat="1">
      <c r="A92" s="49" t="s">
        <v>235</v>
      </c>
      <c r="B92" s="49" t="s">
        <v>236</v>
      </c>
      <c r="C92" s="50" t="s">
        <v>237</v>
      </c>
      <c r="D92" s="50" t="s">
        <v>238</v>
      </c>
      <c r="E92" s="50" t="s">
        <v>457</v>
      </c>
      <c r="F92" s="65">
        <v>45658</v>
      </c>
      <c r="G92" s="51" t="e">
        <f t="shared" si="30"/>
        <v>#REF!</v>
      </c>
      <c r="H92" s="52" t="e">
        <f t="shared" si="31"/>
        <v>#REF!</v>
      </c>
      <c r="I92" s="66" t="e">
        <f t="shared" si="26"/>
        <v>#REF!</v>
      </c>
      <c r="J92" s="51">
        <v>2312000</v>
      </c>
      <c r="K92" s="52">
        <v>339000</v>
      </c>
      <c r="L92" s="53">
        <f t="shared" si="32"/>
        <v>2651000</v>
      </c>
      <c r="M92" s="20">
        <v>2312000</v>
      </c>
      <c r="N92" s="21">
        <v>339000</v>
      </c>
      <c r="O92" s="43">
        <f t="shared" si="33"/>
        <v>2651000</v>
      </c>
      <c r="P92" s="20" t="e">
        <f t="shared" si="28"/>
        <v>#REF!</v>
      </c>
      <c r="Q92" s="21" t="e">
        <f t="shared" si="29"/>
        <v>#REF!</v>
      </c>
      <c r="R92" s="43" t="e">
        <f t="shared" si="34"/>
        <v>#REF!</v>
      </c>
      <c r="S92" s="20">
        <f t="shared" si="13"/>
        <v>0</v>
      </c>
      <c r="T92" s="21">
        <f t="shared" si="13"/>
        <v>0</v>
      </c>
      <c r="U92" s="44">
        <f t="shared" si="35"/>
        <v>0</v>
      </c>
      <c r="V92" s="43" t="e">
        <f t="shared" si="11"/>
        <v>#REF!</v>
      </c>
      <c r="W92" s="37"/>
      <c r="X92" s="96" t="s">
        <v>238</v>
      </c>
      <c r="Y92" s="37" t="str">
        <f t="shared" si="43"/>
        <v/>
      </c>
      <c r="Z92" s="37"/>
      <c r="AA92" s="37"/>
      <c r="AB92" s="104" t="s">
        <v>464</v>
      </c>
      <c r="AC92" s="104" t="s">
        <v>464</v>
      </c>
      <c r="AD92" s="104" t="s">
        <v>463</v>
      </c>
      <c r="AE92" s="104" t="s">
        <v>463</v>
      </c>
      <c r="AF92" s="104"/>
      <c r="AG92" s="106" t="s">
        <v>463</v>
      </c>
      <c r="AH92" s="106"/>
      <c r="AI92" s="104" t="s">
        <v>465</v>
      </c>
      <c r="AJ92" s="104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  <c r="GC92" s="37"/>
      <c r="GD92" s="37"/>
      <c r="GE92" s="37"/>
      <c r="GF92" s="37"/>
      <c r="GG92" s="37"/>
      <c r="GH92" s="37"/>
      <c r="GI92" s="37"/>
      <c r="GJ92" s="37"/>
      <c r="GK92" s="37"/>
      <c r="GL92" s="37"/>
      <c r="GM92" s="37"/>
      <c r="GN92" s="37"/>
      <c r="GO92" s="37"/>
      <c r="GP92" s="37"/>
      <c r="GQ92" s="37"/>
      <c r="GR92" s="37"/>
      <c r="GS92" s="37"/>
      <c r="GT92" s="37"/>
      <c r="GU92" s="37"/>
      <c r="GV92" s="37"/>
      <c r="GW92" s="37"/>
      <c r="GX92" s="37"/>
      <c r="GY92" s="37"/>
      <c r="GZ92" s="37"/>
      <c r="HA92" s="37"/>
      <c r="HB92" s="37"/>
      <c r="HC92" s="37"/>
      <c r="HD92" s="37"/>
      <c r="HE92" s="37"/>
      <c r="HF92" s="37"/>
      <c r="HG92" s="37"/>
      <c r="HH92" s="37"/>
      <c r="HI92" s="37"/>
    </row>
    <row r="93" spans="1:217" s="38" customFormat="1">
      <c r="A93" s="49" t="s">
        <v>239</v>
      </c>
      <c r="B93" s="49" t="s">
        <v>236</v>
      </c>
      <c r="C93" s="50" t="s">
        <v>237</v>
      </c>
      <c r="D93" s="50" t="s">
        <v>35</v>
      </c>
      <c r="E93" s="50" t="s">
        <v>457</v>
      </c>
      <c r="F93" s="65">
        <v>45658</v>
      </c>
      <c r="G93" s="51" t="e">
        <f t="shared" si="30"/>
        <v>#REF!</v>
      </c>
      <c r="H93" s="52" t="e">
        <f t="shared" si="31"/>
        <v>#REF!</v>
      </c>
      <c r="I93" s="66" t="e">
        <f t="shared" si="26"/>
        <v>#REF!</v>
      </c>
      <c r="J93" s="51">
        <v>1122000</v>
      </c>
      <c r="K93" s="52">
        <v>156000</v>
      </c>
      <c r="L93" s="53">
        <f t="shared" si="32"/>
        <v>1278000</v>
      </c>
      <c r="M93" s="20">
        <v>1122000</v>
      </c>
      <c r="N93" s="21">
        <v>156000</v>
      </c>
      <c r="O93" s="43">
        <f t="shared" si="33"/>
        <v>1278000</v>
      </c>
      <c r="P93" s="20" t="e">
        <f t="shared" si="28"/>
        <v>#REF!</v>
      </c>
      <c r="Q93" s="21" t="e">
        <f t="shared" si="29"/>
        <v>#REF!</v>
      </c>
      <c r="R93" s="43" t="e">
        <f t="shared" si="34"/>
        <v>#REF!</v>
      </c>
      <c r="S93" s="20">
        <f t="shared" si="13"/>
        <v>0</v>
      </c>
      <c r="T93" s="21">
        <f t="shared" si="13"/>
        <v>0</v>
      </c>
      <c r="U93" s="44">
        <f t="shared" si="35"/>
        <v>0</v>
      </c>
      <c r="V93" s="43" t="e">
        <f t="shared" si="11"/>
        <v>#REF!</v>
      </c>
      <c r="W93" s="37"/>
      <c r="X93" s="96" t="s">
        <v>35</v>
      </c>
      <c r="Y93" s="37" t="str">
        <f t="shared" si="43"/>
        <v/>
      </c>
      <c r="Z93" s="37"/>
      <c r="AA93" s="37"/>
      <c r="AB93" s="104" t="s">
        <v>463</v>
      </c>
      <c r="AC93" s="104" t="s">
        <v>463</v>
      </c>
      <c r="AD93" s="104" t="s">
        <v>463</v>
      </c>
      <c r="AE93" s="104" t="s">
        <v>463</v>
      </c>
      <c r="AF93" s="104"/>
      <c r="AG93" s="106" t="s">
        <v>463</v>
      </c>
      <c r="AH93" s="106"/>
      <c r="AI93" s="104" t="s">
        <v>465</v>
      </c>
      <c r="AJ93" s="104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</row>
    <row r="94" spans="1:217" s="38" customFormat="1">
      <c r="A94" s="49" t="s">
        <v>240</v>
      </c>
      <c r="B94" s="49" t="s">
        <v>236</v>
      </c>
      <c r="C94" s="50" t="s">
        <v>237</v>
      </c>
      <c r="D94" s="50" t="s">
        <v>241</v>
      </c>
      <c r="E94" s="50" t="s">
        <v>457</v>
      </c>
      <c r="F94" s="65">
        <v>44908</v>
      </c>
      <c r="G94" s="51" t="e">
        <f t="shared" si="30"/>
        <v>#REF!</v>
      </c>
      <c r="H94" s="52" t="e">
        <f t="shared" si="31"/>
        <v>#REF!</v>
      </c>
      <c r="I94" s="66" t="e">
        <f t="shared" si="26"/>
        <v>#REF!</v>
      </c>
      <c r="J94" s="51">
        <v>2509000</v>
      </c>
      <c r="K94" s="52">
        <v>86000</v>
      </c>
      <c r="L94" s="53">
        <f t="shared" si="32"/>
        <v>2595000</v>
      </c>
      <c r="M94" s="20">
        <v>2509000</v>
      </c>
      <c r="N94" s="21">
        <v>86000</v>
      </c>
      <c r="O94" s="43">
        <f t="shared" si="33"/>
        <v>2595000</v>
      </c>
      <c r="P94" s="20" t="e">
        <f t="shared" si="28"/>
        <v>#REF!</v>
      </c>
      <c r="Q94" s="21" t="e">
        <f t="shared" si="29"/>
        <v>#REF!</v>
      </c>
      <c r="R94" s="43" t="e">
        <f t="shared" si="34"/>
        <v>#REF!</v>
      </c>
      <c r="S94" s="20">
        <f t="shared" si="13"/>
        <v>0</v>
      </c>
      <c r="T94" s="21">
        <f t="shared" si="13"/>
        <v>0</v>
      </c>
      <c r="U94" s="44">
        <f t="shared" si="35"/>
        <v>0</v>
      </c>
      <c r="V94" s="43" t="e">
        <f t="shared" si="11"/>
        <v>#REF!</v>
      </c>
      <c r="W94" s="37"/>
      <c r="X94" s="96" t="s">
        <v>241</v>
      </c>
      <c r="Y94" s="37" t="str">
        <f t="shared" si="43"/>
        <v/>
      </c>
      <c r="Z94" s="37"/>
      <c r="AA94" s="37"/>
      <c r="AB94" s="104" t="s">
        <v>463</v>
      </c>
      <c r="AC94" s="104" t="s">
        <v>463</v>
      </c>
      <c r="AD94" s="104" t="s">
        <v>463</v>
      </c>
      <c r="AE94" s="104" t="s">
        <v>463</v>
      </c>
      <c r="AF94" s="104"/>
      <c r="AG94" s="106" t="s">
        <v>463</v>
      </c>
      <c r="AH94" s="106"/>
      <c r="AI94" s="104" t="s">
        <v>465</v>
      </c>
      <c r="AJ94" s="104" t="s">
        <v>464</v>
      </c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</row>
    <row r="95" spans="1:217" s="38" customFormat="1">
      <c r="A95" s="49" t="s">
        <v>242</v>
      </c>
      <c r="B95" s="49" t="s">
        <v>236</v>
      </c>
      <c r="C95" s="50" t="s">
        <v>243</v>
      </c>
      <c r="D95" s="50" t="s">
        <v>244</v>
      </c>
      <c r="E95" s="50" t="s">
        <v>457</v>
      </c>
      <c r="F95" s="65">
        <v>45658</v>
      </c>
      <c r="G95" s="51" t="e">
        <f t="shared" si="30"/>
        <v>#REF!</v>
      </c>
      <c r="H95" s="52" t="e">
        <f t="shared" si="31"/>
        <v>#REF!</v>
      </c>
      <c r="I95" s="66" t="e">
        <f t="shared" si="26"/>
        <v>#REF!</v>
      </c>
      <c r="J95" s="51">
        <v>296000</v>
      </c>
      <c r="K95" s="52">
        <v>0</v>
      </c>
      <c r="L95" s="53">
        <f t="shared" si="32"/>
        <v>296000</v>
      </c>
      <c r="M95" s="20">
        <v>296000</v>
      </c>
      <c r="N95" s="21">
        <v>0</v>
      </c>
      <c r="O95" s="43">
        <f t="shared" si="33"/>
        <v>296000</v>
      </c>
      <c r="P95" s="20" t="e">
        <f t="shared" si="28"/>
        <v>#REF!</v>
      </c>
      <c r="Q95" s="21" t="e">
        <f t="shared" si="29"/>
        <v>#REF!</v>
      </c>
      <c r="R95" s="43" t="e">
        <f t="shared" si="34"/>
        <v>#REF!</v>
      </c>
      <c r="S95" s="20">
        <f t="shared" si="13"/>
        <v>0</v>
      </c>
      <c r="T95" s="21">
        <f t="shared" si="13"/>
        <v>0</v>
      </c>
      <c r="U95" s="44">
        <f t="shared" si="35"/>
        <v>0</v>
      </c>
      <c r="V95" s="43" t="e">
        <f t="shared" si="11"/>
        <v>#REF!</v>
      </c>
      <c r="W95" s="37"/>
      <c r="X95" s="96" t="s">
        <v>244</v>
      </c>
      <c r="Y95" s="37" t="str">
        <f t="shared" si="43"/>
        <v/>
      </c>
      <c r="Z95" s="37"/>
      <c r="AA95" s="37"/>
      <c r="AB95" s="104" t="s">
        <v>463</v>
      </c>
      <c r="AC95" s="104" t="s">
        <v>463</v>
      </c>
      <c r="AD95" s="104" t="s">
        <v>463</v>
      </c>
      <c r="AE95" s="104" t="s">
        <v>463</v>
      </c>
      <c r="AF95" s="104"/>
      <c r="AG95" s="106" t="s">
        <v>463</v>
      </c>
      <c r="AH95" s="106"/>
      <c r="AI95" s="104" t="s">
        <v>465</v>
      </c>
      <c r="AJ95" s="104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</row>
    <row r="96" spans="1:217" s="38" customFormat="1">
      <c r="A96" s="49" t="s">
        <v>245</v>
      </c>
      <c r="B96" s="49" t="s">
        <v>236</v>
      </c>
      <c r="C96" s="50" t="s">
        <v>246</v>
      </c>
      <c r="D96" s="50" t="s">
        <v>40</v>
      </c>
      <c r="E96" s="50" t="s">
        <v>457</v>
      </c>
      <c r="F96" s="65">
        <v>45658</v>
      </c>
      <c r="G96" s="51" t="e">
        <f t="shared" si="30"/>
        <v>#REF!</v>
      </c>
      <c r="H96" s="52" t="e">
        <f t="shared" si="31"/>
        <v>#REF!</v>
      </c>
      <c r="I96" s="66" t="e">
        <f t="shared" si="26"/>
        <v>#REF!</v>
      </c>
      <c r="J96" s="51">
        <v>166000</v>
      </c>
      <c r="K96" s="52">
        <v>0</v>
      </c>
      <c r="L96" s="53">
        <f t="shared" si="32"/>
        <v>166000</v>
      </c>
      <c r="M96" s="20">
        <v>166000</v>
      </c>
      <c r="N96" s="21">
        <v>0</v>
      </c>
      <c r="O96" s="43">
        <f t="shared" si="33"/>
        <v>166000</v>
      </c>
      <c r="P96" s="20" t="e">
        <f t="shared" si="28"/>
        <v>#REF!</v>
      </c>
      <c r="Q96" s="21" t="e">
        <f t="shared" si="29"/>
        <v>#REF!</v>
      </c>
      <c r="R96" s="43" t="e">
        <f t="shared" si="34"/>
        <v>#REF!</v>
      </c>
      <c r="S96" s="20">
        <f t="shared" si="13"/>
        <v>0</v>
      </c>
      <c r="T96" s="21">
        <f t="shared" si="13"/>
        <v>0</v>
      </c>
      <c r="U96" s="44">
        <f t="shared" si="35"/>
        <v>0</v>
      </c>
      <c r="V96" s="43" t="e">
        <f t="shared" si="11"/>
        <v>#REF!</v>
      </c>
      <c r="W96" s="37"/>
      <c r="X96" s="96" t="s">
        <v>40</v>
      </c>
      <c r="Y96" s="37" t="str">
        <f t="shared" si="43"/>
        <v/>
      </c>
      <c r="Z96" s="37"/>
      <c r="AA96" s="37"/>
      <c r="AB96" s="104" t="s">
        <v>463</v>
      </c>
      <c r="AC96" s="104" t="s">
        <v>463</v>
      </c>
      <c r="AD96" s="104" t="s">
        <v>463</v>
      </c>
      <c r="AE96" s="104" t="s">
        <v>463</v>
      </c>
      <c r="AF96" s="104"/>
      <c r="AG96" s="106" t="s">
        <v>463</v>
      </c>
      <c r="AH96" s="106"/>
      <c r="AI96" s="104" t="s">
        <v>465</v>
      </c>
      <c r="AJ96" s="104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</row>
    <row r="97" spans="1:217" s="38" customFormat="1">
      <c r="A97" s="49" t="s">
        <v>247</v>
      </c>
      <c r="B97" s="49" t="s">
        <v>236</v>
      </c>
      <c r="C97" s="50" t="s">
        <v>248</v>
      </c>
      <c r="D97" s="50" t="s">
        <v>92</v>
      </c>
      <c r="E97" s="50" t="s">
        <v>457</v>
      </c>
      <c r="F97" s="65">
        <v>45658</v>
      </c>
      <c r="G97" s="51" t="e">
        <f t="shared" si="30"/>
        <v>#REF!</v>
      </c>
      <c r="H97" s="52" t="e">
        <f t="shared" si="31"/>
        <v>#REF!</v>
      </c>
      <c r="I97" s="66" t="e">
        <f t="shared" si="26"/>
        <v>#REF!</v>
      </c>
      <c r="J97" s="51">
        <v>2535000</v>
      </c>
      <c r="K97" s="52">
        <v>0</v>
      </c>
      <c r="L97" s="53">
        <f t="shared" si="32"/>
        <v>2535000</v>
      </c>
      <c r="M97" s="20">
        <v>2535000</v>
      </c>
      <c r="N97" s="21">
        <v>0</v>
      </c>
      <c r="O97" s="43">
        <f t="shared" si="33"/>
        <v>2535000</v>
      </c>
      <c r="P97" s="20" t="e">
        <f t="shared" si="28"/>
        <v>#REF!</v>
      </c>
      <c r="Q97" s="21" t="e">
        <f t="shared" si="29"/>
        <v>#REF!</v>
      </c>
      <c r="R97" s="43" t="e">
        <f t="shared" si="34"/>
        <v>#REF!</v>
      </c>
      <c r="S97" s="20">
        <f t="shared" si="13"/>
        <v>0</v>
      </c>
      <c r="T97" s="21">
        <f t="shared" si="13"/>
        <v>0</v>
      </c>
      <c r="U97" s="44">
        <f t="shared" si="35"/>
        <v>0</v>
      </c>
      <c r="V97" s="43" t="e">
        <f t="shared" si="11"/>
        <v>#REF!</v>
      </c>
      <c r="W97" s="37"/>
      <c r="X97" s="96" t="s">
        <v>92</v>
      </c>
      <c r="Y97" s="37" t="str">
        <f t="shared" si="43"/>
        <v/>
      </c>
      <c r="Z97" s="37"/>
      <c r="AA97" s="37"/>
      <c r="AB97" s="104" t="s">
        <v>463</v>
      </c>
      <c r="AC97" s="104" t="s">
        <v>463</v>
      </c>
      <c r="AD97" s="104" t="s">
        <v>463</v>
      </c>
      <c r="AE97" s="104" t="s">
        <v>463</v>
      </c>
      <c r="AF97" s="104"/>
      <c r="AG97" s="106" t="s">
        <v>463</v>
      </c>
      <c r="AH97" s="106"/>
      <c r="AI97" s="104" t="s">
        <v>465</v>
      </c>
      <c r="AJ97" s="104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</row>
    <row r="98" spans="1:217" s="38" customFormat="1">
      <c r="A98" s="49" t="s">
        <v>249</v>
      </c>
      <c r="B98" s="49" t="s">
        <v>236</v>
      </c>
      <c r="C98" s="50" t="s">
        <v>250</v>
      </c>
      <c r="D98" s="50" t="s">
        <v>251</v>
      </c>
      <c r="E98" s="50" t="s">
        <v>457</v>
      </c>
      <c r="F98" s="65">
        <v>45658</v>
      </c>
      <c r="G98" s="51" t="e">
        <f t="shared" si="30"/>
        <v>#REF!</v>
      </c>
      <c r="H98" s="52" t="e">
        <f t="shared" si="31"/>
        <v>#REF!</v>
      </c>
      <c r="I98" s="66" t="e">
        <f t="shared" si="26"/>
        <v>#REF!</v>
      </c>
      <c r="J98" s="51">
        <v>78000</v>
      </c>
      <c r="K98" s="52">
        <v>0</v>
      </c>
      <c r="L98" s="53">
        <f t="shared" si="32"/>
        <v>78000</v>
      </c>
      <c r="M98" s="20">
        <v>78000</v>
      </c>
      <c r="N98" s="21">
        <v>0</v>
      </c>
      <c r="O98" s="43">
        <f t="shared" si="33"/>
        <v>78000</v>
      </c>
      <c r="P98" s="20" t="e">
        <f t="shared" si="28"/>
        <v>#REF!</v>
      </c>
      <c r="Q98" s="21" t="e">
        <f t="shared" si="29"/>
        <v>#REF!</v>
      </c>
      <c r="R98" s="43" t="e">
        <f t="shared" si="34"/>
        <v>#REF!</v>
      </c>
      <c r="S98" s="20">
        <f t="shared" si="13"/>
        <v>0</v>
      </c>
      <c r="T98" s="21">
        <f t="shared" si="13"/>
        <v>0</v>
      </c>
      <c r="U98" s="44">
        <f t="shared" si="35"/>
        <v>0</v>
      </c>
      <c r="V98" s="43" t="e">
        <f t="shared" si="11"/>
        <v>#REF!</v>
      </c>
      <c r="W98" s="37"/>
      <c r="X98" s="96" t="s">
        <v>251</v>
      </c>
      <c r="Y98" s="37" t="str">
        <f t="shared" si="43"/>
        <v/>
      </c>
      <c r="Z98" s="37"/>
      <c r="AA98" s="37"/>
      <c r="AB98" s="104" t="s">
        <v>463</v>
      </c>
      <c r="AC98" s="104" t="s">
        <v>463</v>
      </c>
      <c r="AD98" s="104" t="s">
        <v>463</v>
      </c>
      <c r="AE98" s="104" t="s">
        <v>463</v>
      </c>
      <c r="AF98" s="104"/>
      <c r="AG98" s="106" t="s">
        <v>463</v>
      </c>
      <c r="AH98" s="106"/>
      <c r="AI98" s="104" t="s">
        <v>465</v>
      </c>
      <c r="AJ98" s="104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  <c r="FD98" s="37"/>
      <c r="FE98" s="37"/>
      <c r="FF98" s="37"/>
      <c r="FG98" s="37"/>
      <c r="FH98" s="37"/>
      <c r="FI98" s="37"/>
      <c r="FJ98" s="37"/>
      <c r="FK98" s="37"/>
      <c r="FL98" s="37"/>
      <c r="FM98" s="37"/>
      <c r="FN98" s="37"/>
      <c r="FO98" s="37"/>
      <c r="FP98" s="37"/>
      <c r="FQ98" s="37"/>
      <c r="FR98" s="37"/>
      <c r="FS98" s="37"/>
      <c r="FT98" s="37"/>
      <c r="FU98" s="37"/>
      <c r="FV98" s="37"/>
      <c r="FW98" s="37"/>
      <c r="FX98" s="37"/>
      <c r="FY98" s="37"/>
      <c r="FZ98" s="37"/>
      <c r="GA98" s="37"/>
      <c r="GB98" s="37"/>
      <c r="GC98" s="37"/>
      <c r="GD98" s="37"/>
      <c r="GE98" s="37"/>
      <c r="GF98" s="37"/>
      <c r="GG98" s="37"/>
      <c r="GH98" s="37"/>
      <c r="GI98" s="37"/>
      <c r="GJ98" s="37"/>
      <c r="GK98" s="37"/>
      <c r="GL98" s="37"/>
      <c r="GM98" s="37"/>
      <c r="GN98" s="37"/>
      <c r="GO98" s="37"/>
      <c r="GP98" s="37"/>
      <c r="GQ98" s="37"/>
      <c r="GR98" s="37"/>
      <c r="GS98" s="37"/>
      <c r="GT98" s="37"/>
      <c r="GU98" s="37"/>
      <c r="GV98" s="37"/>
      <c r="GW98" s="37"/>
      <c r="GX98" s="37"/>
      <c r="GY98" s="37"/>
      <c r="GZ98" s="37"/>
      <c r="HA98" s="37"/>
      <c r="HB98" s="37"/>
      <c r="HC98" s="37"/>
      <c r="HD98" s="37"/>
      <c r="HE98" s="37"/>
      <c r="HF98" s="37"/>
      <c r="HG98" s="37"/>
      <c r="HH98" s="37"/>
      <c r="HI98" s="37"/>
    </row>
    <row r="99" spans="1:217" s="38" customFormat="1">
      <c r="A99" s="49" t="s">
        <v>400</v>
      </c>
      <c r="B99" s="49" t="s">
        <v>236</v>
      </c>
      <c r="C99" s="50" t="s">
        <v>401</v>
      </c>
      <c r="D99" s="50" t="s">
        <v>402</v>
      </c>
      <c r="E99" s="50" t="s">
        <v>457</v>
      </c>
      <c r="F99" s="89">
        <v>45267</v>
      </c>
      <c r="G99" s="51" t="e">
        <f t="shared" si="30"/>
        <v>#REF!</v>
      </c>
      <c r="H99" s="52" t="e">
        <f t="shared" si="31"/>
        <v>#REF!</v>
      </c>
      <c r="I99" s="66" t="e">
        <f t="shared" si="26"/>
        <v>#REF!</v>
      </c>
      <c r="J99" s="90">
        <v>1558000</v>
      </c>
      <c r="K99" s="66">
        <v>0</v>
      </c>
      <c r="L99" s="53">
        <f t="shared" si="32"/>
        <v>1558000</v>
      </c>
      <c r="M99" s="91">
        <v>1558000</v>
      </c>
      <c r="N99" s="92">
        <v>0</v>
      </c>
      <c r="O99" s="43">
        <f t="shared" si="33"/>
        <v>1558000</v>
      </c>
      <c r="P99" s="91" t="e">
        <f t="shared" si="28"/>
        <v>#REF!</v>
      </c>
      <c r="Q99" s="92" t="e">
        <f t="shared" si="29"/>
        <v>#REF!</v>
      </c>
      <c r="R99" s="43" t="e">
        <f t="shared" ref="R99" si="46">SUM(P99:Q99)</f>
        <v>#REF!</v>
      </c>
      <c r="S99" s="91">
        <f t="shared" si="13"/>
        <v>0</v>
      </c>
      <c r="T99" s="92">
        <f t="shared" si="13"/>
        <v>0</v>
      </c>
      <c r="U99" s="44">
        <f t="shared" si="35"/>
        <v>0</v>
      </c>
      <c r="V99" s="43" t="e">
        <f>ROUND(U99*premieGM,2)</f>
        <v>#REF!</v>
      </c>
      <c r="W99" s="93"/>
      <c r="X99" s="96" t="s">
        <v>402</v>
      </c>
      <c r="Y99" s="37" t="str">
        <f t="shared" si="43"/>
        <v/>
      </c>
      <c r="Z99" s="93"/>
      <c r="AA99" s="93"/>
      <c r="AB99" s="104" t="s">
        <v>463</v>
      </c>
      <c r="AC99" s="104" t="s">
        <v>463</v>
      </c>
      <c r="AD99" s="104" t="s">
        <v>463</v>
      </c>
      <c r="AE99" s="104" t="s">
        <v>463</v>
      </c>
      <c r="AF99" s="104"/>
      <c r="AG99" s="106" t="s">
        <v>464</v>
      </c>
      <c r="AH99" s="106" t="s">
        <v>463</v>
      </c>
      <c r="AI99" s="104" t="s">
        <v>465</v>
      </c>
      <c r="AJ99" s="106"/>
      <c r="AK99" s="37" t="s">
        <v>467</v>
      </c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3"/>
      <c r="BM99" s="93"/>
      <c r="BN99" s="93"/>
      <c r="BO99" s="93"/>
      <c r="BP99" s="93"/>
      <c r="BQ99" s="93"/>
      <c r="BR99" s="93"/>
      <c r="BS99" s="93"/>
      <c r="BT99" s="93"/>
      <c r="BU99" s="93"/>
      <c r="BV99" s="93"/>
      <c r="BW99" s="93"/>
      <c r="BX99" s="93"/>
      <c r="BY99" s="93"/>
      <c r="BZ99" s="93"/>
      <c r="CA99" s="93"/>
      <c r="CB99" s="93"/>
      <c r="CC99" s="93"/>
      <c r="CD99" s="93"/>
      <c r="CE99" s="93"/>
      <c r="CF99" s="93"/>
      <c r="CG99" s="93"/>
      <c r="CH99" s="93"/>
      <c r="CI99" s="93"/>
      <c r="CJ99" s="93"/>
      <c r="CK99" s="93"/>
      <c r="CL99" s="93"/>
      <c r="CM99" s="93"/>
      <c r="CN99" s="93"/>
      <c r="CO99" s="93"/>
      <c r="CP99" s="93"/>
      <c r="CQ99" s="93"/>
      <c r="CR99" s="93"/>
      <c r="CS99" s="93"/>
      <c r="CT99" s="93"/>
      <c r="CU99" s="93"/>
      <c r="CV99" s="93"/>
      <c r="CW99" s="93"/>
      <c r="CX99" s="93"/>
      <c r="CY99" s="93"/>
      <c r="CZ99" s="93"/>
      <c r="DA99" s="93"/>
      <c r="DB99" s="93"/>
      <c r="DC99" s="93"/>
      <c r="DD99" s="93"/>
      <c r="DE99" s="93"/>
      <c r="DF99" s="93"/>
      <c r="DG99" s="93"/>
      <c r="DH99" s="93"/>
      <c r="DI99" s="93"/>
      <c r="DJ99" s="93"/>
      <c r="DK99" s="93"/>
      <c r="DL99" s="93"/>
      <c r="DM99" s="93"/>
      <c r="DN99" s="93"/>
      <c r="DO99" s="93"/>
      <c r="DP99" s="93"/>
      <c r="DQ99" s="93"/>
      <c r="DR99" s="93"/>
      <c r="DS99" s="93"/>
      <c r="DT99" s="93"/>
      <c r="DU99" s="93"/>
      <c r="DV99" s="93"/>
      <c r="DW99" s="93"/>
      <c r="DX99" s="93"/>
      <c r="DY99" s="93"/>
      <c r="DZ99" s="93"/>
      <c r="EA99" s="93"/>
      <c r="EB99" s="93"/>
      <c r="EC99" s="93"/>
      <c r="ED99" s="93"/>
      <c r="EE99" s="93"/>
      <c r="EF99" s="93"/>
      <c r="EG99" s="93"/>
      <c r="EH99" s="93"/>
      <c r="EI99" s="93"/>
      <c r="EJ99" s="93"/>
      <c r="EK99" s="93"/>
      <c r="EL99" s="93"/>
      <c r="EM99" s="93"/>
      <c r="EN99" s="93"/>
      <c r="EO99" s="93"/>
      <c r="EP99" s="93"/>
      <c r="EQ99" s="93"/>
      <c r="ER99" s="93"/>
      <c r="ES99" s="93"/>
      <c r="ET99" s="93"/>
      <c r="EU99" s="93"/>
      <c r="EV99" s="93"/>
      <c r="EW99" s="93"/>
      <c r="EX99" s="93"/>
      <c r="EY99" s="93"/>
      <c r="EZ99" s="93"/>
      <c r="FA99" s="93"/>
      <c r="FB99" s="93"/>
      <c r="FC99" s="93"/>
      <c r="FD99" s="93"/>
      <c r="FE99" s="93"/>
      <c r="FF99" s="93"/>
      <c r="FG99" s="93"/>
      <c r="FH99" s="93"/>
      <c r="FI99" s="93"/>
      <c r="FJ99" s="93"/>
      <c r="FK99" s="93"/>
      <c r="FL99" s="93"/>
      <c r="FM99" s="93"/>
      <c r="FN99" s="93"/>
      <c r="FO99" s="93"/>
      <c r="FP99" s="93"/>
      <c r="FQ99" s="93"/>
      <c r="FR99" s="93"/>
      <c r="FS99" s="93"/>
      <c r="FT99" s="93"/>
      <c r="FU99" s="93"/>
      <c r="FV99" s="93"/>
      <c r="FW99" s="93"/>
      <c r="FX99" s="93"/>
      <c r="FY99" s="93"/>
      <c r="FZ99" s="93"/>
      <c r="GA99" s="93"/>
      <c r="GB99" s="93"/>
      <c r="GC99" s="93"/>
      <c r="GD99" s="93"/>
      <c r="GE99" s="93"/>
      <c r="GF99" s="93"/>
      <c r="GG99" s="93"/>
      <c r="GH99" s="93"/>
      <c r="GI99" s="93"/>
      <c r="GJ99" s="93"/>
      <c r="GK99" s="93"/>
      <c r="GL99" s="93"/>
      <c r="GM99" s="93"/>
      <c r="GN99" s="93"/>
      <c r="GO99" s="93"/>
      <c r="GP99" s="93"/>
      <c r="GQ99" s="93"/>
      <c r="GR99" s="93"/>
      <c r="GS99" s="93"/>
      <c r="GT99" s="93"/>
      <c r="GU99" s="93"/>
      <c r="GV99" s="93"/>
      <c r="GW99" s="93"/>
      <c r="GX99" s="93"/>
      <c r="GY99" s="93"/>
      <c r="GZ99" s="93"/>
      <c r="HA99" s="93"/>
      <c r="HB99" s="93"/>
      <c r="HC99" s="93"/>
      <c r="HD99" s="93"/>
      <c r="HE99" s="93"/>
      <c r="HF99" s="93"/>
      <c r="HG99" s="93"/>
      <c r="HH99" s="93"/>
      <c r="HI99" s="93"/>
    </row>
    <row r="100" spans="1:217" s="38" customFormat="1">
      <c r="A100" s="49" t="s">
        <v>252</v>
      </c>
      <c r="B100" s="49" t="s">
        <v>236</v>
      </c>
      <c r="C100" s="50" t="s">
        <v>61</v>
      </c>
      <c r="D100" s="50" t="s">
        <v>253</v>
      </c>
      <c r="E100" s="50" t="s">
        <v>457</v>
      </c>
      <c r="F100" s="65" t="s">
        <v>61</v>
      </c>
      <c r="G100" s="51" t="e">
        <f t="shared" si="30"/>
        <v>#REF!</v>
      </c>
      <c r="H100" s="52" t="e">
        <f t="shared" si="31"/>
        <v>#REF!</v>
      </c>
      <c r="I100" s="66" t="e">
        <f t="shared" si="26"/>
        <v>#REF!</v>
      </c>
      <c r="J100" s="51">
        <v>0</v>
      </c>
      <c r="K100" s="52">
        <v>0</v>
      </c>
      <c r="L100" s="53">
        <f t="shared" si="32"/>
        <v>0</v>
      </c>
      <c r="M100" s="20">
        <v>0</v>
      </c>
      <c r="N100" s="21">
        <v>0</v>
      </c>
      <c r="O100" s="43">
        <f t="shared" si="33"/>
        <v>0</v>
      </c>
      <c r="P100" s="20" t="e">
        <f t="shared" si="28"/>
        <v>#REF!</v>
      </c>
      <c r="Q100" s="21" t="e">
        <f t="shared" si="29"/>
        <v>#REF!</v>
      </c>
      <c r="R100" s="43" t="e">
        <f t="shared" si="34"/>
        <v>#REF!</v>
      </c>
      <c r="S100" s="20">
        <f t="shared" si="13"/>
        <v>0</v>
      </c>
      <c r="T100" s="21">
        <f t="shared" si="13"/>
        <v>0</v>
      </c>
      <c r="U100" s="44">
        <f t="shared" si="35"/>
        <v>0</v>
      </c>
      <c r="V100" s="43" t="e">
        <f t="shared" si="11"/>
        <v>#REF!</v>
      </c>
      <c r="W100" s="37"/>
      <c r="X100" s="96" t="s">
        <v>253</v>
      </c>
      <c r="Y100" s="37" t="str">
        <f t="shared" si="43"/>
        <v/>
      </c>
      <c r="Z100" s="37"/>
      <c r="AA100" s="3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</row>
    <row r="101" spans="1:217" s="38" customFormat="1">
      <c r="A101" s="49" t="s">
        <v>254</v>
      </c>
      <c r="B101" s="49" t="s">
        <v>255</v>
      </c>
      <c r="C101" s="50" t="s">
        <v>256</v>
      </c>
      <c r="D101" s="50" t="s">
        <v>257</v>
      </c>
      <c r="E101" s="50" t="s">
        <v>457</v>
      </c>
      <c r="F101" s="65">
        <v>45658</v>
      </c>
      <c r="G101" s="51" t="e">
        <f t="shared" si="30"/>
        <v>#REF!</v>
      </c>
      <c r="H101" s="52" t="e">
        <f t="shared" si="31"/>
        <v>#REF!</v>
      </c>
      <c r="I101" s="66" t="e">
        <f t="shared" si="26"/>
        <v>#REF!</v>
      </c>
      <c r="J101" s="51">
        <v>166000</v>
      </c>
      <c r="K101" s="52">
        <v>0</v>
      </c>
      <c r="L101" s="53">
        <f t="shared" si="32"/>
        <v>166000</v>
      </c>
      <c r="M101" s="20">
        <v>166000</v>
      </c>
      <c r="N101" s="21">
        <v>0</v>
      </c>
      <c r="O101" s="43">
        <f t="shared" si="33"/>
        <v>166000</v>
      </c>
      <c r="P101" s="20" t="e">
        <f t="shared" si="28"/>
        <v>#REF!</v>
      </c>
      <c r="Q101" s="21" t="e">
        <f t="shared" si="29"/>
        <v>#REF!</v>
      </c>
      <c r="R101" s="43" t="e">
        <f t="shared" si="34"/>
        <v>#REF!</v>
      </c>
      <c r="S101" s="20">
        <f t="shared" si="13"/>
        <v>0</v>
      </c>
      <c r="T101" s="21">
        <f t="shared" si="13"/>
        <v>0</v>
      </c>
      <c r="U101" s="44">
        <f t="shared" si="35"/>
        <v>0</v>
      </c>
      <c r="V101" s="43" t="e">
        <f t="shared" si="11"/>
        <v>#REF!</v>
      </c>
      <c r="W101" s="37"/>
      <c r="X101" s="97" t="s">
        <v>257</v>
      </c>
      <c r="Y101" s="37" t="str">
        <f t="shared" si="43"/>
        <v/>
      </c>
      <c r="Z101" s="37"/>
      <c r="AA101" s="37"/>
      <c r="AB101" s="104" t="s">
        <v>463</v>
      </c>
      <c r="AC101" s="104" t="s">
        <v>463</v>
      </c>
      <c r="AD101" s="104" t="s">
        <v>463</v>
      </c>
      <c r="AE101" s="104" t="s">
        <v>463</v>
      </c>
      <c r="AF101" s="104"/>
      <c r="AG101" s="104" t="s">
        <v>464</v>
      </c>
      <c r="AH101" s="106" t="s">
        <v>463</v>
      </c>
      <c r="AI101" s="104" t="s">
        <v>465</v>
      </c>
      <c r="AJ101" s="104"/>
      <c r="AK101" s="37" t="s">
        <v>467</v>
      </c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</row>
    <row r="102" spans="1:217" s="38" customFormat="1">
      <c r="A102" s="49" t="s">
        <v>258</v>
      </c>
      <c r="B102" s="49" t="s">
        <v>255</v>
      </c>
      <c r="C102" s="50" t="s">
        <v>259</v>
      </c>
      <c r="D102" s="50" t="s">
        <v>257</v>
      </c>
      <c r="E102" s="50" t="s">
        <v>457</v>
      </c>
      <c r="F102" s="65">
        <v>45658</v>
      </c>
      <c r="G102" s="51" t="e">
        <f t="shared" si="30"/>
        <v>#REF!</v>
      </c>
      <c r="H102" s="52" t="e">
        <f t="shared" si="31"/>
        <v>#REF!</v>
      </c>
      <c r="I102" s="66" t="e">
        <f t="shared" si="26"/>
        <v>#REF!</v>
      </c>
      <c r="J102" s="51">
        <v>182000</v>
      </c>
      <c r="K102" s="52">
        <v>0</v>
      </c>
      <c r="L102" s="53">
        <f t="shared" si="32"/>
        <v>182000</v>
      </c>
      <c r="M102" s="20">
        <v>182000</v>
      </c>
      <c r="N102" s="21">
        <v>0</v>
      </c>
      <c r="O102" s="43">
        <f t="shared" si="33"/>
        <v>182000</v>
      </c>
      <c r="P102" s="20" t="e">
        <f t="shared" si="28"/>
        <v>#REF!</v>
      </c>
      <c r="Q102" s="21" t="e">
        <f t="shared" si="29"/>
        <v>#REF!</v>
      </c>
      <c r="R102" s="43" t="e">
        <f t="shared" si="34"/>
        <v>#REF!</v>
      </c>
      <c r="S102" s="20">
        <f t="shared" si="13"/>
        <v>0</v>
      </c>
      <c r="T102" s="21">
        <f t="shared" si="13"/>
        <v>0</v>
      </c>
      <c r="U102" s="44">
        <f t="shared" si="35"/>
        <v>0</v>
      </c>
      <c r="V102" s="43" t="e">
        <f t="shared" si="11"/>
        <v>#REF!</v>
      </c>
      <c r="W102" s="37"/>
      <c r="X102" s="96" t="s">
        <v>257</v>
      </c>
      <c r="Y102" s="37" t="str">
        <f t="shared" si="43"/>
        <v/>
      </c>
      <c r="Z102" s="37"/>
      <c r="AA102" s="37"/>
      <c r="AB102" s="104" t="s">
        <v>463</v>
      </c>
      <c r="AC102" s="104" t="s">
        <v>463</v>
      </c>
      <c r="AD102" s="104" t="s">
        <v>463</v>
      </c>
      <c r="AE102" s="104" t="s">
        <v>463</v>
      </c>
      <c r="AF102" s="104"/>
      <c r="AG102" s="104" t="s">
        <v>463</v>
      </c>
      <c r="AH102" s="104"/>
      <c r="AI102" s="104" t="s">
        <v>465</v>
      </c>
      <c r="AJ102" s="104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</row>
    <row r="103" spans="1:217" s="38" customFormat="1">
      <c r="A103" s="49" t="s">
        <v>260</v>
      </c>
      <c r="B103" s="49" t="s">
        <v>255</v>
      </c>
      <c r="C103" s="50" t="s">
        <v>261</v>
      </c>
      <c r="D103" s="50" t="s">
        <v>262</v>
      </c>
      <c r="E103" s="50" t="s">
        <v>457</v>
      </c>
      <c r="F103" s="65">
        <v>45658</v>
      </c>
      <c r="G103" s="51" t="e">
        <f t="shared" si="30"/>
        <v>#REF!</v>
      </c>
      <c r="H103" s="52" t="e">
        <f t="shared" si="31"/>
        <v>#REF!</v>
      </c>
      <c r="I103" s="66" t="e">
        <f t="shared" si="26"/>
        <v>#REF!</v>
      </c>
      <c r="J103" s="51">
        <v>18701000</v>
      </c>
      <c r="K103" s="52">
        <v>142000</v>
      </c>
      <c r="L103" s="53">
        <f t="shared" si="32"/>
        <v>18843000</v>
      </c>
      <c r="M103" s="20">
        <v>18701000</v>
      </c>
      <c r="N103" s="21">
        <v>142000</v>
      </c>
      <c r="O103" s="43">
        <f t="shared" si="33"/>
        <v>18843000</v>
      </c>
      <c r="P103" s="20" t="e">
        <f t="shared" ref="P103:P134" si="47">G103-J103</f>
        <v>#REF!</v>
      </c>
      <c r="Q103" s="21" t="e">
        <f t="shared" ref="Q103:Q134" si="48">H103-K103</f>
        <v>#REF!</v>
      </c>
      <c r="R103" s="43" t="e">
        <f t="shared" si="34"/>
        <v>#REF!</v>
      </c>
      <c r="S103" s="20">
        <f t="shared" si="13"/>
        <v>0</v>
      </c>
      <c r="T103" s="21">
        <f t="shared" si="13"/>
        <v>0</v>
      </c>
      <c r="U103" s="44">
        <f t="shared" si="35"/>
        <v>0</v>
      </c>
      <c r="V103" s="43" t="e">
        <f t="shared" si="11"/>
        <v>#REF!</v>
      </c>
      <c r="W103" s="37"/>
      <c r="X103" s="96" t="s">
        <v>262</v>
      </c>
      <c r="Y103" s="37" t="str">
        <f t="shared" si="43"/>
        <v/>
      </c>
      <c r="Z103" s="37"/>
      <c r="AA103" s="37"/>
      <c r="AB103" s="104" t="s">
        <v>464</v>
      </c>
      <c r="AC103" s="104" t="s">
        <v>464</v>
      </c>
      <c r="AD103" s="104" t="s">
        <v>464</v>
      </c>
      <c r="AE103" s="104" t="s">
        <v>463</v>
      </c>
      <c r="AF103" s="104"/>
      <c r="AG103" s="104" t="s">
        <v>463</v>
      </c>
      <c r="AH103" s="104"/>
      <c r="AI103" s="104" t="s">
        <v>465</v>
      </c>
      <c r="AJ103" s="104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37"/>
      <c r="GQ103" s="37"/>
      <c r="GR103" s="37"/>
      <c r="GS103" s="37"/>
      <c r="GT103" s="37"/>
      <c r="GU103" s="37"/>
      <c r="GV103" s="37"/>
      <c r="GW103" s="37"/>
      <c r="GX103" s="37"/>
      <c r="GY103" s="37"/>
      <c r="GZ103" s="37"/>
      <c r="HA103" s="37"/>
      <c r="HB103" s="37"/>
      <c r="HC103" s="37"/>
      <c r="HD103" s="37"/>
      <c r="HE103" s="37"/>
      <c r="HF103" s="37"/>
      <c r="HG103" s="37"/>
      <c r="HH103" s="37"/>
      <c r="HI103" s="37"/>
    </row>
    <row r="104" spans="1:217" s="38" customFormat="1">
      <c r="A104" s="49" t="s">
        <v>263</v>
      </c>
      <c r="B104" s="49" t="s">
        <v>255</v>
      </c>
      <c r="C104" s="50" t="s">
        <v>264</v>
      </c>
      <c r="D104" s="50" t="s">
        <v>84</v>
      </c>
      <c r="E104" s="50" t="s">
        <v>457</v>
      </c>
      <c r="F104" s="65">
        <v>45658</v>
      </c>
      <c r="G104" s="51" t="e">
        <f t="shared" si="30"/>
        <v>#REF!</v>
      </c>
      <c r="H104" s="52" t="e">
        <f t="shared" si="31"/>
        <v>#REF!</v>
      </c>
      <c r="I104" s="66" t="e">
        <f t="shared" si="26"/>
        <v>#REF!</v>
      </c>
      <c r="J104" s="51">
        <v>551000</v>
      </c>
      <c r="K104" s="52">
        <v>10000</v>
      </c>
      <c r="L104" s="53">
        <f t="shared" si="32"/>
        <v>561000</v>
      </c>
      <c r="M104" s="20">
        <v>551000</v>
      </c>
      <c r="N104" s="21">
        <v>10000</v>
      </c>
      <c r="O104" s="43">
        <f t="shared" si="33"/>
        <v>561000</v>
      </c>
      <c r="P104" s="20" t="e">
        <f t="shared" si="47"/>
        <v>#REF!</v>
      </c>
      <c r="Q104" s="21" t="e">
        <f t="shared" si="48"/>
        <v>#REF!</v>
      </c>
      <c r="R104" s="43" t="e">
        <f t="shared" si="34"/>
        <v>#REF!</v>
      </c>
      <c r="S104" s="20">
        <f t="shared" si="13"/>
        <v>0</v>
      </c>
      <c r="T104" s="21">
        <f t="shared" si="13"/>
        <v>0</v>
      </c>
      <c r="U104" s="44">
        <f t="shared" si="35"/>
        <v>0</v>
      </c>
      <c r="V104" s="43" t="e">
        <f t="shared" si="11"/>
        <v>#REF!</v>
      </c>
      <c r="W104" s="37"/>
      <c r="X104" s="96" t="s">
        <v>84</v>
      </c>
      <c r="Y104" s="37" t="str">
        <f t="shared" si="43"/>
        <v/>
      </c>
      <c r="Z104" s="37"/>
      <c r="AA104" s="37"/>
      <c r="AB104" s="104" t="s">
        <v>463</v>
      </c>
      <c r="AC104" s="104" t="s">
        <v>463</v>
      </c>
      <c r="AD104" s="104" t="s">
        <v>463</v>
      </c>
      <c r="AE104" s="104" t="s">
        <v>463</v>
      </c>
      <c r="AF104" s="104"/>
      <c r="AG104" s="104" t="s">
        <v>463</v>
      </c>
      <c r="AH104" s="104"/>
      <c r="AI104" s="104" t="s">
        <v>465</v>
      </c>
      <c r="AJ104" s="104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7"/>
      <c r="EV104" s="37"/>
      <c r="EW104" s="37"/>
      <c r="EX104" s="37"/>
      <c r="EY104" s="37"/>
      <c r="EZ104" s="37"/>
      <c r="FA104" s="37"/>
      <c r="FB104" s="37"/>
      <c r="FC104" s="37"/>
      <c r="FD104" s="37"/>
      <c r="FE104" s="37"/>
      <c r="FF104" s="37"/>
      <c r="FG104" s="37"/>
      <c r="FH104" s="37"/>
      <c r="FI104" s="37"/>
      <c r="FJ104" s="37"/>
      <c r="FK104" s="37"/>
      <c r="FL104" s="37"/>
      <c r="FM104" s="37"/>
      <c r="FN104" s="37"/>
      <c r="FO104" s="37"/>
      <c r="FP104" s="37"/>
      <c r="FQ104" s="37"/>
      <c r="FR104" s="37"/>
      <c r="FS104" s="37"/>
      <c r="FT104" s="37"/>
      <c r="FU104" s="37"/>
      <c r="FV104" s="37"/>
      <c r="FW104" s="37"/>
      <c r="FX104" s="37"/>
      <c r="FY104" s="37"/>
      <c r="FZ104" s="37"/>
      <c r="GA104" s="37"/>
      <c r="GB104" s="37"/>
      <c r="GC104" s="37"/>
      <c r="GD104" s="37"/>
      <c r="GE104" s="37"/>
      <c r="GF104" s="37"/>
      <c r="GG104" s="37"/>
      <c r="GH104" s="37"/>
      <c r="GI104" s="37"/>
      <c r="GJ104" s="37"/>
      <c r="GK104" s="37"/>
      <c r="GL104" s="37"/>
      <c r="GM104" s="37"/>
      <c r="GN104" s="37"/>
      <c r="GO104" s="37"/>
      <c r="GP104" s="37"/>
      <c r="GQ104" s="37"/>
      <c r="GR104" s="37"/>
      <c r="GS104" s="37"/>
      <c r="GT104" s="37"/>
      <c r="GU104" s="37"/>
      <c r="GV104" s="37"/>
      <c r="GW104" s="37"/>
      <c r="GX104" s="37"/>
      <c r="GY104" s="37"/>
      <c r="GZ104" s="37"/>
      <c r="HA104" s="37"/>
      <c r="HB104" s="37"/>
      <c r="HC104" s="37"/>
      <c r="HD104" s="37"/>
      <c r="HE104" s="37"/>
      <c r="HF104" s="37"/>
      <c r="HG104" s="37"/>
      <c r="HH104" s="37"/>
      <c r="HI104" s="37"/>
    </row>
    <row r="105" spans="1:217" s="38" customFormat="1">
      <c r="A105" s="49" t="s">
        <v>265</v>
      </c>
      <c r="B105" s="49" t="s">
        <v>255</v>
      </c>
      <c r="C105" s="50" t="s">
        <v>266</v>
      </c>
      <c r="D105" s="50" t="s">
        <v>267</v>
      </c>
      <c r="E105" s="50" t="s">
        <v>457</v>
      </c>
      <c r="F105" s="65">
        <v>45658</v>
      </c>
      <c r="G105" s="51" t="e">
        <f t="shared" si="30"/>
        <v>#REF!</v>
      </c>
      <c r="H105" s="52" t="e">
        <f t="shared" si="31"/>
        <v>#REF!</v>
      </c>
      <c r="I105" s="66" t="e">
        <f t="shared" si="26"/>
        <v>#REF!</v>
      </c>
      <c r="J105" s="51">
        <v>519000</v>
      </c>
      <c r="K105" s="52">
        <v>0</v>
      </c>
      <c r="L105" s="53">
        <f t="shared" si="32"/>
        <v>519000</v>
      </c>
      <c r="M105" s="20">
        <v>519000</v>
      </c>
      <c r="N105" s="21">
        <v>0</v>
      </c>
      <c r="O105" s="43">
        <f t="shared" si="33"/>
        <v>519000</v>
      </c>
      <c r="P105" s="20" t="e">
        <f t="shared" si="47"/>
        <v>#REF!</v>
      </c>
      <c r="Q105" s="21" t="e">
        <f t="shared" si="48"/>
        <v>#REF!</v>
      </c>
      <c r="R105" s="43" t="e">
        <f t="shared" si="34"/>
        <v>#REF!</v>
      </c>
      <c r="S105" s="20">
        <f t="shared" si="13"/>
        <v>0</v>
      </c>
      <c r="T105" s="21">
        <f t="shared" si="13"/>
        <v>0</v>
      </c>
      <c r="U105" s="44">
        <f t="shared" si="35"/>
        <v>0</v>
      </c>
      <c r="V105" s="43" t="e">
        <f t="shared" si="11"/>
        <v>#REF!</v>
      </c>
      <c r="W105" s="37"/>
      <c r="X105" s="96" t="s">
        <v>267</v>
      </c>
      <c r="Y105" s="37" t="str">
        <f t="shared" si="43"/>
        <v/>
      </c>
      <c r="Z105" s="37"/>
      <c r="AA105" s="37"/>
      <c r="AB105" s="104" t="s">
        <v>463</v>
      </c>
      <c r="AC105" s="104" t="s">
        <v>463</v>
      </c>
      <c r="AD105" s="104" t="s">
        <v>463</v>
      </c>
      <c r="AE105" s="104" t="s">
        <v>463</v>
      </c>
      <c r="AF105" s="104"/>
      <c r="AG105" s="104" t="s">
        <v>463</v>
      </c>
      <c r="AH105" s="104"/>
      <c r="AI105" s="104" t="s">
        <v>465</v>
      </c>
      <c r="AJ105" s="104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7"/>
      <c r="EV105" s="37"/>
      <c r="EW105" s="37"/>
      <c r="EX105" s="37"/>
      <c r="EY105" s="37"/>
      <c r="EZ105" s="37"/>
      <c r="FA105" s="37"/>
      <c r="FB105" s="37"/>
      <c r="FC105" s="37"/>
      <c r="FD105" s="37"/>
      <c r="FE105" s="37"/>
      <c r="FF105" s="37"/>
      <c r="FG105" s="37"/>
      <c r="FH105" s="37"/>
      <c r="FI105" s="37"/>
      <c r="FJ105" s="37"/>
      <c r="FK105" s="37"/>
      <c r="FL105" s="37"/>
      <c r="FM105" s="37"/>
      <c r="FN105" s="37"/>
      <c r="FO105" s="37"/>
      <c r="FP105" s="37"/>
      <c r="FQ105" s="37"/>
      <c r="FR105" s="37"/>
      <c r="FS105" s="37"/>
      <c r="FT105" s="37"/>
      <c r="FU105" s="37"/>
      <c r="FV105" s="37"/>
      <c r="FW105" s="37"/>
      <c r="FX105" s="37"/>
      <c r="FY105" s="37"/>
      <c r="FZ105" s="37"/>
      <c r="GA105" s="37"/>
      <c r="GB105" s="37"/>
      <c r="GC105" s="37"/>
      <c r="GD105" s="37"/>
      <c r="GE105" s="37"/>
      <c r="GF105" s="37"/>
      <c r="GG105" s="37"/>
      <c r="GH105" s="37"/>
      <c r="GI105" s="37"/>
      <c r="GJ105" s="37"/>
      <c r="GK105" s="37"/>
      <c r="GL105" s="37"/>
      <c r="GM105" s="37"/>
      <c r="GN105" s="37"/>
      <c r="GO105" s="37"/>
      <c r="GP105" s="37"/>
      <c r="GQ105" s="37"/>
      <c r="GR105" s="37"/>
      <c r="GS105" s="37"/>
      <c r="GT105" s="37"/>
      <c r="GU105" s="37"/>
      <c r="GV105" s="37"/>
      <c r="GW105" s="37"/>
      <c r="GX105" s="37"/>
      <c r="GY105" s="37"/>
      <c r="GZ105" s="37"/>
      <c r="HA105" s="37"/>
      <c r="HB105" s="37"/>
      <c r="HC105" s="37"/>
      <c r="HD105" s="37"/>
      <c r="HE105" s="37"/>
      <c r="HF105" s="37"/>
      <c r="HG105" s="37"/>
      <c r="HH105" s="37"/>
      <c r="HI105" s="37"/>
    </row>
    <row r="106" spans="1:217">
      <c r="A106" s="49" t="s">
        <v>268</v>
      </c>
      <c r="B106" s="49" t="s">
        <v>255</v>
      </c>
      <c r="C106" s="50" t="s">
        <v>269</v>
      </c>
      <c r="D106" s="50" t="s">
        <v>270</v>
      </c>
      <c r="E106" s="50" t="s">
        <v>457</v>
      </c>
      <c r="F106" s="65" t="s">
        <v>61</v>
      </c>
      <c r="G106" s="51" t="e">
        <f t="shared" si="30"/>
        <v>#REF!</v>
      </c>
      <c r="H106" s="52" t="e">
        <f t="shared" si="31"/>
        <v>#REF!</v>
      </c>
      <c r="I106" s="66" t="e">
        <f t="shared" si="26"/>
        <v>#REF!</v>
      </c>
      <c r="J106" s="51">
        <v>0</v>
      </c>
      <c r="K106" s="52">
        <v>0</v>
      </c>
      <c r="L106" s="53">
        <f t="shared" si="32"/>
        <v>0</v>
      </c>
      <c r="M106" s="20">
        <v>0</v>
      </c>
      <c r="N106" s="21">
        <v>0</v>
      </c>
      <c r="O106" s="43">
        <f t="shared" si="33"/>
        <v>0</v>
      </c>
      <c r="P106" s="20" t="e">
        <f t="shared" si="47"/>
        <v>#REF!</v>
      </c>
      <c r="Q106" s="21" t="e">
        <f t="shared" si="48"/>
        <v>#REF!</v>
      </c>
      <c r="R106" s="43" t="e">
        <f t="shared" si="34"/>
        <v>#REF!</v>
      </c>
      <c r="S106" s="20">
        <f t="shared" si="13"/>
        <v>0</v>
      </c>
      <c r="T106" s="21">
        <f t="shared" si="13"/>
        <v>0</v>
      </c>
      <c r="U106" s="44">
        <f t="shared" si="35"/>
        <v>0</v>
      </c>
      <c r="V106" s="43" t="e">
        <f t="shared" si="11"/>
        <v>#REF!</v>
      </c>
      <c r="X106" s="96" t="s">
        <v>270</v>
      </c>
      <c r="Y106" s="37" t="str">
        <f t="shared" si="43"/>
        <v/>
      </c>
      <c r="AB106" s="108"/>
      <c r="AC106" s="108"/>
      <c r="AD106" s="108"/>
      <c r="AE106" s="108"/>
      <c r="AF106" s="108"/>
      <c r="AG106" s="107"/>
      <c r="AH106" s="108"/>
      <c r="AI106" s="107"/>
      <c r="AJ106" s="108"/>
    </row>
    <row r="107" spans="1:217">
      <c r="A107" s="49" t="s">
        <v>271</v>
      </c>
      <c r="B107" s="49" t="s">
        <v>255</v>
      </c>
      <c r="C107" s="50" t="s">
        <v>272</v>
      </c>
      <c r="D107" s="50" t="s">
        <v>273</v>
      </c>
      <c r="E107" s="50" t="s">
        <v>457</v>
      </c>
      <c r="F107" s="65">
        <v>45658</v>
      </c>
      <c r="G107" s="51" t="e">
        <f t="shared" si="30"/>
        <v>#REF!</v>
      </c>
      <c r="H107" s="52" t="e">
        <f t="shared" si="31"/>
        <v>#REF!</v>
      </c>
      <c r="I107" s="66" t="e">
        <f t="shared" si="26"/>
        <v>#REF!</v>
      </c>
      <c r="J107" s="51">
        <v>1273000</v>
      </c>
      <c r="K107" s="52">
        <v>127000</v>
      </c>
      <c r="L107" s="53">
        <f t="shared" si="32"/>
        <v>1400000</v>
      </c>
      <c r="M107" s="20">
        <v>1273000</v>
      </c>
      <c r="N107" s="21">
        <v>127000</v>
      </c>
      <c r="O107" s="43">
        <f t="shared" si="33"/>
        <v>1400000</v>
      </c>
      <c r="P107" s="20" t="e">
        <f t="shared" si="47"/>
        <v>#REF!</v>
      </c>
      <c r="Q107" s="21" t="e">
        <f t="shared" si="48"/>
        <v>#REF!</v>
      </c>
      <c r="R107" s="43" t="e">
        <f t="shared" si="34"/>
        <v>#REF!</v>
      </c>
      <c r="S107" s="20">
        <f t="shared" si="13"/>
        <v>0</v>
      </c>
      <c r="T107" s="21">
        <f t="shared" si="13"/>
        <v>0</v>
      </c>
      <c r="U107" s="44">
        <f t="shared" si="35"/>
        <v>0</v>
      </c>
      <c r="V107" s="43" t="e">
        <f t="shared" si="11"/>
        <v>#REF!</v>
      </c>
      <c r="X107" s="96" t="s">
        <v>273</v>
      </c>
      <c r="Y107" s="37" t="str">
        <f t="shared" si="43"/>
        <v/>
      </c>
      <c r="AB107" s="104" t="s">
        <v>463</v>
      </c>
      <c r="AC107" s="104" t="s">
        <v>463</v>
      </c>
      <c r="AD107" s="104" t="s">
        <v>463</v>
      </c>
      <c r="AE107" s="104" t="s">
        <v>463</v>
      </c>
      <c r="AF107" s="105"/>
      <c r="AG107" s="104" t="s">
        <v>463</v>
      </c>
      <c r="AH107" s="105"/>
      <c r="AI107" s="104" t="s">
        <v>465</v>
      </c>
      <c r="AJ107" s="105"/>
    </row>
    <row r="108" spans="1:217">
      <c r="A108" s="49" t="s">
        <v>0</v>
      </c>
      <c r="B108" s="49" t="s">
        <v>255</v>
      </c>
      <c r="C108" s="50" t="s">
        <v>274</v>
      </c>
      <c r="D108" s="50" t="s">
        <v>275</v>
      </c>
      <c r="E108" s="50" t="s">
        <v>458</v>
      </c>
      <c r="F108" s="65">
        <v>45658</v>
      </c>
      <c r="G108" s="51" t="e">
        <f t="shared" si="30"/>
        <v>#REF!</v>
      </c>
      <c r="H108" s="52" t="e">
        <f t="shared" si="31"/>
        <v>#REF!</v>
      </c>
      <c r="I108" s="66" t="e">
        <f t="shared" si="26"/>
        <v>#REF!</v>
      </c>
      <c r="J108" s="51">
        <v>831000</v>
      </c>
      <c r="K108" s="52">
        <v>0</v>
      </c>
      <c r="L108" s="53">
        <f t="shared" si="32"/>
        <v>831000</v>
      </c>
      <c r="M108" s="20">
        <v>831000</v>
      </c>
      <c r="N108" s="21">
        <v>0</v>
      </c>
      <c r="O108" s="43">
        <f t="shared" si="33"/>
        <v>831000</v>
      </c>
      <c r="P108" s="20" t="e">
        <f t="shared" si="47"/>
        <v>#REF!</v>
      </c>
      <c r="Q108" s="21" t="e">
        <f t="shared" si="48"/>
        <v>#REF!</v>
      </c>
      <c r="R108" s="43" t="e">
        <f t="shared" si="34"/>
        <v>#REF!</v>
      </c>
      <c r="S108" s="20">
        <f t="shared" si="13"/>
        <v>0</v>
      </c>
      <c r="T108" s="21">
        <f t="shared" si="13"/>
        <v>0</v>
      </c>
      <c r="U108" s="44">
        <f t="shared" si="35"/>
        <v>0</v>
      </c>
      <c r="V108" s="43" t="e">
        <f t="shared" si="11"/>
        <v>#REF!</v>
      </c>
      <c r="X108" s="96" t="s">
        <v>275</v>
      </c>
      <c r="Y108" s="37" t="str">
        <f t="shared" si="43"/>
        <v/>
      </c>
      <c r="AB108" s="104" t="s">
        <v>460</v>
      </c>
      <c r="AC108" s="104" t="s">
        <v>460</v>
      </c>
      <c r="AD108" s="104" t="s">
        <v>460</v>
      </c>
      <c r="AE108" s="104" t="s">
        <v>460</v>
      </c>
      <c r="AF108" s="105"/>
      <c r="AG108" s="104" t="s">
        <v>463</v>
      </c>
      <c r="AH108" s="105"/>
      <c r="AI108" s="104" t="s">
        <v>465</v>
      </c>
      <c r="AJ108" s="105"/>
    </row>
    <row r="109" spans="1:217">
      <c r="A109" s="49" t="s">
        <v>276</v>
      </c>
      <c r="B109" s="49" t="s">
        <v>255</v>
      </c>
      <c r="C109" s="50" t="s">
        <v>277</v>
      </c>
      <c r="D109" s="50" t="s">
        <v>278</v>
      </c>
      <c r="E109" s="50" t="s">
        <v>457</v>
      </c>
      <c r="F109" s="65">
        <v>45658</v>
      </c>
      <c r="G109" s="51" t="e">
        <f t="shared" si="30"/>
        <v>#REF!</v>
      </c>
      <c r="H109" s="52" t="e">
        <f t="shared" si="31"/>
        <v>#REF!</v>
      </c>
      <c r="I109" s="66" t="e">
        <f t="shared" si="26"/>
        <v>#REF!</v>
      </c>
      <c r="J109" s="51">
        <v>73000</v>
      </c>
      <c r="K109" s="52">
        <v>0</v>
      </c>
      <c r="L109" s="53">
        <f t="shared" si="32"/>
        <v>73000</v>
      </c>
      <c r="M109" s="20">
        <v>73000</v>
      </c>
      <c r="N109" s="21">
        <v>0</v>
      </c>
      <c r="O109" s="43">
        <f t="shared" si="33"/>
        <v>73000</v>
      </c>
      <c r="P109" s="20" t="e">
        <f t="shared" si="47"/>
        <v>#REF!</v>
      </c>
      <c r="Q109" s="21" t="e">
        <f t="shared" si="48"/>
        <v>#REF!</v>
      </c>
      <c r="R109" s="43" t="e">
        <f t="shared" si="34"/>
        <v>#REF!</v>
      </c>
      <c r="S109" s="20">
        <f t="shared" si="13"/>
        <v>0</v>
      </c>
      <c r="T109" s="21">
        <f t="shared" si="13"/>
        <v>0</v>
      </c>
      <c r="U109" s="44">
        <f t="shared" si="35"/>
        <v>0</v>
      </c>
      <c r="V109" s="43" t="e">
        <f t="shared" si="11"/>
        <v>#REF!</v>
      </c>
      <c r="X109" s="96" t="s">
        <v>278</v>
      </c>
      <c r="Y109" s="37" t="str">
        <f t="shared" si="43"/>
        <v/>
      </c>
      <c r="AB109" s="104" t="s">
        <v>463</v>
      </c>
      <c r="AC109" s="104" t="s">
        <v>463</v>
      </c>
      <c r="AD109" s="104" t="s">
        <v>463</v>
      </c>
      <c r="AE109" s="106" t="s">
        <v>463</v>
      </c>
      <c r="AF109" s="118"/>
      <c r="AG109" s="106" t="s">
        <v>463</v>
      </c>
      <c r="AH109" s="118"/>
      <c r="AI109" s="104" t="s">
        <v>465</v>
      </c>
      <c r="AJ109" s="105"/>
    </row>
    <row r="110" spans="1:217">
      <c r="A110" s="49" t="s">
        <v>279</v>
      </c>
      <c r="B110" s="49" t="s">
        <v>255</v>
      </c>
      <c r="C110" s="50" t="s">
        <v>280</v>
      </c>
      <c r="D110" s="50" t="s">
        <v>281</v>
      </c>
      <c r="E110" s="50" t="s">
        <v>457</v>
      </c>
      <c r="F110" s="65">
        <v>45658</v>
      </c>
      <c r="G110" s="51" t="e">
        <f t="shared" si="30"/>
        <v>#REF!</v>
      </c>
      <c r="H110" s="52" t="e">
        <f t="shared" si="31"/>
        <v>#REF!</v>
      </c>
      <c r="I110" s="66" t="e">
        <f t="shared" si="26"/>
        <v>#REF!</v>
      </c>
      <c r="J110" s="51">
        <v>135000</v>
      </c>
      <c r="K110" s="52">
        <v>0</v>
      </c>
      <c r="L110" s="53">
        <f t="shared" si="32"/>
        <v>135000</v>
      </c>
      <c r="M110" s="20">
        <v>135000</v>
      </c>
      <c r="N110" s="21">
        <v>0</v>
      </c>
      <c r="O110" s="43">
        <f t="shared" si="33"/>
        <v>135000</v>
      </c>
      <c r="P110" s="20" t="e">
        <f t="shared" si="47"/>
        <v>#REF!</v>
      </c>
      <c r="Q110" s="21" t="e">
        <f t="shared" si="48"/>
        <v>#REF!</v>
      </c>
      <c r="R110" s="43" t="e">
        <f t="shared" si="34"/>
        <v>#REF!</v>
      </c>
      <c r="S110" s="20">
        <f t="shared" si="13"/>
        <v>0</v>
      </c>
      <c r="T110" s="21">
        <f t="shared" si="13"/>
        <v>0</v>
      </c>
      <c r="U110" s="44">
        <f t="shared" si="35"/>
        <v>0</v>
      </c>
      <c r="V110" s="43" t="e">
        <f t="shared" si="11"/>
        <v>#REF!</v>
      </c>
      <c r="X110" s="96" t="s">
        <v>281</v>
      </c>
      <c r="Y110" s="37" t="str">
        <f t="shared" si="43"/>
        <v/>
      </c>
      <c r="AB110" s="104" t="s">
        <v>463</v>
      </c>
      <c r="AC110" s="104" t="s">
        <v>463</v>
      </c>
      <c r="AD110" s="104" t="s">
        <v>463</v>
      </c>
      <c r="AE110" s="106" t="s">
        <v>463</v>
      </c>
      <c r="AF110" s="118"/>
      <c r="AG110" s="106" t="s">
        <v>464</v>
      </c>
      <c r="AH110" s="106" t="s">
        <v>463</v>
      </c>
      <c r="AI110" s="104" t="s">
        <v>465</v>
      </c>
      <c r="AJ110" s="105"/>
      <c r="AK110" s="37" t="s">
        <v>467</v>
      </c>
    </row>
    <row r="111" spans="1:217">
      <c r="A111" s="49" t="s">
        <v>282</v>
      </c>
      <c r="B111" s="49" t="s">
        <v>255</v>
      </c>
      <c r="C111" s="50" t="s">
        <v>283</v>
      </c>
      <c r="D111" s="50" t="s">
        <v>418</v>
      </c>
      <c r="E111" s="50" t="s">
        <v>457</v>
      </c>
      <c r="F111" s="65">
        <v>45658</v>
      </c>
      <c r="G111" s="51" t="e">
        <f t="shared" si="30"/>
        <v>#REF!</v>
      </c>
      <c r="H111" s="52" t="e">
        <f t="shared" si="31"/>
        <v>#REF!</v>
      </c>
      <c r="I111" s="66" t="e">
        <f t="shared" si="26"/>
        <v>#REF!</v>
      </c>
      <c r="J111" s="51">
        <v>4571000</v>
      </c>
      <c r="K111" s="52">
        <v>0</v>
      </c>
      <c r="L111" s="53">
        <f t="shared" si="32"/>
        <v>4571000</v>
      </c>
      <c r="M111" s="20">
        <v>4571000</v>
      </c>
      <c r="N111" s="21">
        <v>0</v>
      </c>
      <c r="O111" s="43">
        <f t="shared" si="33"/>
        <v>4571000</v>
      </c>
      <c r="P111" s="20" t="e">
        <f t="shared" si="47"/>
        <v>#REF!</v>
      </c>
      <c r="Q111" s="21" t="e">
        <f t="shared" si="48"/>
        <v>#REF!</v>
      </c>
      <c r="R111" s="43" t="e">
        <f t="shared" si="34"/>
        <v>#REF!</v>
      </c>
      <c r="S111" s="20">
        <f t="shared" si="13"/>
        <v>0</v>
      </c>
      <c r="T111" s="21">
        <f t="shared" si="13"/>
        <v>0</v>
      </c>
      <c r="U111" s="44">
        <f t="shared" si="35"/>
        <v>0</v>
      </c>
      <c r="V111" s="43" t="e">
        <f t="shared" si="11"/>
        <v>#REF!</v>
      </c>
      <c r="X111" s="96" t="s">
        <v>433</v>
      </c>
      <c r="Y111" s="37" t="str">
        <f t="shared" si="43"/>
        <v>Mijnenmagazijn, kantinegebouw en 2 bunkers ≠ Voormalig mijnenmagazijn en bunker</v>
      </c>
      <c r="Z111" s="37" t="s">
        <v>443</v>
      </c>
      <c r="AB111" s="104" t="s">
        <v>463</v>
      </c>
      <c r="AC111" s="104" t="s">
        <v>463</v>
      </c>
      <c r="AD111" s="104" t="s">
        <v>463</v>
      </c>
      <c r="AE111" s="106" t="s">
        <v>464</v>
      </c>
      <c r="AF111" s="106" t="s">
        <v>464</v>
      </c>
      <c r="AG111" s="106" t="s">
        <v>463</v>
      </c>
      <c r="AH111" s="106"/>
      <c r="AI111" s="104" t="s">
        <v>465</v>
      </c>
      <c r="AJ111" s="105"/>
    </row>
    <row r="112" spans="1:217">
      <c r="A112" s="49" t="s">
        <v>284</v>
      </c>
      <c r="B112" s="49" t="s">
        <v>255</v>
      </c>
      <c r="C112" s="50" t="s">
        <v>285</v>
      </c>
      <c r="D112" s="50" t="s">
        <v>87</v>
      </c>
      <c r="E112" s="50" t="s">
        <v>462</v>
      </c>
      <c r="F112" s="65">
        <v>45658</v>
      </c>
      <c r="G112" s="51" t="e">
        <f t="shared" si="30"/>
        <v>#REF!</v>
      </c>
      <c r="H112" s="52" t="e">
        <f t="shared" si="31"/>
        <v>#REF!</v>
      </c>
      <c r="I112" s="66" t="e">
        <f t="shared" si="26"/>
        <v>#REF!</v>
      </c>
      <c r="J112" s="51">
        <v>36000</v>
      </c>
      <c r="K112" s="52">
        <v>0</v>
      </c>
      <c r="L112" s="53">
        <f t="shared" si="32"/>
        <v>36000</v>
      </c>
      <c r="M112" s="20">
        <v>36000</v>
      </c>
      <c r="N112" s="21">
        <v>0</v>
      </c>
      <c r="O112" s="43">
        <f t="shared" si="33"/>
        <v>36000</v>
      </c>
      <c r="P112" s="20" t="e">
        <f t="shared" si="47"/>
        <v>#REF!</v>
      </c>
      <c r="Q112" s="21" t="e">
        <f t="shared" si="48"/>
        <v>#REF!</v>
      </c>
      <c r="R112" s="43" t="e">
        <f t="shared" si="34"/>
        <v>#REF!</v>
      </c>
      <c r="S112" s="20">
        <f t="shared" si="13"/>
        <v>0</v>
      </c>
      <c r="T112" s="21">
        <f t="shared" si="13"/>
        <v>0</v>
      </c>
      <c r="U112" s="44">
        <f t="shared" si="35"/>
        <v>0</v>
      </c>
      <c r="V112" s="43" t="e">
        <f t="shared" si="11"/>
        <v>#REF!</v>
      </c>
      <c r="X112" s="96" t="s">
        <v>87</v>
      </c>
      <c r="Y112" s="37" t="str">
        <f t="shared" si="43"/>
        <v/>
      </c>
      <c r="AB112" s="104" t="s">
        <v>463</v>
      </c>
      <c r="AC112" s="104" t="s">
        <v>463</v>
      </c>
      <c r="AD112" s="104" t="s">
        <v>463</v>
      </c>
      <c r="AE112" s="106" t="s">
        <v>463</v>
      </c>
      <c r="AF112" s="118"/>
      <c r="AG112" s="106" t="s">
        <v>463</v>
      </c>
      <c r="AH112" s="106"/>
      <c r="AI112" s="104" t="s">
        <v>465</v>
      </c>
      <c r="AJ112" s="105"/>
    </row>
    <row r="113" spans="1:37">
      <c r="A113" s="49" t="s">
        <v>426</v>
      </c>
      <c r="B113" s="49" t="s">
        <v>255</v>
      </c>
      <c r="C113" s="50" t="s">
        <v>286</v>
      </c>
      <c r="D113" s="50" t="s">
        <v>422</v>
      </c>
      <c r="E113" s="50" t="s">
        <v>458</v>
      </c>
      <c r="F113" s="65">
        <v>45658</v>
      </c>
      <c r="G113" s="51" t="e">
        <f t="shared" si="30"/>
        <v>#REF!</v>
      </c>
      <c r="H113" s="52" t="e">
        <f t="shared" si="31"/>
        <v>#REF!</v>
      </c>
      <c r="I113" s="66" t="e">
        <f t="shared" si="26"/>
        <v>#REF!</v>
      </c>
      <c r="J113" s="51">
        <v>1369000</v>
      </c>
      <c r="K113" s="52">
        <v>77000</v>
      </c>
      <c r="L113" s="53">
        <f t="shared" si="32"/>
        <v>1446000</v>
      </c>
      <c r="M113" s="20">
        <v>519000</v>
      </c>
      <c r="N113" s="21">
        <v>77000</v>
      </c>
      <c r="O113" s="43">
        <f t="shared" si="33"/>
        <v>596000</v>
      </c>
      <c r="P113" s="20" t="e">
        <f t="shared" si="47"/>
        <v>#REF!</v>
      </c>
      <c r="Q113" s="21" t="e">
        <f t="shared" si="48"/>
        <v>#REF!</v>
      </c>
      <c r="R113" s="43" t="e">
        <f t="shared" si="34"/>
        <v>#REF!</v>
      </c>
      <c r="S113" s="20">
        <f t="shared" si="13"/>
        <v>850000</v>
      </c>
      <c r="T113" s="21">
        <f t="shared" si="13"/>
        <v>0</v>
      </c>
      <c r="U113" s="44">
        <f t="shared" si="35"/>
        <v>850000</v>
      </c>
      <c r="V113" s="43" t="e">
        <f t="shared" si="11"/>
        <v>#REF!</v>
      </c>
      <c r="X113" s="96" t="s">
        <v>434</v>
      </c>
      <c r="Y113" s="37" t="str">
        <f t="shared" si="43"/>
        <v>Diverse strandhuisjes en bergingen ≠ Zes strandhuisjes en twee bergingen</v>
      </c>
      <c r="Z113" s="100" t="s">
        <v>444</v>
      </c>
      <c r="AB113" s="104" t="s">
        <v>463</v>
      </c>
      <c r="AC113" s="104" t="s">
        <v>463</v>
      </c>
      <c r="AD113" s="104" t="s">
        <v>463</v>
      </c>
      <c r="AE113" s="106" t="s">
        <v>463</v>
      </c>
      <c r="AF113" s="118"/>
      <c r="AG113" s="106" t="s">
        <v>463</v>
      </c>
      <c r="AH113" s="106"/>
      <c r="AI113" s="104" t="s">
        <v>465</v>
      </c>
      <c r="AJ113" s="105"/>
    </row>
    <row r="114" spans="1:37">
      <c r="A114" s="49" t="s">
        <v>287</v>
      </c>
      <c r="B114" s="49" t="s">
        <v>288</v>
      </c>
      <c r="C114" s="50" t="s">
        <v>289</v>
      </c>
      <c r="D114" s="50" t="s">
        <v>290</v>
      </c>
      <c r="E114" s="50" t="s">
        <v>457</v>
      </c>
      <c r="F114" s="65">
        <v>45658</v>
      </c>
      <c r="G114" s="51" t="e">
        <f t="shared" si="30"/>
        <v>#REF!</v>
      </c>
      <c r="H114" s="52" t="e">
        <f t="shared" si="31"/>
        <v>#REF!</v>
      </c>
      <c r="I114" s="66" t="e">
        <f t="shared" si="26"/>
        <v>#REF!</v>
      </c>
      <c r="J114" s="51">
        <v>1122000</v>
      </c>
      <c r="K114" s="52">
        <v>149000</v>
      </c>
      <c r="L114" s="53">
        <f t="shared" si="32"/>
        <v>1271000</v>
      </c>
      <c r="M114" s="20">
        <v>1122000</v>
      </c>
      <c r="N114" s="21">
        <v>149000</v>
      </c>
      <c r="O114" s="43">
        <f t="shared" si="33"/>
        <v>1271000</v>
      </c>
      <c r="P114" s="20" t="e">
        <f t="shared" si="47"/>
        <v>#REF!</v>
      </c>
      <c r="Q114" s="21" t="e">
        <f t="shared" si="48"/>
        <v>#REF!</v>
      </c>
      <c r="R114" s="43" t="e">
        <f t="shared" si="34"/>
        <v>#REF!</v>
      </c>
      <c r="S114" s="20">
        <f t="shared" si="13"/>
        <v>0</v>
      </c>
      <c r="T114" s="21">
        <f t="shared" si="13"/>
        <v>0</v>
      </c>
      <c r="U114" s="44">
        <f t="shared" si="35"/>
        <v>0</v>
      </c>
      <c r="V114" s="43" t="e">
        <f t="shared" si="11"/>
        <v>#REF!</v>
      </c>
      <c r="X114" s="96" t="s">
        <v>290</v>
      </c>
      <c r="Y114" s="37" t="str">
        <f t="shared" si="43"/>
        <v/>
      </c>
      <c r="AB114" s="104" t="s">
        <v>463</v>
      </c>
      <c r="AC114" s="104" t="s">
        <v>463</v>
      </c>
      <c r="AD114" s="104" t="s">
        <v>463</v>
      </c>
      <c r="AE114" s="106" t="s">
        <v>463</v>
      </c>
      <c r="AF114" s="118"/>
      <c r="AG114" s="106" t="s">
        <v>463</v>
      </c>
      <c r="AH114" s="106"/>
      <c r="AI114" s="104" t="s">
        <v>465</v>
      </c>
      <c r="AJ114" s="105"/>
    </row>
    <row r="115" spans="1:37">
      <c r="A115" s="49" t="s">
        <v>291</v>
      </c>
      <c r="B115" s="49" t="s">
        <v>288</v>
      </c>
      <c r="C115" s="50" t="s">
        <v>292</v>
      </c>
      <c r="D115" s="50" t="s">
        <v>293</v>
      </c>
      <c r="E115" s="50" t="s">
        <v>457</v>
      </c>
      <c r="F115" s="65">
        <v>45658</v>
      </c>
      <c r="G115" s="51" t="e">
        <f t="shared" si="30"/>
        <v>#REF!</v>
      </c>
      <c r="H115" s="52" t="e">
        <f t="shared" si="31"/>
        <v>#REF!</v>
      </c>
      <c r="I115" s="66" t="e">
        <f t="shared" si="26"/>
        <v>#REF!</v>
      </c>
      <c r="J115" s="51">
        <v>1325000</v>
      </c>
      <c r="K115" s="52">
        <v>83000</v>
      </c>
      <c r="L115" s="53">
        <f t="shared" si="32"/>
        <v>1408000</v>
      </c>
      <c r="M115" s="20">
        <v>1325000</v>
      </c>
      <c r="N115" s="21">
        <v>83000</v>
      </c>
      <c r="O115" s="43">
        <f t="shared" si="33"/>
        <v>1408000</v>
      </c>
      <c r="P115" s="20" t="e">
        <f t="shared" si="47"/>
        <v>#REF!</v>
      </c>
      <c r="Q115" s="21" t="e">
        <f t="shared" si="48"/>
        <v>#REF!</v>
      </c>
      <c r="R115" s="43" t="e">
        <f t="shared" si="34"/>
        <v>#REF!</v>
      </c>
      <c r="S115" s="20">
        <f t="shared" si="13"/>
        <v>0</v>
      </c>
      <c r="T115" s="21">
        <f t="shared" si="13"/>
        <v>0</v>
      </c>
      <c r="U115" s="44">
        <f t="shared" si="35"/>
        <v>0</v>
      </c>
      <c r="V115" s="43" t="e">
        <f t="shared" si="11"/>
        <v>#REF!</v>
      </c>
      <c r="X115" s="96" t="s">
        <v>293</v>
      </c>
      <c r="Y115" s="37" t="str">
        <f t="shared" si="43"/>
        <v/>
      </c>
      <c r="AB115" s="104" t="s">
        <v>463</v>
      </c>
      <c r="AC115" s="104" t="s">
        <v>463</v>
      </c>
      <c r="AD115" s="104" t="s">
        <v>463</v>
      </c>
      <c r="AE115" s="106" t="s">
        <v>463</v>
      </c>
      <c r="AF115" s="118"/>
      <c r="AG115" s="106" t="s">
        <v>463</v>
      </c>
      <c r="AH115" s="106"/>
      <c r="AI115" s="104" t="s">
        <v>465</v>
      </c>
      <c r="AJ115" s="105"/>
    </row>
    <row r="116" spans="1:37">
      <c r="A116" s="49" t="s">
        <v>294</v>
      </c>
      <c r="B116" s="49" t="s">
        <v>288</v>
      </c>
      <c r="C116" s="50" t="s">
        <v>295</v>
      </c>
      <c r="D116" s="50" t="s">
        <v>296</v>
      </c>
      <c r="E116" s="50" t="s">
        <v>457</v>
      </c>
      <c r="F116" s="65">
        <v>45658</v>
      </c>
      <c r="G116" s="51" t="e">
        <f t="shared" si="30"/>
        <v>#REF!</v>
      </c>
      <c r="H116" s="52" t="e">
        <f t="shared" si="31"/>
        <v>#REF!</v>
      </c>
      <c r="I116" s="66" t="e">
        <f t="shared" si="26"/>
        <v>#REF!</v>
      </c>
      <c r="J116" s="51">
        <v>109000</v>
      </c>
      <c r="K116" s="52">
        <v>0</v>
      </c>
      <c r="L116" s="53">
        <f t="shared" si="32"/>
        <v>109000</v>
      </c>
      <c r="M116" s="20">
        <v>109000</v>
      </c>
      <c r="N116" s="21">
        <v>0</v>
      </c>
      <c r="O116" s="43">
        <f t="shared" si="33"/>
        <v>109000</v>
      </c>
      <c r="P116" s="20" t="e">
        <f t="shared" si="47"/>
        <v>#REF!</v>
      </c>
      <c r="Q116" s="21" t="e">
        <f t="shared" si="48"/>
        <v>#REF!</v>
      </c>
      <c r="R116" s="43" t="e">
        <f t="shared" si="34"/>
        <v>#REF!</v>
      </c>
      <c r="S116" s="20">
        <f t="shared" si="13"/>
        <v>0</v>
      </c>
      <c r="T116" s="21">
        <f t="shared" si="13"/>
        <v>0</v>
      </c>
      <c r="U116" s="44">
        <f t="shared" si="35"/>
        <v>0</v>
      </c>
      <c r="V116" s="43" t="e">
        <f t="shared" si="11"/>
        <v>#REF!</v>
      </c>
      <c r="X116" s="96" t="s">
        <v>296</v>
      </c>
      <c r="Y116" s="37" t="str">
        <f t="shared" si="43"/>
        <v/>
      </c>
      <c r="AB116" s="104" t="s">
        <v>463</v>
      </c>
      <c r="AC116" s="104" t="s">
        <v>463</v>
      </c>
      <c r="AD116" s="104" t="s">
        <v>463</v>
      </c>
      <c r="AE116" s="106" t="s">
        <v>463</v>
      </c>
      <c r="AF116" s="118"/>
      <c r="AG116" s="106" t="s">
        <v>464</v>
      </c>
      <c r="AH116" s="106" t="s">
        <v>463</v>
      </c>
      <c r="AI116" s="104" t="s">
        <v>465</v>
      </c>
      <c r="AJ116" s="105"/>
      <c r="AK116" s="37" t="s">
        <v>467</v>
      </c>
    </row>
    <row r="117" spans="1:37">
      <c r="A117" s="49" t="s">
        <v>297</v>
      </c>
      <c r="B117" s="49" t="s">
        <v>288</v>
      </c>
      <c r="C117" s="50" t="s">
        <v>298</v>
      </c>
      <c r="D117" s="50" t="s">
        <v>40</v>
      </c>
      <c r="E117" s="50" t="s">
        <v>457</v>
      </c>
      <c r="F117" s="65">
        <v>45658</v>
      </c>
      <c r="G117" s="51" t="e">
        <f t="shared" si="30"/>
        <v>#REF!</v>
      </c>
      <c r="H117" s="52" t="e">
        <f t="shared" si="31"/>
        <v>#REF!</v>
      </c>
      <c r="I117" s="66" t="e">
        <f t="shared" si="26"/>
        <v>#REF!</v>
      </c>
      <c r="J117" s="51">
        <v>78000</v>
      </c>
      <c r="K117" s="52">
        <v>0</v>
      </c>
      <c r="L117" s="53">
        <f t="shared" si="32"/>
        <v>78000</v>
      </c>
      <c r="M117" s="20">
        <v>78000</v>
      </c>
      <c r="N117" s="21">
        <v>0</v>
      </c>
      <c r="O117" s="43">
        <f t="shared" si="33"/>
        <v>78000</v>
      </c>
      <c r="P117" s="20" t="e">
        <f t="shared" si="47"/>
        <v>#REF!</v>
      </c>
      <c r="Q117" s="21" t="e">
        <f t="shared" si="48"/>
        <v>#REF!</v>
      </c>
      <c r="R117" s="43" t="e">
        <f t="shared" si="34"/>
        <v>#REF!</v>
      </c>
      <c r="S117" s="20">
        <f t="shared" si="13"/>
        <v>0</v>
      </c>
      <c r="T117" s="21">
        <f t="shared" si="13"/>
        <v>0</v>
      </c>
      <c r="U117" s="44">
        <f t="shared" si="35"/>
        <v>0</v>
      </c>
      <c r="V117" s="43" t="e">
        <f t="shared" si="11"/>
        <v>#REF!</v>
      </c>
      <c r="X117" s="96" t="s">
        <v>40</v>
      </c>
      <c r="Y117" s="37" t="str">
        <f t="shared" si="43"/>
        <v/>
      </c>
      <c r="AB117" s="104" t="s">
        <v>463</v>
      </c>
      <c r="AC117" s="104" t="s">
        <v>463</v>
      </c>
      <c r="AD117" s="104" t="s">
        <v>463</v>
      </c>
      <c r="AE117" s="106" t="s">
        <v>463</v>
      </c>
      <c r="AF117" s="118"/>
      <c r="AG117" s="106" t="s">
        <v>463</v>
      </c>
      <c r="AH117" s="106"/>
      <c r="AI117" s="104" t="s">
        <v>465</v>
      </c>
      <c r="AJ117" s="105"/>
    </row>
    <row r="118" spans="1:37">
      <c r="A118" s="49" t="s">
        <v>299</v>
      </c>
      <c r="B118" s="49" t="s">
        <v>288</v>
      </c>
      <c r="C118" s="50" t="s">
        <v>300</v>
      </c>
      <c r="D118" s="50" t="s">
        <v>92</v>
      </c>
      <c r="E118" s="50" t="s">
        <v>457</v>
      </c>
      <c r="F118" s="65">
        <v>45658</v>
      </c>
      <c r="G118" s="51" t="e">
        <f t="shared" si="30"/>
        <v>#REF!</v>
      </c>
      <c r="H118" s="52" t="e">
        <f t="shared" si="31"/>
        <v>#REF!</v>
      </c>
      <c r="I118" s="66" t="e">
        <f t="shared" si="26"/>
        <v>#REF!</v>
      </c>
      <c r="J118" s="51">
        <v>312000</v>
      </c>
      <c r="K118" s="52">
        <v>0</v>
      </c>
      <c r="L118" s="53">
        <f t="shared" si="32"/>
        <v>312000</v>
      </c>
      <c r="M118" s="20">
        <v>312000</v>
      </c>
      <c r="N118" s="21">
        <v>0</v>
      </c>
      <c r="O118" s="43">
        <f t="shared" si="33"/>
        <v>312000</v>
      </c>
      <c r="P118" s="20" t="e">
        <f t="shared" si="47"/>
        <v>#REF!</v>
      </c>
      <c r="Q118" s="21" t="e">
        <f t="shared" si="48"/>
        <v>#REF!</v>
      </c>
      <c r="R118" s="43" t="e">
        <f t="shared" si="34"/>
        <v>#REF!</v>
      </c>
      <c r="S118" s="20">
        <f t="shared" si="13"/>
        <v>0</v>
      </c>
      <c r="T118" s="21">
        <f t="shared" si="13"/>
        <v>0</v>
      </c>
      <c r="U118" s="44">
        <f t="shared" si="35"/>
        <v>0</v>
      </c>
      <c r="V118" s="43" t="e">
        <f t="shared" si="11"/>
        <v>#REF!</v>
      </c>
      <c r="X118" s="96" t="s">
        <v>92</v>
      </c>
      <c r="Y118" s="37" t="str">
        <f t="shared" si="43"/>
        <v/>
      </c>
      <c r="AB118" s="104" t="s">
        <v>463</v>
      </c>
      <c r="AC118" s="104" t="s">
        <v>463</v>
      </c>
      <c r="AD118" s="104" t="s">
        <v>463</v>
      </c>
      <c r="AE118" s="106" t="s">
        <v>463</v>
      </c>
      <c r="AF118" s="118"/>
      <c r="AG118" s="106" t="s">
        <v>463</v>
      </c>
      <c r="AH118" s="106"/>
      <c r="AI118" s="104" t="s">
        <v>465</v>
      </c>
      <c r="AJ118" s="105"/>
    </row>
    <row r="119" spans="1:37">
      <c r="A119" s="49" t="s">
        <v>301</v>
      </c>
      <c r="B119" s="49" t="s">
        <v>288</v>
      </c>
      <c r="C119" s="50" t="s">
        <v>289</v>
      </c>
      <c r="D119" s="50" t="s">
        <v>302</v>
      </c>
      <c r="E119" s="50" t="s">
        <v>457</v>
      </c>
      <c r="F119" s="65">
        <v>45658</v>
      </c>
      <c r="G119" s="51" t="e">
        <f t="shared" si="30"/>
        <v>#REF!</v>
      </c>
      <c r="H119" s="52" t="e">
        <f t="shared" si="31"/>
        <v>#REF!</v>
      </c>
      <c r="I119" s="66" t="e">
        <f t="shared" si="26"/>
        <v>#REF!</v>
      </c>
      <c r="J119" s="51">
        <v>343000</v>
      </c>
      <c r="K119" s="52">
        <v>0</v>
      </c>
      <c r="L119" s="53">
        <f t="shared" si="32"/>
        <v>343000</v>
      </c>
      <c r="M119" s="20">
        <v>343000</v>
      </c>
      <c r="N119" s="21">
        <v>0</v>
      </c>
      <c r="O119" s="43">
        <f t="shared" si="33"/>
        <v>343000</v>
      </c>
      <c r="P119" s="20" t="e">
        <f t="shared" si="47"/>
        <v>#REF!</v>
      </c>
      <c r="Q119" s="21" t="e">
        <f t="shared" si="48"/>
        <v>#REF!</v>
      </c>
      <c r="R119" s="43" t="e">
        <f t="shared" si="34"/>
        <v>#REF!</v>
      </c>
      <c r="S119" s="20">
        <f t="shared" si="13"/>
        <v>0</v>
      </c>
      <c r="T119" s="21">
        <f t="shared" si="13"/>
        <v>0</v>
      </c>
      <c r="U119" s="44">
        <f t="shared" si="35"/>
        <v>0</v>
      </c>
      <c r="V119" s="43" t="e">
        <f t="shared" si="11"/>
        <v>#REF!</v>
      </c>
      <c r="X119" s="96" t="s">
        <v>302</v>
      </c>
      <c r="Y119" s="37" t="str">
        <f t="shared" si="43"/>
        <v/>
      </c>
      <c r="AB119" s="104" t="s">
        <v>463</v>
      </c>
      <c r="AC119" s="104" t="s">
        <v>463</v>
      </c>
      <c r="AD119" s="104" t="s">
        <v>463</v>
      </c>
      <c r="AE119" s="106" t="s">
        <v>463</v>
      </c>
      <c r="AF119" s="118"/>
      <c r="AG119" s="106" t="s">
        <v>463</v>
      </c>
      <c r="AH119" s="118"/>
      <c r="AI119" s="104" t="s">
        <v>465</v>
      </c>
      <c r="AJ119" s="105"/>
    </row>
    <row r="120" spans="1:37">
      <c r="A120" s="49" t="s">
        <v>303</v>
      </c>
      <c r="B120" s="49" t="s">
        <v>288</v>
      </c>
      <c r="C120" s="50" t="s">
        <v>304</v>
      </c>
      <c r="D120" s="50" t="s">
        <v>305</v>
      </c>
      <c r="E120" s="50" t="s">
        <v>458</v>
      </c>
      <c r="F120" s="65">
        <v>45658</v>
      </c>
      <c r="G120" s="51" t="e">
        <f t="shared" si="30"/>
        <v>#REF!</v>
      </c>
      <c r="H120" s="52" t="e">
        <f t="shared" si="31"/>
        <v>#REF!</v>
      </c>
      <c r="I120" s="66" t="e">
        <f t="shared" si="26"/>
        <v>#REF!</v>
      </c>
      <c r="J120" s="51">
        <v>68000</v>
      </c>
      <c r="K120" s="52">
        <v>0</v>
      </c>
      <c r="L120" s="53">
        <f t="shared" si="32"/>
        <v>68000</v>
      </c>
      <c r="M120" s="20">
        <v>68000</v>
      </c>
      <c r="N120" s="21">
        <v>0</v>
      </c>
      <c r="O120" s="43">
        <f t="shared" si="33"/>
        <v>68000</v>
      </c>
      <c r="P120" s="20" t="e">
        <f t="shared" si="47"/>
        <v>#REF!</v>
      </c>
      <c r="Q120" s="21" t="e">
        <f t="shared" si="48"/>
        <v>#REF!</v>
      </c>
      <c r="R120" s="43" t="e">
        <f t="shared" si="34"/>
        <v>#REF!</v>
      </c>
      <c r="S120" s="20">
        <f t="shared" si="13"/>
        <v>0</v>
      </c>
      <c r="T120" s="21">
        <f t="shared" si="13"/>
        <v>0</v>
      </c>
      <c r="U120" s="44">
        <f t="shared" si="35"/>
        <v>0</v>
      </c>
      <c r="V120" s="43" t="e">
        <f t="shared" si="11"/>
        <v>#REF!</v>
      </c>
      <c r="X120" s="96" t="s">
        <v>305</v>
      </c>
      <c r="Y120" s="37" t="str">
        <f t="shared" si="43"/>
        <v/>
      </c>
      <c r="AB120" s="104" t="s">
        <v>463</v>
      </c>
      <c r="AC120" s="104" t="s">
        <v>463</v>
      </c>
      <c r="AD120" s="104" t="s">
        <v>463</v>
      </c>
      <c r="AE120" s="104" t="s">
        <v>463</v>
      </c>
      <c r="AF120" s="105"/>
      <c r="AG120" s="104" t="s">
        <v>463</v>
      </c>
      <c r="AH120" s="105"/>
      <c r="AI120" s="104" t="s">
        <v>465</v>
      </c>
      <c r="AJ120" s="105"/>
    </row>
    <row r="121" spans="1:37">
      <c r="A121" s="49" t="s">
        <v>306</v>
      </c>
      <c r="B121" s="49" t="s">
        <v>288</v>
      </c>
      <c r="C121" s="50" t="s">
        <v>307</v>
      </c>
      <c r="D121" s="50" t="s">
        <v>308</v>
      </c>
      <c r="E121" s="50" t="s">
        <v>458</v>
      </c>
      <c r="F121" s="65">
        <v>45658</v>
      </c>
      <c r="G121" s="51" t="e">
        <f t="shared" si="30"/>
        <v>#REF!</v>
      </c>
      <c r="H121" s="52" t="e">
        <f t="shared" si="31"/>
        <v>#REF!</v>
      </c>
      <c r="I121" s="66" t="e">
        <f t="shared" si="26"/>
        <v>#REF!</v>
      </c>
      <c r="J121" s="51">
        <v>68000</v>
      </c>
      <c r="K121" s="52">
        <v>0</v>
      </c>
      <c r="L121" s="53">
        <f t="shared" si="32"/>
        <v>68000</v>
      </c>
      <c r="M121" s="20">
        <v>68000</v>
      </c>
      <c r="N121" s="21">
        <v>0</v>
      </c>
      <c r="O121" s="43">
        <f t="shared" si="33"/>
        <v>68000</v>
      </c>
      <c r="P121" s="20" t="e">
        <f t="shared" si="47"/>
        <v>#REF!</v>
      </c>
      <c r="Q121" s="21" t="e">
        <f t="shared" si="48"/>
        <v>#REF!</v>
      </c>
      <c r="R121" s="43" t="e">
        <f t="shared" si="34"/>
        <v>#REF!</v>
      </c>
      <c r="S121" s="20">
        <f t="shared" si="13"/>
        <v>0</v>
      </c>
      <c r="T121" s="21">
        <f t="shared" si="13"/>
        <v>0</v>
      </c>
      <c r="U121" s="44">
        <f t="shared" si="35"/>
        <v>0</v>
      </c>
      <c r="V121" s="43" t="e">
        <f t="shared" si="11"/>
        <v>#REF!</v>
      </c>
      <c r="X121" s="96" t="s">
        <v>308</v>
      </c>
      <c r="Y121" s="37" t="str">
        <f t="shared" si="43"/>
        <v/>
      </c>
      <c r="AB121" s="104" t="s">
        <v>463</v>
      </c>
      <c r="AC121" s="104" t="s">
        <v>463</v>
      </c>
      <c r="AD121" s="104" t="s">
        <v>463</v>
      </c>
      <c r="AE121" s="104" t="s">
        <v>463</v>
      </c>
      <c r="AF121" s="105"/>
      <c r="AG121" s="104" t="s">
        <v>463</v>
      </c>
      <c r="AH121" s="105"/>
      <c r="AI121" s="104" t="s">
        <v>465</v>
      </c>
      <c r="AJ121" s="105"/>
    </row>
    <row r="122" spans="1:37">
      <c r="A122" s="49" t="s">
        <v>309</v>
      </c>
      <c r="B122" s="49" t="s">
        <v>310</v>
      </c>
      <c r="C122" s="50" t="s">
        <v>311</v>
      </c>
      <c r="D122" s="50" t="s">
        <v>175</v>
      </c>
      <c r="E122" s="50" t="s">
        <v>458</v>
      </c>
      <c r="F122" s="65">
        <v>45658</v>
      </c>
      <c r="G122" s="51" t="e">
        <f t="shared" si="30"/>
        <v>#REF!</v>
      </c>
      <c r="H122" s="52" t="e">
        <f t="shared" si="31"/>
        <v>#REF!</v>
      </c>
      <c r="I122" s="66" t="e">
        <f t="shared" si="26"/>
        <v>#REF!</v>
      </c>
      <c r="J122" s="51">
        <v>68000</v>
      </c>
      <c r="K122" s="52">
        <v>0</v>
      </c>
      <c r="L122" s="53">
        <f t="shared" si="32"/>
        <v>68000</v>
      </c>
      <c r="M122" s="20">
        <v>68000</v>
      </c>
      <c r="N122" s="21">
        <v>0</v>
      </c>
      <c r="O122" s="43">
        <f t="shared" si="33"/>
        <v>68000</v>
      </c>
      <c r="P122" s="20" t="e">
        <f t="shared" si="47"/>
        <v>#REF!</v>
      </c>
      <c r="Q122" s="21" t="e">
        <f t="shared" si="48"/>
        <v>#REF!</v>
      </c>
      <c r="R122" s="43" t="e">
        <f t="shared" si="34"/>
        <v>#REF!</v>
      </c>
      <c r="S122" s="20">
        <f t="shared" si="13"/>
        <v>0</v>
      </c>
      <c r="T122" s="21">
        <f t="shared" si="13"/>
        <v>0</v>
      </c>
      <c r="U122" s="44">
        <f t="shared" si="35"/>
        <v>0</v>
      </c>
      <c r="V122" s="43" t="e">
        <f t="shared" si="11"/>
        <v>#REF!</v>
      </c>
      <c r="X122" s="96" t="s">
        <v>175</v>
      </c>
      <c r="Y122" s="37" t="str">
        <f t="shared" si="43"/>
        <v/>
      </c>
      <c r="AB122" s="104" t="s">
        <v>463</v>
      </c>
      <c r="AC122" s="104" t="s">
        <v>463</v>
      </c>
      <c r="AD122" s="104" t="s">
        <v>463</v>
      </c>
      <c r="AE122" s="104" t="s">
        <v>463</v>
      </c>
      <c r="AF122" s="105"/>
      <c r="AG122" s="104" t="s">
        <v>463</v>
      </c>
      <c r="AH122" s="105"/>
      <c r="AI122" s="104" t="s">
        <v>465</v>
      </c>
      <c r="AJ122" s="105"/>
    </row>
    <row r="123" spans="1:37">
      <c r="A123" s="49" t="s">
        <v>312</v>
      </c>
      <c r="B123" s="49" t="s">
        <v>310</v>
      </c>
      <c r="C123" s="50" t="s">
        <v>313</v>
      </c>
      <c r="D123" s="50" t="s">
        <v>175</v>
      </c>
      <c r="E123" s="50" t="s">
        <v>458</v>
      </c>
      <c r="F123" s="65">
        <v>45658</v>
      </c>
      <c r="G123" s="51" t="e">
        <f t="shared" si="30"/>
        <v>#REF!</v>
      </c>
      <c r="H123" s="52" t="e">
        <f t="shared" si="31"/>
        <v>#REF!</v>
      </c>
      <c r="I123" s="66" t="e">
        <f t="shared" si="26"/>
        <v>#REF!</v>
      </c>
      <c r="J123" s="51">
        <v>68000</v>
      </c>
      <c r="K123" s="52">
        <v>0</v>
      </c>
      <c r="L123" s="53">
        <f t="shared" si="32"/>
        <v>68000</v>
      </c>
      <c r="M123" s="20">
        <v>68000</v>
      </c>
      <c r="N123" s="21">
        <v>0</v>
      </c>
      <c r="O123" s="43">
        <f t="shared" si="33"/>
        <v>68000</v>
      </c>
      <c r="P123" s="20" t="e">
        <f t="shared" si="47"/>
        <v>#REF!</v>
      </c>
      <c r="Q123" s="21" t="e">
        <f t="shared" si="48"/>
        <v>#REF!</v>
      </c>
      <c r="R123" s="43" t="e">
        <f t="shared" si="34"/>
        <v>#REF!</v>
      </c>
      <c r="S123" s="20">
        <f t="shared" si="13"/>
        <v>0</v>
      </c>
      <c r="T123" s="21">
        <f t="shared" si="13"/>
        <v>0</v>
      </c>
      <c r="U123" s="44">
        <f t="shared" si="35"/>
        <v>0</v>
      </c>
      <c r="V123" s="43" t="e">
        <f t="shared" si="11"/>
        <v>#REF!</v>
      </c>
      <c r="X123" s="96" t="s">
        <v>175</v>
      </c>
      <c r="Y123" s="37" t="str">
        <f t="shared" si="43"/>
        <v/>
      </c>
      <c r="AB123" s="104" t="s">
        <v>463</v>
      </c>
      <c r="AC123" s="104" t="s">
        <v>463</v>
      </c>
      <c r="AD123" s="104" t="s">
        <v>463</v>
      </c>
      <c r="AE123" s="104" t="s">
        <v>463</v>
      </c>
      <c r="AF123" s="105"/>
      <c r="AG123" s="104" t="s">
        <v>463</v>
      </c>
      <c r="AH123" s="105"/>
      <c r="AI123" s="104" t="s">
        <v>465</v>
      </c>
      <c r="AJ123" s="105"/>
    </row>
    <row r="124" spans="1:37">
      <c r="A124" s="49" t="s">
        <v>314</v>
      </c>
      <c r="B124" s="49" t="s">
        <v>310</v>
      </c>
      <c r="C124" s="50" t="s">
        <v>315</v>
      </c>
      <c r="D124" s="50" t="s">
        <v>84</v>
      </c>
      <c r="E124" s="50" t="s">
        <v>457</v>
      </c>
      <c r="F124" s="65">
        <v>45658</v>
      </c>
      <c r="G124" s="51" t="e">
        <f t="shared" si="30"/>
        <v>#REF!</v>
      </c>
      <c r="H124" s="52" t="e">
        <f t="shared" si="31"/>
        <v>#REF!</v>
      </c>
      <c r="I124" s="66" t="e">
        <f t="shared" si="26"/>
        <v>#REF!</v>
      </c>
      <c r="J124" s="51">
        <v>1247000</v>
      </c>
      <c r="K124" s="52">
        <v>214000</v>
      </c>
      <c r="L124" s="53">
        <f t="shared" si="32"/>
        <v>1461000</v>
      </c>
      <c r="M124" s="20">
        <v>1247000</v>
      </c>
      <c r="N124" s="21">
        <v>214000</v>
      </c>
      <c r="O124" s="43">
        <f t="shared" si="33"/>
        <v>1461000</v>
      </c>
      <c r="P124" s="20" t="e">
        <f t="shared" si="47"/>
        <v>#REF!</v>
      </c>
      <c r="Q124" s="21" t="e">
        <f t="shared" si="48"/>
        <v>#REF!</v>
      </c>
      <c r="R124" s="43" t="e">
        <f t="shared" si="34"/>
        <v>#REF!</v>
      </c>
      <c r="S124" s="20">
        <f t="shared" si="13"/>
        <v>0</v>
      </c>
      <c r="T124" s="21">
        <f t="shared" si="13"/>
        <v>0</v>
      </c>
      <c r="U124" s="44">
        <f t="shared" si="35"/>
        <v>0</v>
      </c>
      <c r="V124" s="43" t="e">
        <f t="shared" si="11"/>
        <v>#REF!</v>
      </c>
      <c r="X124" s="96" t="s">
        <v>84</v>
      </c>
      <c r="Y124" s="37" t="str">
        <f t="shared" si="43"/>
        <v/>
      </c>
      <c r="AB124" s="104" t="s">
        <v>463</v>
      </c>
      <c r="AC124" s="104" t="s">
        <v>463</v>
      </c>
      <c r="AD124" s="104" t="s">
        <v>463</v>
      </c>
      <c r="AE124" s="104" t="s">
        <v>463</v>
      </c>
      <c r="AF124" s="105"/>
      <c r="AG124" s="104" t="s">
        <v>463</v>
      </c>
      <c r="AH124" s="105"/>
      <c r="AI124" s="104" t="s">
        <v>465</v>
      </c>
      <c r="AJ124" s="105"/>
    </row>
    <row r="125" spans="1:37">
      <c r="A125" s="49" t="s">
        <v>316</v>
      </c>
      <c r="B125" s="49" t="s">
        <v>310</v>
      </c>
      <c r="C125" s="50" t="s">
        <v>317</v>
      </c>
      <c r="D125" s="50" t="s">
        <v>318</v>
      </c>
      <c r="E125" s="50" t="s">
        <v>457</v>
      </c>
      <c r="F125" s="65">
        <v>45658</v>
      </c>
      <c r="G125" s="51" t="e">
        <f t="shared" si="30"/>
        <v>#REF!</v>
      </c>
      <c r="H125" s="52" t="e">
        <f t="shared" si="31"/>
        <v>#REF!</v>
      </c>
      <c r="I125" s="66" t="e">
        <f t="shared" si="26"/>
        <v>#REF!</v>
      </c>
      <c r="J125" s="51">
        <v>3065000</v>
      </c>
      <c r="K125" s="52">
        <v>302000</v>
      </c>
      <c r="L125" s="53">
        <f t="shared" si="32"/>
        <v>3367000</v>
      </c>
      <c r="M125" s="20">
        <v>3065000</v>
      </c>
      <c r="N125" s="21">
        <v>302000</v>
      </c>
      <c r="O125" s="43">
        <f t="shared" si="33"/>
        <v>3367000</v>
      </c>
      <c r="P125" s="20" t="e">
        <f t="shared" si="47"/>
        <v>#REF!</v>
      </c>
      <c r="Q125" s="21" t="e">
        <f t="shared" si="48"/>
        <v>#REF!</v>
      </c>
      <c r="R125" s="43" t="e">
        <f t="shared" si="34"/>
        <v>#REF!</v>
      </c>
      <c r="S125" s="20">
        <f t="shared" si="13"/>
        <v>0</v>
      </c>
      <c r="T125" s="21">
        <f t="shared" si="13"/>
        <v>0</v>
      </c>
      <c r="U125" s="44">
        <f t="shared" si="35"/>
        <v>0</v>
      </c>
      <c r="V125" s="43" t="e">
        <f t="shared" si="11"/>
        <v>#REF!</v>
      </c>
      <c r="X125" s="96" t="s">
        <v>318</v>
      </c>
      <c r="Y125" s="37" t="str">
        <f t="shared" si="43"/>
        <v/>
      </c>
      <c r="AB125" s="104" t="s">
        <v>463</v>
      </c>
      <c r="AC125" s="104" t="s">
        <v>464</v>
      </c>
      <c r="AD125" s="104" t="s">
        <v>463</v>
      </c>
      <c r="AE125" s="104" t="s">
        <v>463</v>
      </c>
      <c r="AF125" s="105"/>
      <c r="AG125" s="104" t="s">
        <v>463</v>
      </c>
      <c r="AH125" s="105"/>
      <c r="AI125" s="104" t="s">
        <v>465</v>
      </c>
      <c r="AJ125" s="105"/>
    </row>
    <row r="126" spans="1:37">
      <c r="A126" s="49" t="s">
        <v>319</v>
      </c>
      <c r="B126" s="49" t="s">
        <v>310</v>
      </c>
      <c r="C126" s="50" t="s">
        <v>320</v>
      </c>
      <c r="D126" s="50" t="s">
        <v>321</v>
      </c>
      <c r="E126" s="50" t="s">
        <v>457</v>
      </c>
      <c r="F126" s="65">
        <v>45658</v>
      </c>
      <c r="G126" s="51" t="e">
        <f t="shared" si="30"/>
        <v>#REF!</v>
      </c>
      <c r="H126" s="52" t="e">
        <f t="shared" si="31"/>
        <v>#REF!</v>
      </c>
      <c r="I126" s="66" t="e">
        <f t="shared" si="26"/>
        <v>#REF!</v>
      </c>
      <c r="J126" s="51">
        <v>0</v>
      </c>
      <c r="K126" s="52">
        <v>0</v>
      </c>
      <c r="L126" s="53">
        <f t="shared" si="32"/>
        <v>0</v>
      </c>
      <c r="M126" s="20">
        <v>1662000</v>
      </c>
      <c r="N126" s="21">
        <v>156000</v>
      </c>
      <c r="O126" s="43">
        <f t="shared" si="33"/>
        <v>1818000</v>
      </c>
      <c r="P126" s="20" t="e">
        <f t="shared" si="47"/>
        <v>#REF!</v>
      </c>
      <c r="Q126" s="21" t="e">
        <f t="shared" si="48"/>
        <v>#REF!</v>
      </c>
      <c r="R126" s="43" t="e">
        <f t="shared" si="34"/>
        <v>#REF!</v>
      </c>
      <c r="S126" s="20">
        <f t="shared" si="13"/>
        <v>-1662000</v>
      </c>
      <c r="T126" s="21">
        <f t="shared" si="13"/>
        <v>-156000</v>
      </c>
      <c r="U126" s="44">
        <f t="shared" si="35"/>
        <v>-1818000</v>
      </c>
      <c r="V126" s="43" t="e">
        <f t="shared" si="11"/>
        <v>#REF!</v>
      </c>
      <c r="X126" s="96" t="s">
        <v>321</v>
      </c>
      <c r="Y126" s="37" t="s">
        <v>439</v>
      </c>
      <c r="Z126" s="37" t="s">
        <v>440</v>
      </c>
      <c r="AB126" s="108"/>
      <c r="AC126" s="108"/>
      <c r="AD126" s="108"/>
      <c r="AE126" s="108"/>
      <c r="AF126" s="108"/>
      <c r="AG126" s="107"/>
      <c r="AH126" s="108"/>
      <c r="AI126" s="107"/>
      <c r="AJ126" s="108"/>
    </row>
    <row r="127" spans="1:37">
      <c r="A127" s="49" t="s">
        <v>322</v>
      </c>
      <c r="B127" s="49" t="s">
        <v>310</v>
      </c>
      <c r="C127" s="50" t="s">
        <v>320</v>
      </c>
      <c r="D127" s="50" t="s">
        <v>323</v>
      </c>
      <c r="E127" s="50" t="s">
        <v>457</v>
      </c>
      <c r="F127" s="65">
        <v>45658</v>
      </c>
      <c r="G127" s="51" t="e">
        <f t="shared" si="30"/>
        <v>#REF!</v>
      </c>
      <c r="H127" s="52" t="e">
        <f t="shared" si="31"/>
        <v>#REF!</v>
      </c>
      <c r="I127" s="66" t="e">
        <f t="shared" si="26"/>
        <v>#REF!</v>
      </c>
      <c r="J127" s="51">
        <v>0</v>
      </c>
      <c r="K127" s="52">
        <v>0</v>
      </c>
      <c r="L127" s="53">
        <f t="shared" si="32"/>
        <v>0</v>
      </c>
      <c r="M127" s="20">
        <v>675000</v>
      </c>
      <c r="N127" s="21">
        <v>42000</v>
      </c>
      <c r="O127" s="43">
        <f t="shared" si="33"/>
        <v>717000</v>
      </c>
      <c r="P127" s="20" t="e">
        <f t="shared" si="47"/>
        <v>#REF!</v>
      </c>
      <c r="Q127" s="21" t="e">
        <f t="shared" si="48"/>
        <v>#REF!</v>
      </c>
      <c r="R127" s="43" t="e">
        <f t="shared" si="34"/>
        <v>#REF!</v>
      </c>
      <c r="S127" s="20">
        <f t="shared" si="13"/>
        <v>-675000</v>
      </c>
      <c r="T127" s="21">
        <f t="shared" si="13"/>
        <v>-42000</v>
      </c>
      <c r="U127" s="44">
        <f t="shared" si="35"/>
        <v>-717000</v>
      </c>
      <c r="V127" s="43" t="e">
        <f t="shared" si="11"/>
        <v>#REF!</v>
      </c>
      <c r="X127" s="96" t="s">
        <v>323</v>
      </c>
      <c r="Y127" s="37" t="s">
        <v>439</v>
      </c>
      <c r="Z127" s="37" t="s">
        <v>440</v>
      </c>
      <c r="AB127" s="108"/>
      <c r="AC127" s="108"/>
      <c r="AD127" s="108"/>
      <c r="AE127" s="108"/>
      <c r="AF127" s="108"/>
      <c r="AG127" s="107"/>
      <c r="AH127" s="108"/>
      <c r="AI127" s="107"/>
      <c r="AJ127" s="108"/>
    </row>
    <row r="128" spans="1:37">
      <c r="A128" s="49" t="s">
        <v>324</v>
      </c>
      <c r="B128" s="49" t="s">
        <v>310</v>
      </c>
      <c r="C128" s="50" t="s">
        <v>325</v>
      </c>
      <c r="D128" s="50" t="s">
        <v>326</v>
      </c>
      <c r="E128" s="50" t="s">
        <v>457</v>
      </c>
      <c r="F128" s="65">
        <v>45658</v>
      </c>
      <c r="G128" s="51" t="e">
        <f t="shared" si="30"/>
        <v>#REF!</v>
      </c>
      <c r="H128" s="52" t="e">
        <f t="shared" si="31"/>
        <v>#REF!</v>
      </c>
      <c r="I128" s="66" t="e">
        <f t="shared" si="26"/>
        <v>#REF!</v>
      </c>
      <c r="J128" s="51">
        <v>493000</v>
      </c>
      <c r="K128" s="52">
        <v>0</v>
      </c>
      <c r="L128" s="53">
        <f t="shared" si="32"/>
        <v>493000</v>
      </c>
      <c r="M128" s="20">
        <v>493000</v>
      </c>
      <c r="N128" s="21">
        <v>0</v>
      </c>
      <c r="O128" s="43">
        <f t="shared" si="33"/>
        <v>493000</v>
      </c>
      <c r="P128" s="20" t="e">
        <f t="shared" si="47"/>
        <v>#REF!</v>
      </c>
      <c r="Q128" s="21" t="e">
        <f t="shared" si="48"/>
        <v>#REF!</v>
      </c>
      <c r="R128" s="43" t="e">
        <f t="shared" si="34"/>
        <v>#REF!</v>
      </c>
      <c r="S128" s="20">
        <f t="shared" si="13"/>
        <v>0</v>
      </c>
      <c r="T128" s="21">
        <f t="shared" si="13"/>
        <v>0</v>
      </c>
      <c r="U128" s="44">
        <f t="shared" si="35"/>
        <v>0</v>
      </c>
      <c r="V128" s="43" t="e">
        <f t="shared" si="11"/>
        <v>#REF!</v>
      </c>
      <c r="X128" s="96" t="s">
        <v>326</v>
      </c>
      <c r="Y128" s="37" t="str">
        <f t="shared" ref="Y128:Y141" si="49">IF(D128=X128,"",D128 &amp; " ≠ " &amp; X128)</f>
        <v/>
      </c>
      <c r="AB128" s="104" t="s">
        <v>463</v>
      </c>
      <c r="AC128" s="104" t="s">
        <v>463</v>
      </c>
      <c r="AD128" s="104" t="s">
        <v>463</v>
      </c>
      <c r="AE128" s="104" t="s">
        <v>463</v>
      </c>
      <c r="AF128" s="105"/>
      <c r="AG128" s="104" t="s">
        <v>463</v>
      </c>
      <c r="AH128" s="105"/>
      <c r="AI128" s="104" t="s">
        <v>465</v>
      </c>
      <c r="AJ128" s="105"/>
    </row>
    <row r="129" spans="1:37">
      <c r="A129" s="49" t="s">
        <v>327</v>
      </c>
      <c r="B129" s="49" t="s">
        <v>310</v>
      </c>
      <c r="C129" s="50" t="s">
        <v>328</v>
      </c>
      <c r="D129" s="50" t="s">
        <v>329</v>
      </c>
      <c r="E129" s="50" t="s">
        <v>457</v>
      </c>
      <c r="F129" s="65">
        <v>45658</v>
      </c>
      <c r="G129" s="51" t="e">
        <f t="shared" si="30"/>
        <v>#REF!</v>
      </c>
      <c r="H129" s="52" t="e">
        <f t="shared" si="31"/>
        <v>#REF!</v>
      </c>
      <c r="I129" s="66" t="e">
        <f t="shared" si="26"/>
        <v>#REF!</v>
      </c>
      <c r="J129" s="51">
        <v>468000</v>
      </c>
      <c r="K129" s="52">
        <v>0</v>
      </c>
      <c r="L129" s="53">
        <f t="shared" si="32"/>
        <v>468000</v>
      </c>
      <c r="M129" s="20">
        <v>468000</v>
      </c>
      <c r="N129" s="21">
        <v>0</v>
      </c>
      <c r="O129" s="43">
        <f t="shared" si="33"/>
        <v>468000</v>
      </c>
      <c r="P129" s="20" t="e">
        <f t="shared" si="47"/>
        <v>#REF!</v>
      </c>
      <c r="Q129" s="21" t="e">
        <f t="shared" si="48"/>
        <v>#REF!</v>
      </c>
      <c r="R129" s="43" t="e">
        <f t="shared" si="34"/>
        <v>#REF!</v>
      </c>
      <c r="S129" s="20">
        <f t="shared" si="13"/>
        <v>0</v>
      </c>
      <c r="T129" s="21">
        <f t="shared" si="13"/>
        <v>0</v>
      </c>
      <c r="U129" s="44">
        <f t="shared" si="35"/>
        <v>0</v>
      </c>
      <c r="V129" s="43" t="e">
        <f t="shared" si="11"/>
        <v>#REF!</v>
      </c>
      <c r="X129" s="96" t="s">
        <v>329</v>
      </c>
      <c r="Y129" s="37" t="str">
        <f t="shared" si="49"/>
        <v/>
      </c>
      <c r="AB129" s="104" t="s">
        <v>463</v>
      </c>
      <c r="AC129" s="104" t="s">
        <v>463</v>
      </c>
      <c r="AD129" s="104" t="s">
        <v>463</v>
      </c>
      <c r="AE129" s="104" t="s">
        <v>463</v>
      </c>
      <c r="AF129" s="105"/>
      <c r="AG129" s="104" t="s">
        <v>463</v>
      </c>
      <c r="AH129" s="105"/>
      <c r="AI129" s="104" t="s">
        <v>465</v>
      </c>
      <c r="AJ129" s="105"/>
    </row>
    <row r="130" spans="1:37">
      <c r="A130" s="49" t="s">
        <v>330</v>
      </c>
      <c r="B130" s="49" t="s">
        <v>310</v>
      </c>
      <c r="C130" s="50" t="s">
        <v>331</v>
      </c>
      <c r="D130" s="50" t="s">
        <v>332</v>
      </c>
      <c r="E130" s="50" t="s">
        <v>457</v>
      </c>
      <c r="F130" s="65">
        <v>45658</v>
      </c>
      <c r="G130" s="51" t="e">
        <f t="shared" si="30"/>
        <v>#REF!</v>
      </c>
      <c r="H130" s="52" t="e">
        <f t="shared" si="31"/>
        <v>#REF!</v>
      </c>
      <c r="I130" s="66" t="e">
        <f t="shared" si="26"/>
        <v>#REF!</v>
      </c>
      <c r="J130" s="51">
        <v>338000</v>
      </c>
      <c r="K130" s="52">
        <v>0</v>
      </c>
      <c r="L130" s="53">
        <f t="shared" si="32"/>
        <v>338000</v>
      </c>
      <c r="M130" s="20">
        <v>338000</v>
      </c>
      <c r="N130" s="21">
        <v>0</v>
      </c>
      <c r="O130" s="43">
        <f t="shared" si="33"/>
        <v>338000</v>
      </c>
      <c r="P130" s="20" t="e">
        <f t="shared" si="47"/>
        <v>#REF!</v>
      </c>
      <c r="Q130" s="21" t="e">
        <f t="shared" si="48"/>
        <v>#REF!</v>
      </c>
      <c r="R130" s="43" t="e">
        <f t="shared" si="34"/>
        <v>#REF!</v>
      </c>
      <c r="S130" s="20">
        <f t="shared" si="13"/>
        <v>0</v>
      </c>
      <c r="T130" s="21">
        <f t="shared" si="13"/>
        <v>0</v>
      </c>
      <c r="U130" s="44">
        <f t="shared" si="35"/>
        <v>0</v>
      </c>
      <c r="V130" s="43" t="e">
        <f t="shared" si="11"/>
        <v>#REF!</v>
      </c>
      <c r="X130" s="96" t="s">
        <v>332</v>
      </c>
      <c r="Y130" s="37" t="str">
        <f t="shared" si="49"/>
        <v/>
      </c>
      <c r="AB130" s="104" t="s">
        <v>463</v>
      </c>
      <c r="AC130" s="104" t="s">
        <v>463</v>
      </c>
      <c r="AD130" s="104" t="s">
        <v>463</v>
      </c>
      <c r="AE130" s="106" t="s">
        <v>463</v>
      </c>
      <c r="AF130" s="106" t="s">
        <v>471</v>
      </c>
      <c r="AG130" s="104" t="s">
        <v>463</v>
      </c>
      <c r="AH130" s="105"/>
      <c r="AI130" s="104" t="s">
        <v>465</v>
      </c>
      <c r="AJ130" s="105"/>
    </row>
    <row r="131" spans="1:37">
      <c r="A131" s="49" t="s">
        <v>333</v>
      </c>
      <c r="B131" s="49" t="s">
        <v>310</v>
      </c>
      <c r="C131" s="50" t="s">
        <v>334</v>
      </c>
      <c r="D131" s="50" t="s">
        <v>335</v>
      </c>
      <c r="E131" s="50" t="s">
        <v>457</v>
      </c>
      <c r="F131" s="65">
        <v>45658</v>
      </c>
      <c r="G131" s="51" t="e">
        <f t="shared" si="30"/>
        <v>#REF!</v>
      </c>
      <c r="H131" s="52" t="e">
        <f t="shared" si="31"/>
        <v>#REF!</v>
      </c>
      <c r="I131" s="66" t="e">
        <f t="shared" si="12"/>
        <v>#REF!</v>
      </c>
      <c r="J131" s="51">
        <v>1143000</v>
      </c>
      <c r="K131" s="52">
        <v>0</v>
      </c>
      <c r="L131" s="53">
        <f t="shared" si="32"/>
        <v>1143000</v>
      </c>
      <c r="M131" s="20">
        <v>1143000</v>
      </c>
      <c r="N131" s="21">
        <v>0</v>
      </c>
      <c r="O131" s="43">
        <f t="shared" si="33"/>
        <v>1143000</v>
      </c>
      <c r="P131" s="20" t="e">
        <f t="shared" si="47"/>
        <v>#REF!</v>
      </c>
      <c r="Q131" s="21" t="e">
        <f t="shared" si="48"/>
        <v>#REF!</v>
      </c>
      <c r="R131" s="43" t="e">
        <f t="shared" si="34"/>
        <v>#REF!</v>
      </c>
      <c r="S131" s="20">
        <f t="shared" si="13"/>
        <v>0</v>
      </c>
      <c r="T131" s="21">
        <f t="shared" si="13"/>
        <v>0</v>
      </c>
      <c r="U131" s="44">
        <f t="shared" si="35"/>
        <v>0</v>
      </c>
      <c r="V131" s="43" t="e">
        <f t="shared" si="11"/>
        <v>#REF!</v>
      </c>
      <c r="X131" s="96" t="s">
        <v>335</v>
      </c>
      <c r="Y131" s="37" t="str">
        <f t="shared" si="49"/>
        <v/>
      </c>
      <c r="AB131" s="104" t="s">
        <v>463</v>
      </c>
      <c r="AC131" s="104" t="s">
        <v>463</v>
      </c>
      <c r="AD131" s="104" t="s">
        <v>463</v>
      </c>
      <c r="AE131" s="106" t="s">
        <v>463</v>
      </c>
      <c r="AF131" s="106" t="s">
        <v>470</v>
      </c>
      <c r="AG131" s="104" t="s">
        <v>463</v>
      </c>
      <c r="AH131" s="105"/>
      <c r="AI131" s="104" t="s">
        <v>465</v>
      </c>
      <c r="AJ131" s="105"/>
    </row>
    <row r="132" spans="1:37">
      <c r="A132" s="49" t="s">
        <v>336</v>
      </c>
      <c r="B132" s="49" t="s">
        <v>310</v>
      </c>
      <c r="C132" s="50" t="s">
        <v>337</v>
      </c>
      <c r="D132" s="50" t="s">
        <v>338</v>
      </c>
      <c r="E132" s="50" t="s">
        <v>457</v>
      </c>
      <c r="F132" s="65">
        <v>45658</v>
      </c>
      <c r="G132" s="51" t="e">
        <f t="shared" si="30"/>
        <v>#REF!</v>
      </c>
      <c r="H132" s="52" t="e">
        <f t="shared" si="31"/>
        <v>#REF!</v>
      </c>
      <c r="I132" s="66" t="e">
        <f t="shared" si="12"/>
        <v>#REF!</v>
      </c>
      <c r="J132" s="51">
        <v>1870000</v>
      </c>
      <c r="K132" s="52">
        <v>0</v>
      </c>
      <c r="L132" s="53">
        <f t="shared" si="32"/>
        <v>1870000</v>
      </c>
      <c r="M132" s="20">
        <v>1870000</v>
      </c>
      <c r="N132" s="21">
        <v>0</v>
      </c>
      <c r="O132" s="43">
        <f t="shared" si="33"/>
        <v>1870000</v>
      </c>
      <c r="P132" s="20" t="e">
        <f t="shared" si="47"/>
        <v>#REF!</v>
      </c>
      <c r="Q132" s="21" t="e">
        <f t="shared" si="48"/>
        <v>#REF!</v>
      </c>
      <c r="R132" s="43" t="e">
        <f t="shared" si="34"/>
        <v>#REF!</v>
      </c>
      <c r="S132" s="20">
        <f t="shared" si="13"/>
        <v>0</v>
      </c>
      <c r="T132" s="21">
        <f t="shared" si="13"/>
        <v>0</v>
      </c>
      <c r="U132" s="44">
        <f t="shared" si="35"/>
        <v>0</v>
      </c>
      <c r="V132" s="43" t="e">
        <f t="shared" si="11"/>
        <v>#REF!</v>
      </c>
      <c r="X132" s="96" t="s">
        <v>338</v>
      </c>
      <c r="Y132" s="37" t="str">
        <f t="shared" si="49"/>
        <v/>
      </c>
      <c r="AB132" s="104" t="s">
        <v>463</v>
      </c>
      <c r="AC132" s="104" t="s">
        <v>463</v>
      </c>
      <c r="AD132" s="104" t="s">
        <v>463</v>
      </c>
      <c r="AE132" s="104" t="s">
        <v>463</v>
      </c>
      <c r="AF132" s="105"/>
      <c r="AG132" s="104" t="s">
        <v>463</v>
      </c>
      <c r="AH132" s="105"/>
      <c r="AI132" s="104" t="s">
        <v>465</v>
      </c>
      <c r="AJ132" s="105"/>
    </row>
    <row r="133" spans="1:37">
      <c r="A133" s="49" t="s">
        <v>339</v>
      </c>
      <c r="B133" s="49" t="s">
        <v>310</v>
      </c>
      <c r="C133" s="50" t="s">
        <v>317</v>
      </c>
      <c r="D133" s="50" t="s">
        <v>340</v>
      </c>
      <c r="E133" s="50" t="s">
        <v>457</v>
      </c>
      <c r="F133" s="65">
        <v>45658</v>
      </c>
      <c r="G133" s="51" t="e">
        <f t="shared" si="30"/>
        <v>#REF!</v>
      </c>
      <c r="H133" s="52" t="e">
        <f t="shared" si="31"/>
        <v>#REF!</v>
      </c>
      <c r="I133" s="66" t="e">
        <f t="shared" si="12"/>
        <v>#REF!</v>
      </c>
      <c r="J133" s="51">
        <v>400000</v>
      </c>
      <c r="K133" s="52">
        <v>0</v>
      </c>
      <c r="L133" s="53">
        <f t="shared" si="32"/>
        <v>400000</v>
      </c>
      <c r="M133" s="20">
        <v>400000</v>
      </c>
      <c r="N133" s="21">
        <v>0</v>
      </c>
      <c r="O133" s="43">
        <f t="shared" si="33"/>
        <v>400000</v>
      </c>
      <c r="P133" s="20" t="e">
        <f t="shared" si="47"/>
        <v>#REF!</v>
      </c>
      <c r="Q133" s="21" t="e">
        <f t="shared" si="48"/>
        <v>#REF!</v>
      </c>
      <c r="R133" s="43" t="e">
        <f t="shared" si="34"/>
        <v>#REF!</v>
      </c>
      <c r="S133" s="20">
        <f t="shared" si="13"/>
        <v>0</v>
      </c>
      <c r="T133" s="21">
        <f t="shared" si="13"/>
        <v>0</v>
      </c>
      <c r="U133" s="44">
        <f t="shared" si="35"/>
        <v>0</v>
      </c>
      <c r="V133" s="43" t="e">
        <f t="shared" si="11"/>
        <v>#REF!</v>
      </c>
      <c r="X133" s="96" t="s">
        <v>340</v>
      </c>
      <c r="Y133" s="37" t="str">
        <f t="shared" si="49"/>
        <v/>
      </c>
      <c r="AB133" s="104" t="s">
        <v>463</v>
      </c>
      <c r="AC133" s="104" t="s">
        <v>463</v>
      </c>
      <c r="AD133" s="104" t="s">
        <v>463</v>
      </c>
      <c r="AE133" s="104" t="s">
        <v>463</v>
      </c>
      <c r="AF133" s="105"/>
      <c r="AG133" s="104" t="s">
        <v>463</v>
      </c>
      <c r="AH133" s="105"/>
      <c r="AI133" s="104" t="s">
        <v>465</v>
      </c>
      <c r="AJ133" s="105"/>
    </row>
    <row r="134" spans="1:37">
      <c r="A134" s="49" t="s">
        <v>341</v>
      </c>
      <c r="B134" s="49" t="s">
        <v>310</v>
      </c>
      <c r="C134" s="50" t="s">
        <v>342</v>
      </c>
      <c r="D134" s="50" t="s">
        <v>343</v>
      </c>
      <c r="E134" s="50" t="s">
        <v>457</v>
      </c>
      <c r="F134" s="65" t="s">
        <v>61</v>
      </c>
      <c r="G134" s="51" t="e">
        <f t="shared" si="30"/>
        <v>#REF!</v>
      </c>
      <c r="H134" s="52" t="e">
        <f t="shared" si="31"/>
        <v>#REF!</v>
      </c>
      <c r="I134" s="66" t="e">
        <f t="shared" si="12"/>
        <v>#REF!</v>
      </c>
      <c r="J134" s="51">
        <v>0</v>
      </c>
      <c r="K134" s="52">
        <v>0</v>
      </c>
      <c r="L134" s="53">
        <f t="shared" si="32"/>
        <v>0</v>
      </c>
      <c r="M134" s="20">
        <v>0</v>
      </c>
      <c r="N134" s="21">
        <v>0</v>
      </c>
      <c r="O134" s="43">
        <f t="shared" si="33"/>
        <v>0</v>
      </c>
      <c r="P134" s="20" t="e">
        <f t="shared" si="47"/>
        <v>#REF!</v>
      </c>
      <c r="Q134" s="21" t="e">
        <f t="shared" si="48"/>
        <v>#REF!</v>
      </c>
      <c r="R134" s="43" t="e">
        <f t="shared" si="34"/>
        <v>#REF!</v>
      </c>
      <c r="S134" s="20">
        <f t="shared" si="13"/>
        <v>0</v>
      </c>
      <c r="T134" s="21">
        <f t="shared" si="13"/>
        <v>0</v>
      </c>
      <c r="U134" s="44">
        <f t="shared" si="35"/>
        <v>0</v>
      </c>
      <c r="V134" s="43" t="e">
        <f t="shared" si="11"/>
        <v>#REF!</v>
      </c>
      <c r="X134" s="96" t="s">
        <v>343</v>
      </c>
      <c r="Y134" s="37" t="str">
        <f t="shared" si="49"/>
        <v/>
      </c>
      <c r="AB134" s="108"/>
      <c r="AC134" s="108"/>
      <c r="AD134" s="108"/>
      <c r="AE134" s="108"/>
      <c r="AF134" s="108"/>
      <c r="AG134" s="107"/>
      <c r="AH134" s="108"/>
      <c r="AI134" s="107"/>
      <c r="AJ134" s="108"/>
    </row>
    <row r="135" spans="1:37">
      <c r="A135" s="49" t="s">
        <v>344</v>
      </c>
      <c r="B135" s="49" t="s">
        <v>345</v>
      </c>
      <c r="C135" s="50" t="s">
        <v>346</v>
      </c>
      <c r="D135" s="50" t="s">
        <v>397</v>
      </c>
      <c r="E135" s="50" t="s">
        <v>457</v>
      </c>
      <c r="F135" s="65">
        <v>45658</v>
      </c>
      <c r="G135" s="51" t="e">
        <f t="shared" si="30"/>
        <v>#REF!</v>
      </c>
      <c r="H135" s="52" t="e">
        <f t="shared" si="31"/>
        <v>#REF!</v>
      </c>
      <c r="I135" s="66" t="e">
        <f t="shared" si="12"/>
        <v>#REF!</v>
      </c>
      <c r="J135" s="51">
        <v>36000</v>
      </c>
      <c r="K135" s="52">
        <v>0</v>
      </c>
      <c r="L135" s="53">
        <f t="shared" si="32"/>
        <v>36000</v>
      </c>
      <c r="M135" s="20">
        <v>36000</v>
      </c>
      <c r="N135" s="21">
        <v>0</v>
      </c>
      <c r="O135" s="43">
        <f t="shared" si="33"/>
        <v>36000</v>
      </c>
      <c r="P135" s="20" t="e">
        <f t="shared" ref="P135:P144" si="50">G135-J135</f>
        <v>#REF!</v>
      </c>
      <c r="Q135" s="21" t="e">
        <f t="shared" ref="Q135:Q144" si="51">H135-K135</f>
        <v>#REF!</v>
      </c>
      <c r="R135" s="43" t="e">
        <f t="shared" si="34"/>
        <v>#REF!</v>
      </c>
      <c r="S135" s="20">
        <f t="shared" si="13"/>
        <v>0</v>
      </c>
      <c r="T135" s="21">
        <f t="shared" si="13"/>
        <v>0</v>
      </c>
      <c r="U135" s="44">
        <f t="shared" si="35"/>
        <v>0</v>
      </c>
      <c r="V135" s="43" t="e">
        <f t="shared" si="11"/>
        <v>#REF!</v>
      </c>
      <c r="X135" s="96" t="s">
        <v>397</v>
      </c>
      <c r="Y135" s="37" t="str">
        <f t="shared" si="49"/>
        <v/>
      </c>
      <c r="AB135" s="104" t="s">
        <v>463</v>
      </c>
      <c r="AC135" s="104" t="s">
        <v>463</v>
      </c>
      <c r="AD135" s="104" t="s">
        <v>463</v>
      </c>
      <c r="AE135" s="104" t="s">
        <v>463</v>
      </c>
      <c r="AF135" s="105"/>
      <c r="AG135" s="104" t="s">
        <v>463</v>
      </c>
      <c r="AH135" s="105"/>
      <c r="AI135" s="104" t="s">
        <v>465</v>
      </c>
      <c r="AJ135" s="105"/>
    </row>
    <row r="136" spans="1:37">
      <c r="A136" s="49" t="s">
        <v>347</v>
      </c>
      <c r="B136" s="49" t="s">
        <v>345</v>
      </c>
      <c r="C136" s="50" t="s">
        <v>406</v>
      </c>
      <c r="D136" s="50" t="s">
        <v>175</v>
      </c>
      <c r="E136" s="50" t="s">
        <v>458</v>
      </c>
      <c r="F136" s="65">
        <v>45658</v>
      </c>
      <c r="G136" s="51" t="e">
        <f t="shared" si="30"/>
        <v>#REF!</v>
      </c>
      <c r="H136" s="52" t="e">
        <f t="shared" si="31"/>
        <v>#REF!</v>
      </c>
      <c r="I136" s="66" t="e">
        <f t="shared" si="12"/>
        <v>#REF!</v>
      </c>
      <c r="J136" s="51">
        <v>68000</v>
      </c>
      <c r="K136" s="52">
        <v>0</v>
      </c>
      <c r="L136" s="53">
        <f t="shared" si="32"/>
        <v>68000</v>
      </c>
      <c r="M136" s="20">
        <v>68000</v>
      </c>
      <c r="N136" s="21">
        <v>0</v>
      </c>
      <c r="O136" s="43">
        <f t="shared" si="33"/>
        <v>68000</v>
      </c>
      <c r="P136" s="20" t="e">
        <f t="shared" si="50"/>
        <v>#REF!</v>
      </c>
      <c r="Q136" s="21" t="e">
        <f t="shared" si="51"/>
        <v>#REF!</v>
      </c>
      <c r="R136" s="43" t="e">
        <f t="shared" si="34"/>
        <v>#REF!</v>
      </c>
      <c r="S136" s="20">
        <f t="shared" si="13"/>
        <v>0</v>
      </c>
      <c r="T136" s="21">
        <f t="shared" si="13"/>
        <v>0</v>
      </c>
      <c r="U136" s="44">
        <f t="shared" si="35"/>
        <v>0</v>
      </c>
      <c r="V136" s="43" t="e">
        <f t="shared" si="11"/>
        <v>#REF!</v>
      </c>
      <c r="X136" s="96" t="s">
        <v>175</v>
      </c>
      <c r="Y136" s="37" t="str">
        <f t="shared" si="49"/>
        <v/>
      </c>
      <c r="AB136" s="104" t="s">
        <v>463</v>
      </c>
      <c r="AC136" s="104" t="s">
        <v>463</v>
      </c>
      <c r="AD136" s="104" t="s">
        <v>463</v>
      </c>
      <c r="AE136" s="104" t="s">
        <v>463</v>
      </c>
      <c r="AF136" s="105"/>
      <c r="AG136" s="104" t="s">
        <v>463</v>
      </c>
      <c r="AH136" s="104"/>
      <c r="AI136" s="104" t="s">
        <v>465</v>
      </c>
      <c r="AJ136" s="105"/>
    </row>
    <row r="137" spans="1:37">
      <c r="A137" s="49" t="s">
        <v>348</v>
      </c>
      <c r="B137" s="49" t="s">
        <v>345</v>
      </c>
      <c r="C137" s="50" t="s">
        <v>349</v>
      </c>
      <c r="D137" s="50" t="s">
        <v>84</v>
      </c>
      <c r="E137" s="50" t="s">
        <v>457</v>
      </c>
      <c r="F137" s="65">
        <v>45658</v>
      </c>
      <c r="G137" s="51" t="e">
        <f t="shared" ref="G137:G143" si="52">ROUND(J137*ign/igo,afrind)</f>
        <v>#REF!</v>
      </c>
      <c r="H137" s="52" t="e">
        <f t="shared" ref="H137:H144" si="53">ROUND(K137*iin/iio,afrind)</f>
        <v>#REF!</v>
      </c>
      <c r="I137" s="66" t="e">
        <f t="shared" si="12"/>
        <v>#REF!</v>
      </c>
      <c r="J137" s="51">
        <v>784000</v>
      </c>
      <c r="K137" s="52">
        <v>59000</v>
      </c>
      <c r="L137" s="53">
        <f t="shared" ref="L137:L141" si="54">SUM(J137:K137)</f>
        <v>843000</v>
      </c>
      <c r="M137" s="20">
        <v>784000</v>
      </c>
      <c r="N137" s="21">
        <v>59000</v>
      </c>
      <c r="O137" s="43">
        <f t="shared" ref="O137:O141" si="55">SUM(M137:N137)</f>
        <v>843000</v>
      </c>
      <c r="P137" s="20" t="e">
        <f t="shared" si="50"/>
        <v>#REF!</v>
      </c>
      <c r="Q137" s="21" t="e">
        <f t="shared" si="51"/>
        <v>#REF!</v>
      </c>
      <c r="R137" s="43" t="e">
        <f t="shared" ref="R137:R141" si="56">SUM(P137:Q137)</f>
        <v>#REF!</v>
      </c>
      <c r="S137" s="20">
        <f t="shared" si="13"/>
        <v>0</v>
      </c>
      <c r="T137" s="21">
        <f t="shared" si="13"/>
        <v>0</v>
      </c>
      <c r="U137" s="44">
        <f t="shared" ref="U137:U141" si="57">SUM(S137:T137)</f>
        <v>0</v>
      </c>
      <c r="V137" s="43" t="e">
        <f t="shared" si="11"/>
        <v>#REF!</v>
      </c>
      <c r="X137" s="96" t="s">
        <v>84</v>
      </c>
      <c r="Y137" s="37" t="str">
        <f t="shared" si="49"/>
        <v/>
      </c>
      <c r="AB137" s="104" t="s">
        <v>463</v>
      </c>
      <c r="AC137" s="104" t="s">
        <v>463</v>
      </c>
      <c r="AD137" s="104" t="s">
        <v>463</v>
      </c>
      <c r="AE137" s="104" t="s">
        <v>463</v>
      </c>
      <c r="AF137" s="105"/>
      <c r="AG137" s="104" t="s">
        <v>464</v>
      </c>
      <c r="AH137" s="104" t="s">
        <v>463</v>
      </c>
      <c r="AI137" s="104" t="s">
        <v>465</v>
      </c>
      <c r="AJ137" s="105"/>
      <c r="AK137" s="37" t="s">
        <v>467</v>
      </c>
    </row>
    <row r="138" spans="1:37">
      <c r="A138" s="49" t="s">
        <v>350</v>
      </c>
      <c r="B138" s="49" t="s">
        <v>345</v>
      </c>
      <c r="C138" s="50" t="s">
        <v>351</v>
      </c>
      <c r="D138" s="50" t="s">
        <v>154</v>
      </c>
      <c r="E138" s="50" t="s">
        <v>462</v>
      </c>
      <c r="F138" s="65">
        <v>45658</v>
      </c>
      <c r="G138" s="51" t="e">
        <f t="shared" si="52"/>
        <v>#REF!</v>
      </c>
      <c r="H138" s="52" t="e">
        <f t="shared" si="53"/>
        <v>#REF!</v>
      </c>
      <c r="I138" s="66" t="e">
        <f t="shared" ref="I138:I141" si="58">SUM(G138:H138)</f>
        <v>#REF!</v>
      </c>
      <c r="J138" s="51">
        <v>99000</v>
      </c>
      <c r="K138" s="52">
        <v>0</v>
      </c>
      <c r="L138" s="53">
        <f t="shared" si="54"/>
        <v>99000</v>
      </c>
      <c r="M138" s="20">
        <v>99000</v>
      </c>
      <c r="N138" s="21">
        <v>0</v>
      </c>
      <c r="O138" s="43">
        <f t="shared" si="55"/>
        <v>99000</v>
      </c>
      <c r="P138" s="20" t="e">
        <f t="shared" si="50"/>
        <v>#REF!</v>
      </c>
      <c r="Q138" s="21" t="e">
        <f t="shared" si="51"/>
        <v>#REF!</v>
      </c>
      <c r="R138" s="43" t="e">
        <f t="shared" si="56"/>
        <v>#REF!</v>
      </c>
      <c r="S138" s="20">
        <f t="shared" si="13"/>
        <v>0</v>
      </c>
      <c r="T138" s="21">
        <f t="shared" si="13"/>
        <v>0</v>
      </c>
      <c r="U138" s="44">
        <f t="shared" si="57"/>
        <v>0</v>
      </c>
      <c r="V138" s="43" t="e">
        <f t="shared" si="11"/>
        <v>#REF!</v>
      </c>
      <c r="X138" s="96" t="s">
        <v>154</v>
      </c>
      <c r="Y138" s="37" t="str">
        <f t="shared" si="49"/>
        <v/>
      </c>
      <c r="AB138" s="104" t="s">
        <v>463</v>
      </c>
      <c r="AC138" s="104" t="s">
        <v>463</v>
      </c>
      <c r="AD138" s="104" t="s">
        <v>463</v>
      </c>
      <c r="AE138" s="104" t="s">
        <v>463</v>
      </c>
      <c r="AF138" s="105"/>
      <c r="AG138" s="104" t="s">
        <v>463</v>
      </c>
      <c r="AH138" s="104"/>
      <c r="AI138" s="104" t="s">
        <v>465</v>
      </c>
      <c r="AJ138" s="105"/>
    </row>
    <row r="139" spans="1:37">
      <c r="A139" s="49" t="s">
        <v>352</v>
      </c>
      <c r="B139" s="49" t="s">
        <v>345</v>
      </c>
      <c r="C139" s="50" t="s">
        <v>353</v>
      </c>
      <c r="D139" s="50" t="s">
        <v>195</v>
      </c>
      <c r="E139" s="50" t="s">
        <v>457</v>
      </c>
      <c r="F139" s="65">
        <v>45658</v>
      </c>
      <c r="G139" s="51" t="e">
        <f t="shared" si="52"/>
        <v>#REF!</v>
      </c>
      <c r="H139" s="52" t="e">
        <f t="shared" si="53"/>
        <v>#REF!</v>
      </c>
      <c r="I139" s="66" t="e">
        <f t="shared" si="58"/>
        <v>#REF!</v>
      </c>
      <c r="J139" s="51">
        <v>1304000</v>
      </c>
      <c r="K139" s="52">
        <v>0</v>
      </c>
      <c r="L139" s="53">
        <f t="shared" si="54"/>
        <v>1304000</v>
      </c>
      <c r="M139" s="20">
        <v>1304000</v>
      </c>
      <c r="N139" s="21">
        <v>0</v>
      </c>
      <c r="O139" s="43">
        <f t="shared" si="55"/>
        <v>1304000</v>
      </c>
      <c r="P139" s="20" t="e">
        <f t="shared" si="50"/>
        <v>#REF!</v>
      </c>
      <c r="Q139" s="21" t="e">
        <f t="shared" si="51"/>
        <v>#REF!</v>
      </c>
      <c r="R139" s="43" t="e">
        <f t="shared" si="56"/>
        <v>#REF!</v>
      </c>
      <c r="S139" s="20">
        <f t="shared" ref="S139:T144" si="59">J139-M139</f>
        <v>0</v>
      </c>
      <c r="T139" s="21">
        <f t="shared" si="59"/>
        <v>0</v>
      </c>
      <c r="U139" s="44">
        <f t="shared" si="57"/>
        <v>0</v>
      </c>
      <c r="V139" s="43" t="e">
        <f t="shared" si="11"/>
        <v>#REF!</v>
      </c>
      <c r="X139" s="96" t="s">
        <v>195</v>
      </c>
      <c r="Y139" s="37" t="str">
        <f t="shared" si="49"/>
        <v/>
      </c>
      <c r="AB139" s="104" t="s">
        <v>463</v>
      </c>
      <c r="AC139" s="104" t="s">
        <v>463</v>
      </c>
      <c r="AD139" s="104" t="s">
        <v>463</v>
      </c>
      <c r="AE139" s="104" t="s">
        <v>463</v>
      </c>
      <c r="AF139" s="105"/>
      <c r="AG139" s="104" t="s">
        <v>463</v>
      </c>
      <c r="AH139" s="104"/>
      <c r="AI139" s="104" t="s">
        <v>465</v>
      </c>
      <c r="AJ139" s="105"/>
    </row>
    <row r="140" spans="1:37">
      <c r="A140" s="49" t="s">
        <v>354</v>
      </c>
      <c r="B140" s="49" t="s">
        <v>345</v>
      </c>
      <c r="C140" s="50" t="s">
        <v>355</v>
      </c>
      <c r="D140" s="50" t="s">
        <v>92</v>
      </c>
      <c r="E140" s="50" t="s">
        <v>457</v>
      </c>
      <c r="F140" s="65">
        <v>45658</v>
      </c>
      <c r="G140" s="51" t="e">
        <f t="shared" si="52"/>
        <v>#REF!</v>
      </c>
      <c r="H140" s="52" t="e">
        <f t="shared" si="53"/>
        <v>#REF!</v>
      </c>
      <c r="I140" s="66" t="e">
        <f t="shared" si="58"/>
        <v>#REF!</v>
      </c>
      <c r="J140" s="51">
        <v>2130000</v>
      </c>
      <c r="K140" s="52">
        <v>0</v>
      </c>
      <c r="L140" s="53">
        <f t="shared" si="54"/>
        <v>2130000</v>
      </c>
      <c r="M140" s="20">
        <v>2130000</v>
      </c>
      <c r="N140" s="21">
        <v>0</v>
      </c>
      <c r="O140" s="43">
        <f t="shared" si="55"/>
        <v>2130000</v>
      </c>
      <c r="P140" s="20" t="e">
        <f t="shared" si="50"/>
        <v>#REF!</v>
      </c>
      <c r="Q140" s="21" t="e">
        <f t="shared" si="51"/>
        <v>#REF!</v>
      </c>
      <c r="R140" s="43" t="e">
        <f t="shared" si="56"/>
        <v>#REF!</v>
      </c>
      <c r="S140" s="20">
        <f t="shared" si="59"/>
        <v>0</v>
      </c>
      <c r="T140" s="21">
        <f t="shared" si="59"/>
        <v>0</v>
      </c>
      <c r="U140" s="44">
        <f t="shared" si="57"/>
        <v>0</v>
      </c>
      <c r="V140" s="43" t="e">
        <f t="shared" si="11"/>
        <v>#REF!</v>
      </c>
      <c r="X140" s="96" t="s">
        <v>92</v>
      </c>
      <c r="Y140" s="37" t="str">
        <f t="shared" si="49"/>
        <v/>
      </c>
      <c r="AB140" s="104" t="s">
        <v>463</v>
      </c>
      <c r="AC140" s="104" t="s">
        <v>463</v>
      </c>
      <c r="AD140" s="104" t="s">
        <v>463</v>
      </c>
      <c r="AE140" s="104" t="s">
        <v>463</v>
      </c>
      <c r="AF140" s="105"/>
      <c r="AG140" s="104" t="s">
        <v>463</v>
      </c>
      <c r="AH140" s="104"/>
      <c r="AI140" s="104" t="s">
        <v>465</v>
      </c>
      <c r="AJ140" s="105"/>
    </row>
    <row r="141" spans="1:37">
      <c r="A141" s="49" t="s">
        <v>356</v>
      </c>
      <c r="B141" s="49" t="s">
        <v>345</v>
      </c>
      <c r="C141" s="50" t="s">
        <v>355</v>
      </c>
      <c r="D141" s="50" t="s">
        <v>357</v>
      </c>
      <c r="E141" s="50" t="s">
        <v>457</v>
      </c>
      <c r="F141" s="65">
        <v>45658</v>
      </c>
      <c r="G141" s="51" t="e">
        <f t="shared" si="52"/>
        <v>#REF!</v>
      </c>
      <c r="H141" s="52" t="e">
        <f t="shared" si="53"/>
        <v>#REF!</v>
      </c>
      <c r="I141" s="66" t="e">
        <f t="shared" si="58"/>
        <v>#REF!</v>
      </c>
      <c r="J141" s="51">
        <v>62000</v>
      </c>
      <c r="K141" s="52">
        <v>0</v>
      </c>
      <c r="L141" s="53">
        <f t="shared" si="54"/>
        <v>62000</v>
      </c>
      <c r="M141" s="20">
        <v>62000</v>
      </c>
      <c r="N141" s="21">
        <v>0</v>
      </c>
      <c r="O141" s="43">
        <f t="shared" si="55"/>
        <v>62000</v>
      </c>
      <c r="P141" s="20" t="e">
        <f t="shared" si="50"/>
        <v>#REF!</v>
      </c>
      <c r="Q141" s="21" t="e">
        <f t="shared" si="51"/>
        <v>#REF!</v>
      </c>
      <c r="R141" s="43" t="e">
        <f t="shared" si="56"/>
        <v>#REF!</v>
      </c>
      <c r="S141" s="20">
        <f t="shared" si="59"/>
        <v>0</v>
      </c>
      <c r="T141" s="21">
        <f t="shared" si="59"/>
        <v>0</v>
      </c>
      <c r="U141" s="44">
        <f t="shared" si="57"/>
        <v>0</v>
      </c>
      <c r="V141" s="43" t="e">
        <f t="shared" si="11"/>
        <v>#REF!</v>
      </c>
      <c r="X141" s="96" t="s">
        <v>357</v>
      </c>
      <c r="Y141" s="37" t="str">
        <f t="shared" si="49"/>
        <v/>
      </c>
      <c r="AB141" s="104" t="s">
        <v>463</v>
      </c>
      <c r="AC141" s="104" t="s">
        <v>463</v>
      </c>
      <c r="AD141" s="104" t="s">
        <v>463</v>
      </c>
      <c r="AE141" s="104" t="s">
        <v>463</v>
      </c>
      <c r="AF141" s="105"/>
      <c r="AG141" s="104" t="s">
        <v>463</v>
      </c>
      <c r="AH141" s="104"/>
      <c r="AI141" s="104" t="s">
        <v>465</v>
      </c>
      <c r="AJ141" s="105"/>
    </row>
    <row r="142" spans="1:37">
      <c r="A142" s="49" t="s">
        <v>358</v>
      </c>
      <c r="B142" s="49" t="s">
        <v>345</v>
      </c>
      <c r="C142" s="50" t="s">
        <v>359</v>
      </c>
      <c r="D142" s="50" t="s">
        <v>281</v>
      </c>
      <c r="E142" s="50" t="s">
        <v>458</v>
      </c>
      <c r="F142" s="65">
        <v>45658</v>
      </c>
      <c r="G142" s="51" t="e">
        <f t="shared" si="52"/>
        <v>#REF!</v>
      </c>
      <c r="H142" s="52" t="e">
        <f t="shared" si="53"/>
        <v>#REF!</v>
      </c>
      <c r="I142" s="66" t="e">
        <f t="shared" ref="I142:I144" si="60">SUM(G142:H142)</f>
        <v>#REF!</v>
      </c>
      <c r="J142" s="51">
        <v>68000</v>
      </c>
      <c r="K142" s="52">
        <v>0</v>
      </c>
      <c r="L142" s="53">
        <f t="shared" ref="L142:L144" si="61">SUM(J142:K142)</f>
        <v>68000</v>
      </c>
      <c r="M142" s="20">
        <v>94000</v>
      </c>
      <c r="N142" s="21">
        <v>0</v>
      </c>
      <c r="O142" s="43">
        <f t="shared" ref="O142:O144" si="62">SUM(M142:N142)</f>
        <v>94000</v>
      </c>
      <c r="P142" s="20" t="e">
        <f t="shared" si="50"/>
        <v>#REF!</v>
      </c>
      <c r="Q142" s="21" t="e">
        <f t="shared" si="51"/>
        <v>#REF!</v>
      </c>
      <c r="R142" s="43" t="e">
        <f t="shared" ref="R142:R144" si="63">SUM(P142:Q142)</f>
        <v>#REF!</v>
      </c>
      <c r="S142" s="20">
        <f t="shared" si="59"/>
        <v>-26000</v>
      </c>
      <c r="T142" s="21">
        <f t="shared" si="59"/>
        <v>0</v>
      </c>
      <c r="U142" s="44">
        <f t="shared" ref="U142:U144" si="64">SUM(S142:T142)</f>
        <v>-26000</v>
      </c>
      <c r="V142" s="43" t="e">
        <f t="shared" si="11"/>
        <v>#REF!</v>
      </c>
      <c r="X142" s="96" t="s">
        <v>281</v>
      </c>
      <c r="Y142" s="37" t="s">
        <v>442</v>
      </c>
      <c r="Z142" s="37" t="s">
        <v>441</v>
      </c>
      <c r="AB142" s="104" t="s">
        <v>463</v>
      </c>
      <c r="AC142" s="104" t="s">
        <v>463</v>
      </c>
      <c r="AD142" s="104" t="s">
        <v>463</v>
      </c>
      <c r="AE142" s="104" t="s">
        <v>463</v>
      </c>
      <c r="AF142" s="105"/>
      <c r="AG142" s="104" t="s">
        <v>464</v>
      </c>
      <c r="AH142" s="104" t="s">
        <v>463</v>
      </c>
      <c r="AI142" s="104" t="s">
        <v>465</v>
      </c>
      <c r="AJ142" s="105"/>
      <c r="AK142" s="37" t="s">
        <v>467</v>
      </c>
    </row>
    <row r="143" spans="1:37">
      <c r="A143" s="49" t="s">
        <v>360</v>
      </c>
      <c r="B143" s="49" t="s">
        <v>345</v>
      </c>
      <c r="C143" s="50" t="s">
        <v>359</v>
      </c>
      <c r="D143" s="50" t="s">
        <v>361</v>
      </c>
      <c r="E143" s="50" t="s">
        <v>458</v>
      </c>
      <c r="F143" s="65">
        <v>45658</v>
      </c>
      <c r="G143" s="51" t="e">
        <f t="shared" si="52"/>
        <v>#REF!</v>
      </c>
      <c r="H143" s="52" t="e">
        <f t="shared" si="53"/>
        <v>#REF!</v>
      </c>
      <c r="I143" s="66" t="e">
        <f t="shared" si="60"/>
        <v>#REF!</v>
      </c>
      <c r="J143" s="51">
        <v>4779000</v>
      </c>
      <c r="K143" s="52">
        <v>297000</v>
      </c>
      <c r="L143" s="53">
        <f t="shared" si="61"/>
        <v>5076000</v>
      </c>
      <c r="M143" s="20">
        <v>4779000</v>
      </c>
      <c r="N143" s="21">
        <v>297000</v>
      </c>
      <c r="O143" s="43">
        <f t="shared" si="62"/>
        <v>5076000</v>
      </c>
      <c r="P143" s="20" t="e">
        <f t="shared" si="50"/>
        <v>#REF!</v>
      </c>
      <c r="Q143" s="21" t="e">
        <f t="shared" si="51"/>
        <v>#REF!</v>
      </c>
      <c r="R143" s="43" t="e">
        <f t="shared" si="63"/>
        <v>#REF!</v>
      </c>
      <c r="S143" s="20">
        <f t="shared" si="59"/>
        <v>0</v>
      </c>
      <c r="T143" s="21">
        <f t="shared" si="59"/>
        <v>0</v>
      </c>
      <c r="U143" s="44">
        <f t="shared" si="64"/>
        <v>0</v>
      </c>
      <c r="V143" s="43" t="e">
        <f t="shared" si="11"/>
        <v>#REF!</v>
      </c>
      <c r="X143" s="5" t="s">
        <v>361</v>
      </c>
      <c r="Y143" s="37" t="str">
        <f>IF(D143=X143,"",D143 &amp; " ≠ " &amp; X143)</f>
        <v/>
      </c>
      <c r="AB143" s="104" t="s">
        <v>464</v>
      </c>
      <c r="AC143" s="104" t="s">
        <v>464</v>
      </c>
      <c r="AD143" s="104" t="s">
        <v>463</v>
      </c>
      <c r="AE143" s="104" t="s">
        <v>463</v>
      </c>
      <c r="AF143" s="105"/>
      <c r="AG143" s="104" t="s">
        <v>464</v>
      </c>
      <c r="AH143" s="104" t="s">
        <v>463</v>
      </c>
      <c r="AI143" s="104" t="s">
        <v>465</v>
      </c>
      <c r="AJ143" s="104" t="s">
        <v>464</v>
      </c>
      <c r="AK143" s="37" t="s">
        <v>467</v>
      </c>
    </row>
    <row r="144" spans="1:37">
      <c r="A144" s="49" t="s">
        <v>445</v>
      </c>
      <c r="B144" s="49" t="s">
        <v>255</v>
      </c>
      <c r="C144" s="50" t="s">
        <v>446</v>
      </c>
      <c r="D144" s="50" t="s">
        <v>0</v>
      </c>
      <c r="E144" s="50" t="s">
        <v>457</v>
      </c>
      <c r="F144" s="65">
        <v>46037</v>
      </c>
      <c r="G144" s="51">
        <v>13250000</v>
      </c>
      <c r="H144" s="52" t="e">
        <f t="shared" si="53"/>
        <v>#REF!</v>
      </c>
      <c r="I144" s="66" t="e">
        <f t="shared" si="60"/>
        <v>#REF!</v>
      </c>
      <c r="J144" s="51">
        <v>13250000</v>
      </c>
      <c r="K144" s="52">
        <v>0</v>
      </c>
      <c r="L144" s="53">
        <f t="shared" si="61"/>
        <v>13250000</v>
      </c>
      <c r="M144" s="20">
        <v>0</v>
      </c>
      <c r="N144" s="21">
        <v>0</v>
      </c>
      <c r="O144" s="43">
        <f t="shared" si="62"/>
        <v>0</v>
      </c>
      <c r="P144" s="20">
        <f t="shared" si="50"/>
        <v>0</v>
      </c>
      <c r="Q144" s="21" t="e">
        <f t="shared" si="51"/>
        <v>#REF!</v>
      </c>
      <c r="R144" s="43" t="e">
        <f t="shared" si="63"/>
        <v>#REF!</v>
      </c>
      <c r="S144" s="20">
        <f t="shared" si="59"/>
        <v>13250000</v>
      </c>
      <c r="T144" s="21">
        <f t="shared" si="59"/>
        <v>0</v>
      </c>
      <c r="U144" s="44">
        <f t="shared" si="64"/>
        <v>13250000</v>
      </c>
      <c r="V144" s="43" t="e">
        <f t="shared" si="11"/>
        <v>#REF!</v>
      </c>
      <c r="AB144" s="104" t="s">
        <v>460</v>
      </c>
      <c r="AC144" s="104" t="s">
        <v>460</v>
      </c>
      <c r="AD144" s="104" t="s">
        <v>460</v>
      </c>
      <c r="AE144" s="104" t="s">
        <v>460</v>
      </c>
      <c r="AF144" s="105"/>
      <c r="AG144" s="104" t="s">
        <v>463</v>
      </c>
      <c r="AH144" s="104"/>
      <c r="AI144" s="104" t="s">
        <v>465</v>
      </c>
      <c r="AJ144" s="105"/>
    </row>
    <row r="145" spans="1:217">
      <c r="A145" s="49"/>
      <c r="B145" s="49"/>
      <c r="C145" s="50"/>
      <c r="D145" s="50"/>
      <c r="E145" s="50"/>
      <c r="F145" s="65"/>
      <c r="G145" s="51"/>
      <c r="H145" s="54"/>
      <c r="I145" s="55"/>
      <c r="J145" s="51"/>
      <c r="K145" s="54"/>
      <c r="L145" s="55"/>
      <c r="M145" s="20"/>
      <c r="N145" s="45"/>
      <c r="O145" s="46"/>
      <c r="P145" s="20"/>
      <c r="Q145" s="45"/>
      <c r="R145" s="46"/>
      <c r="S145" s="20"/>
      <c r="T145" s="45"/>
      <c r="U145" s="47"/>
      <c r="V145" s="48"/>
      <c r="AJ145" s="143"/>
    </row>
    <row r="146" spans="1:217" ht="13.8" thickBot="1">
      <c r="A146" s="23"/>
      <c r="B146" s="24"/>
      <c r="C146" s="25"/>
      <c r="D146" s="25"/>
      <c r="E146" s="25"/>
      <c r="F146" s="36"/>
      <c r="G146" s="33" t="e">
        <f t="shared" ref="G146:V146" si="65">SUM(G6:G145)</f>
        <v>#REF!</v>
      </c>
      <c r="H146" s="33" t="e">
        <f t="shared" si="65"/>
        <v>#REF!</v>
      </c>
      <c r="I146" s="33" t="e">
        <f t="shared" si="65"/>
        <v>#REF!</v>
      </c>
      <c r="J146" s="33">
        <f t="shared" si="65"/>
        <v>167235000</v>
      </c>
      <c r="K146" s="33">
        <f t="shared" si="65"/>
        <v>9906000</v>
      </c>
      <c r="L146" s="33">
        <f t="shared" si="65"/>
        <v>177141000</v>
      </c>
      <c r="M146" s="33">
        <f t="shared" si="65"/>
        <v>152994000</v>
      </c>
      <c r="N146" s="33">
        <f t="shared" si="65"/>
        <v>9864000</v>
      </c>
      <c r="O146" s="33">
        <f t="shared" si="65"/>
        <v>162858000</v>
      </c>
      <c r="P146" s="33" t="e">
        <f t="shared" si="65"/>
        <v>#REF!</v>
      </c>
      <c r="Q146" s="33" t="e">
        <f t="shared" si="65"/>
        <v>#REF!</v>
      </c>
      <c r="R146" s="33" t="e">
        <f t="shared" si="65"/>
        <v>#REF!</v>
      </c>
      <c r="S146" s="33">
        <f t="shared" si="65"/>
        <v>14241000</v>
      </c>
      <c r="T146" s="33">
        <f t="shared" si="65"/>
        <v>42000</v>
      </c>
      <c r="U146" s="33">
        <f t="shared" si="65"/>
        <v>14283000</v>
      </c>
      <c r="V146" s="34" t="e">
        <f t="shared" si="65"/>
        <v>#REF!</v>
      </c>
      <c r="AB146" s="36"/>
      <c r="AC146" s="36"/>
      <c r="AD146" s="36"/>
      <c r="AE146" s="36"/>
      <c r="AF146" s="36"/>
      <c r="AG146" s="36"/>
      <c r="AH146" s="36"/>
      <c r="AI146" s="36"/>
      <c r="AJ146" s="36"/>
    </row>
    <row r="147" spans="1:217" ht="13.8" thickTop="1">
      <c r="A147" s="35"/>
      <c r="B147" s="18"/>
      <c r="C147" s="19"/>
      <c r="D147" s="19"/>
      <c r="E147" s="19"/>
      <c r="F147" s="1"/>
      <c r="G147" s="39"/>
      <c r="H147" s="40"/>
      <c r="I147" s="40"/>
      <c r="J147" s="39"/>
      <c r="K147" s="40"/>
      <c r="L147" s="40"/>
      <c r="M147" s="39"/>
      <c r="N147" s="40"/>
      <c r="O147" s="40"/>
      <c r="P147" s="39"/>
      <c r="Q147" s="40"/>
      <c r="R147" s="40"/>
      <c r="S147" s="39"/>
      <c r="T147" s="40"/>
      <c r="U147" s="41"/>
      <c r="V147" s="42"/>
      <c r="AJ147" s="143"/>
    </row>
    <row r="148" spans="1:217">
      <c r="A148" s="49" t="s">
        <v>36</v>
      </c>
      <c r="B148" s="49" t="s">
        <v>33</v>
      </c>
      <c r="C148" s="50" t="s">
        <v>37</v>
      </c>
      <c r="D148" s="50" t="s">
        <v>362</v>
      </c>
      <c r="E148" s="49" t="s">
        <v>459</v>
      </c>
      <c r="F148" s="65" t="s">
        <v>61</v>
      </c>
      <c r="G148" s="51" t="e">
        <f t="shared" ref="G148:G162" si="66">ROUND(J148*ign/igo,afrind)</f>
        <v>#REF!</v>
      </c>
      <c r="H148" s="52" t="e">
        <f t="shared" ref="H148:H162" si="67">ROUND(K148*iin/iio,afrind)</f>
        <v>#REF!</v>
      </c>
      <c r="I148" s="66" t="e">
        <f>SUM(G148:H148)</f>
        <v>#REF!</v>
      </c>
      <c r="J148" s="51">
        <v>0</v>
      </c>
      <c r="K148" s="52">
        <v>0</v>
      </c>
      <c r="L148" s="53">
        <f>SUM(J148:K148)</f>
        <v>0</v>
      </c>
      <c r="M148" s="51">
        <v>0</v>
      </c>
      <c r="N148" s="52">
        <v>0</v>
      </c>
      <c r="O148" s="43">
        <f>SUM(M148:N148)</f>
        <v>0</v>
      </c>
      <c r="P148" s="20" t="e">
        <f t="shared" ref="P148:P162" si="68">G148-J148</f>
        <v>#REF!</v>
      </c>
      <c r="Q148" s="21" t="e">
        <f t="shared" ref="Q148:Q162" si="69">H148-K148</f>
        <v>#REF!</v>
      </c>
      <c r="R148" s="43" t="e">
        <f>SUM(P148:Q148)</f>
        <v>#REF!</v>
      </c>
      <c r="S148" s="20">
        <f t="shared" ref="S148:T162" si="70">J148-M148</f>
        <v>0</v>
      </c>
      <c r="T148" s="21">
        <f t="shared" si="70"/>
        <v>0</v>
      </c>
      <c r="U148" s="44">
        <f>SUM(S148:T148)</f>
        <v>0</v>
      </c>
      <c r="V148" s="43" t="e">
        <f>ROUND(U148*premieGM,2)</f>
        <v>#REF!</v>
      </c>
      <c r="AB148" s="108"/>
      <c r="AC148" s="108"/>
      <c r="AD148" s="108"/>
      <c r="AE148" s="108"/>
      <c r="AF148" s="108"/>
      <c r="AG148" s="108"/>
      <c r="AH148" s="108"/>
      <c r="AI148" s="108"/>
      <c r="AJ148" s="108"/>
    </row>
    <row r="149" spans="1:217">
      <c r="A149" s="49" t="s">
        <v>363</v>
      </c>
      <c r="B149" s="49" t="s">
        <v>33</v>
      </c>
      <c r="C149" s="50" t="s">
        <v>364</v>
      </c>
      <c r="D149" s="50" t="s">
        <v>472</v>
      </c>
      <c r="E149" s="49" t="s">
        <v>457</v>
      </c>
      <c r="F149" s="65" t="s">
        <v>61</v>
      </c>
      <c r="G149" s="51" t="e">
        <f t="shared" si="66"/>
        <v>#REF!</v>
      </c>
      <c r="H149" s="52" t="e">
        <f t="shared" si="67"/>
        <v>#REF!</v>
      </c>
      <c r="I149" s="66" t="e">
        <f>SUM(G149:H149)</f>
        <v>#REF!</v>
      </c>
      <c r="J149" s="51">
        <v>3117000</v>
      </c>
      <c r="K149" s="52">
        <v>803000</v>
      </c>
      <c r="L149" s="53">
        <f>SUM(J149:K149)</f>
        <v>3920000</v>
      </c>
      <c r="M149" s="51">
        <v>3238000</v>
      </c>
      <c r="N149" s="52">
        <v>837000</v>
      </c>
      <c r="O149" s="43">
        <f>SUM(M149:N149)</f>
        <v>4075000</v>
      </c>
      <c r="P149" s="20" t="e">
        <f t="shared" si="68"/>
        <v>#REF!</v>
      </c>
      <c r="Q149" s="21" t="e">
        <f t="shared" si="69"/>
        <v>#REF!</v>
      </c>
      <c r="R149" s="43" t="e">
        <f>SUM(P149:Q149)</f>
        <v>#REF!</v>
      </c>
      <c r="S149" s="20">
        <f t="shared" si="70"/>
        <v>-121000</v>
      </c>
      <c r="T149" s="21">
        <f t="shared" si="70"/>
        <v>-34000</v>
      </c>
      <c r="U149" s="44">
        <f>SUM(S149:T149)</f>
        <v>-155000</v>
      </c>
      <c r="V149" s="43" t="e">
        <f t="shared" ref="V149:V162" si="71">ROUND(U149*premieGM,2)</f>
        <v>#REF!</v>
      </c>
      <c r="AB149" s="119" t="s">
        <v>464</v>
      </c>
      <c r="AC149" s="119" t="s">
        <v>464</v>
      </c>
      <c r="AD149" s="119" t="s">
        <v>463</v>
      </c>
      <c r="AE149" s="119" t="s">
        <v>463</v>
      </c>
      <c r="AF149" s="119"/>
      <c r="AG149" s="119" t="s">
        <v>463</v>
      </c>
      <c r="AH149" s="119"/>
      <c r="AI149" s="119" t="s">
        <v>463</v>
      </c>
      <c r="AJ149" s="119" t="s">
        <v>464</v>
      </c>
    </row>
    <row r="150" spans="1:217">
      <c r="A150" s="49" t="s">
        <v>403</v>
      </c>
      <c r="B150" s="49" t="s">
        <v>33</v>
      </c>
      <c r="C150" s="50" t="s">
        <v>404</v>
      </c>
      <c r="D150" s="50" t="s">
        <v>405</v>
      </c>
      <c r="E150" s="49" t="s">
        <v>457</v>
      </c>
      <c r="F150" s="89" t="s">
        <v>61</v>
      </c>
      <c r="G150" s="51" t="e">
        <f t="shared" si="66"/>
        <v>#REF!</v>
      </c>
      <c r="H150" s="52" t="e">
        <f t="shared" si="67"/>
        <v>#REF!</v>
      </c>
      <c r="I150" s="66" t="e">
        <f>SUM(G150:H150)</f>
        <v>#REF!</v>
      </c>
      <c r="J150" s="90">
        <v>426000</v>
      </c>
      <c r="K150" s="66">
        <v>0</v>
      </c>
      <c r="L150" s="53">
        <f>SUM(J150:K150)</f>
        <v>426000</v>
      </c>
      <c r="M150" s="90">
        <v>443000</v>
      </c>
      <c r="N150" s="66">
        <v>0</v>
      </c>
      <c r="O150" s="43">
        <f>SUM(M150:N150)</f>
        <v>443000</v>
      </c>
      <c r="P150" s="91" t="e">
        <f t="shared" si="68"/>
        <v>#REF!</v>
      </c>
      <c r="Q150" s="92" t="e">
        <f t="shared" si="69"/>
        <v>#REF!</v>
      </c>
      <c r="R150" s="43" t="e">
        <f>SUM(P150:Q150)</f>
        <v>#REF!</v>
      </c>
      <c r="S150" s="91">
        <f t="shared" si="70"/>
        <v>-17000</v>
      </c>
      <c r="T150" s="92">
        <f t="shared" si="70"/>
        <v>0</v>
      </c>
      <c r="U150" s="44">
        <f>SUM(S150:T150)</f>
        <v>-17000</v>
      </c>
      <c r="V150" s="43" t="e">
        <f>ROUND(U150*premieGM,2)</f>
        <v>#REF!</v>
      </c>
      <c r="W150" s="94"/>
      <c r="X150" s="94"/>
      <c r="Y150" s="94"/>
      <c r="Z150" s="94"/>
      <c r="AA150" s="94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37" t="s">
        <v>474</v>
      </c>
      <c r="AL150" s="94"/>
      <c r="AM150" s="94"/>
      <c r="AN150" s="94"/>
      <c r="AO150" s="94"/>
      <c r="AP150" s="94"/>
      <c r="AQ150" s="94"/>
      <c r="AR150" s="94"/>
      <c r="AS150" s="94"/>
      <c r="AT150" s="94"/>
      <c r="AU150" s="94"/>
      <c r="AV150" s="94"/>
      <c r="AW150" s="94"/>
      <c r="AX150" s="94"/>
      <c r="AY150" s="94"/>
      <c r="AZ150" s="94"/>
      <c r="BA150" s="94"/>
      <c r="BB150" s="94"/>
      <c r="BC150" s="94"/>
      <c r="BD150" s="94"/>
      <c r="BE150" s="94"/>
      <c r="BF150" s="94"/>
      <c r="BG150" s="94"/>
      <c r="BH150" s="94"/>
      <c r="BI150" s="94"/>
      <c r="BJ150" s="94"/>
      <c r="BK150" s="94"/>
      <c r="BL150" s="94"/>
      <c r="BM150" s="94"/>
      <c r="BN150" s="94"/>
      <c r="BO150" s="94"/>
      <c r="BP150" s="94"/>
      <c r="BQ150" s="94"/>
      <c r="BR150" s="94"/>
      <c r="BS150" s="94"/>
      <c r="BT150" s="94"/>
      <c r="BU150" s="94"/>
      <c r="BV150" s="94"/>
      <c r="BW150" s="94"/>
      <c r="BX150" s="94"/>
      <c r="BY150" s="94"/>
      <c r="BZ150" s="94"/>
      <c r="CA150" s="94"/>
      <c r="CB150" s="94"/>
      <c r="CC150" s="94"/>
      <c r="CD150" s="94"/>
      <c r="CE150" s="94"/>
      <c r="CF150" s="94"/>
      <c r="CG150" s="94"/>
      <c r="CH150" s="94"/>
      <c r="CI150" s="94"/>
      <c r="CJ150" s="94"/>
      <c r="CK150" s="94"/>
      <c r="CL150" s="94"/>
      <c r="CM150" s="94"/>
      <c r="CN150" s="94"/>
      <c r="CO150" s="94"/>
      <c r="CP150" s="94"/>
      <c r="CQ150" s="94"/>
      <c r="CR150" s="94"/>
      <c r="CS150" s="94"/>
      <c r="CT150" s="94"/>
      <c r="CU150" s="94"/>
      <c r="CV150" s="94"/>
      <c r="CW150" s="94"/>
      <c r="CX150" s="94"/>
      <c r="CY150" s="94"/>
      <c r="CZ150" s="94"/>
      <c r="DA150" s="94"/>
      <c r="DB150" s="94"/>
      <c r="DC150" s="94"/>
      <c r="DD150" s="94"/>
      <c r="DE150" s="94"/>
      <c r="DF150" s="94"/>
      <c r="DG150" s="94"/>
      <c r="DH150" s="94"/>
      <c r="DI150" s="94"/>
      <c r="DJ150" s="94"/>
      <c r="DK150" s="94"/>
      <c r="DL150" s="94"/>
      <c r="DM150" s="94"/>
      <c r="DN150" s="94"/>
      <c r="DO150" s="94"/>
      <c r="DP150" s="94"/>
      <c r="DQ150" s="94"/>
      <c r="DR150" s="94"/>
      <c r="DS150" s="94"/>
      <c r="DT150" s="94"/>
      <c r="DU150" s="94"/>
      <c r="DV150" s="94"/>
      <c r="DW150" s="94"/>
      <c r="DX150" s="94"/>
      <c r="DY150" s="94"/>
      <c r="DZ150" s="94"/>
      <c r="EA150" s="94"/>
      <c r="EB150" s="94"/>
      <c r="EC150" s="94"/>
      <c r="ED150" s="94"/>
      <c r="EE150" s="94"/>
      <c r="EF150" s="94"/>
      <c r="EG150" s="94"/>
      <c r="EH150" s="94"/>
      <c r="EI150" s="94"/>
      <c r="EJ150" s="94"/>
      <c r="EK150" s="94"/>
      <c r="EL150" s="94"/>
      <c r="EM150" s="94"/>
      <c r="EN150" s="94"/>
      <c r="EO150" s="94"/>
      <c r="EP150" s="94"/>
      <c r="EQ150" s="94"/>
      <c r="ER150" s="94"/>
      <c r="ES150" s="94"/>
      <c r="ET150" s="94"/>
      <c r="EU150" s="94"/>
      <c r="EV150" s="94"/>
      <c r="EW150" s="94"/>
      <c r="EX150" s="94"/>
      <c r="EY150" s="94"/>
      <c r="EZ150" s="94"/>
      <c r="FA150" s="94"/>
      <c r="FB150" s="94"/>
      <c r="FC150" s="94"/>
      <c r="FD150" s="94"/>
      <c r="FE150" s="94"/>
      <c r="FF150" s="94"/>
      <c r="FG150" s="94"/>
      <c r="FH150" s="94"/>
      <c r="FI150" s="94"/>
      <c r="FJ150" s="94"/>
      <c r="FK150" s="94"/>
      <c r="FL150" s="94"/>
      <c r="FM150" s="94"/>
      <c r="FN150" s="94"/>
      <c r="FO150" s="94"/>
      <c r="FP150" s="94"/>
      <c r="FQ150" s="94"/>
      <c r="FR150" s="94"/>
      <c r="FS150" s="94"/>
      <c r="FT150" s="94"/>
      <c r="FU150" s="94"/>
      <c r="FV150" s="94"/>
      <c r="FW150" s="94"/>
      <c r="FX150" s="94"/>
      <c r="FY150" s="94"/>
      <c r="FZ150" s="94"/>
      <c r="GA150" s="94"/>
      <c r="GB150" s="94"/>
      <c r="GC150" s="94"/>
      <c r="GD150" s="94"/>
      <c r="GE150" s="94"/>
      <c r="GF150" s="94"/>
      <c r="GG150" s="94"/>
      <c r="GH150" s="94"/>
      <c r="GI150" s="94"/>
      <c r="GJ150" s="94"/>
      <c r="GK150" s="94"/>
      <c r="GL150" s="94"/>
      <c r="GM150" s="94"/>
      <c r="GN150" s="94"/>
      <c r="GO150" s="94"/>
      <c r="GP150" s="94"/>
      <c r="GQ150" s="94"/>
      <c r="GR150" s="94"/>
      <c r="GS150" s="94"/>
      <c r="GT150" s="94"/>
      <c r="GU150" s="94"/>
      <c r="GV150" s="94"/>
      <c r="GW150" s="94"/>
      <c r="GX150" s="94"/>
      <c r="GY150" s="94"/>
      <c r="GZ150" s="94"/>
      <c r="HA150" s="94"/>
      <c r="HB150" s="94"/>
      <c r="HC150" s="94"/>
      <c r="HD150" s="94"/>
      <c r="HE150" s="94"/>
      <c r="HF150" s="94"/>
      <c r="HG150" s="94"/>
      <c r="HH150" s="94"/>
      <c r="HI150" s="94"/>
    </row>
    <row r="151" spans="1:217">
      <c r="A151" s="49" t="s">
        <v>365</v>
      </c>
      <c r="B151" s="49" t="s">
        <v>50</v>
      </c>
      <c r="C151" s="50"/>
      <c r="D151" s="50" t="s">
        <v>366</v>
      </c>
      <c r="E151" s="49" t="s">
        <v>457</v>
      </c>
      <c r="F151" s="65" t="s">
        <v>61</v>
      </c>
      <c r="G151" s="51" t="e">
        <f t="shared" si="66"/>
        <v>#REF!</v>
      </c>
      <c r="H151" s="52" t="e">
        <f t="shared" si="67"/>
        <v>#REF!</v>
      </c>
      <c r="I151" s="66" t="e">
        <f t="shared" ref="I151:I162" si="72">SUM(G151:H151)</f>
        <v>#REF!</v>
      </c>
      <c r="J151" s="51">
        <v>0</v>
      </c>
      <c r="K151" s="52">
        <v>335000</v>
      </c>
      <c r="L151" s="53">
        <f t="shared" ref="L151:L162" si="73">SUM(J151:K151)</f>
        <v>335000</v>
      </c>
      <c r="M151" s="51">
        <v>0</v>
      </c>
      <c r="N151" s="52">
        <v>349000</v>
      </c>
      <c r="O151" s="43">
        <f t="shared" ref="O151:O162" si="74">SUM(M151:N151)</f>
        <v>349000</v>
      </c>
      <c r="P151" s="20" t="e">
        <f t="shared" si="68"/>
        <v>#REF!</v>
      </c>
      <c r="Q151" s="21" t="e">
        <f t="shared" si="69"/>
        <v>#REF!</v>
      </c>
      <c r="R151" s="43" t="e">
        <f t="shared" ref="R151:R162" si="75">SUM(P151:Q151)</f>
        <v>#REF!</v>
      </c>
      <c r="S151" s="20">
        <f t="shared" si="70"/>
        <v>0</v>
      </c>
      <c r="T151" s="21">
        <f t="shared" si="70"/>
        <v>-14000</v>
      </c>
      <c r="U151" s="44">
        <f t="shared" ref="U151:U162" si="76">SUM(S151:T151)</f>
        <v>-14000</v>
      </c>
      <c r="V151" s="43" t="e">
        <f t="shared" si="71"/>
        <v>#REF!</v>
      </c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37" t="s">
        <v>474</v>
      </c>
    </row>
    <row r="152" spans="1:217">
      <c r="A152" s="49" t="s">
        <v>367</v>
      </c>
      <c r="B152" s="49" t="s">
        <v>65</v>
      </c>
      <c r="C152" s="50" t="s">
        <v>83</v>
      </c>
      <c r="D152" s="50" t="s">
        <v>368</v>
      </c>
      <c r="E152" s="49" t="s">
        <v>457</v>
      </c>
      <c r="F152" s="65">
        <v>45658</v>
      </c>
      <c r="G152" s="51" t="e">
        <f t="shared" si="66"/>
        <v>#REF!</v>
      </c>
      <c r="H152" s="52" t="e">
        <f t="shared" si="67"/>
        <v>#REF!</v>
      </c>
      <c r="I152" s="66" t="e">
        <f t="shared" si="72"/>
        <v>#REF!</v>
      </c>
      <c r="J152" s="51">
        <v>2805000</v>
      </c>
      <c r="K152" s="52">
        <v>480000</v>
      </c>
      <c r="L152" s="53">
        <f t="shared" si="73"/>
        <v>3285000</v>
      </c>
      <c r="M152" s="51">
        <v>2914000</v>
      </c>
      <c r="N152" s="52">
        <v>500000</v>
      </c>
      <c r="O152" s="43">
        <f t="shared" si="74"/>
        <v>3414000</v>
      </c>
      <c r="P152" s="20" t="e">
        <f t="shared" si="68"/>
        <v>#REF!</v>
      </c>
      <c r="Q152" s="21" t="e">
        <f t="shared" si="69"/>
        <v>#REF!</v>
      </c>
      <c r="R152" s="43" t="e">
        <f t="shared" si="75"/>
        <v>#REF!</v>
      </c>
      <c r="S152" s="20">
        <f t="shared" si="70"/>
        <v>-109000</v>
      </c>
      <c r="T152" s="21">
        <f t="shared" si="70"/>
        <v>-20000</v>
      </c>
      <c r="U152" s="44">
        <f t="shared" si="76"/>
        <v>-129000</v>
      </c>
      <c r="V152" s="43" t="e">
        <f t="shared" si="71"/>
        <v>#REF!</v>
      </c>
      <c r="AB152" s="119" t="s">
        <v>463</v>
      </c>
      <c r="AC152" s="119" t="s">
        <v>463</v>
      </c>
      <c r="AD152" s="119" t="s">
        <v>463</v>
      </c>
      <c r="AE152" s="119" t="s">
        <v>463</v>
      </c>
      <c r="AF152" s="119"/>
      <c r="AG152" s="119" t="s">
        <v>464</v>
      </c>
      <c r="AH152" s="121" t="s">
        <v>463</v>
      </c>
      <c r="AI152" s="119" t="s">
        <v>463</v>
      </c>
      <c r="AJ152" s="119" t="s">
        <v>464</v>
      </c>
    </row>
    <row r="153" spans="1:217">
      <c r="A153" s="49" t="s">
        <v>369</v>
      </c>
      <c r="B153" s="49" t="s">
        <v>131</v>
      </c>
      <c r="C153" s="50" t="s">
        <v>370</v>
      </c>
      <c r="D153" s="50" t="s">
        <v>371</v>
      </c>
      <c r="E153" s="49" t="s">
        <v>457</v>
      </c>
      <c r="F153" s="65">
        <v>45658</v>
      </c>
      <c r="G153" s="51" t="e">
        <f t="shared" si="66"/>
        <v>#REF!</v>
      </c>
      <c r="H153" s="52" t="e">
        <f t="shared" si="67"/>
        <v>#REF!</v>
      </c>
      <c r="I153" s="66" t="e">
        <f t="shared" si="72"/>
        <v>#REF!</v>
      </c>
      <c r="J153" s="51">
        <v>2779000</v>
      </c>
      <c r="K153" s="52">
        <v>347000</v>
      </c>
      <c r="L153" s="53">
        <f t="shared" si="73"/>
        <v>3126000</v>
      </c>
      <c r="M153" s="51">
        <v>2887000</v>
      </c>
      <c r="N153" s="52">
        <v>362000</v>
      </c>
      <c r="O153" s="43">
        <f t="shared" si="74"/>
        <v>3249000</v>
      </c>
      <c r="P153" s="20" t="e">
        <f t="shared" si="68"/>
        <v>#REF!</v>
      </c>
      <c r="Q153" s="21" t="e">
        <f t="shared" si="69"/>
        <v>#REF!</v>
      </c>
      <c r="R153" s="43" t="e">
        <f t="shared" si="75"/>
        <v>#REF!</v>
      </c>
      <c r="S153" s="20">
        <f t="shared" si="70"/>
        <v>-108000</v>
      </c>
      <c r="T153" s="21">
        <f t="shared" si="70"/>
        <v>-15000</v>
      </c>
      <c r="U153" s="44">
        <f t="shared" si="76"/>
        <v>-123000</v>
      </c>
      <c r="V153" s="43" t="e">
        <f t="shared" si="71"/>
        <v>#REF!</v>
      </c>
      <c r="AB153" s="119" t="s">
        <v>463</v>
      </c>
      <c r="AC153" s="119" t="s">
        <v>463</v>
      </c>
      <c r="AD153" s="119" t="s">
        <v>463</v>
      </c>
      <c r="AE153" s="119" t="s">
        <v>463</v>
      </c>
      <c r="AF153" s="119"/>
      <c r="AG153" s="119" t="s">
        <v>464</v>
      </c>
      <c r="AH153" s="121" t="s">
        <v>463</v>
      </c>
      <c r="AI153" s="119" t="s">
        <v>464</v>
      </c>
      <c r="AJ153" s="119" t="s">
        <v>464</v>
      </c>
    </row>
    <row r="154" spans="1:217">
      <c r="A154" s="49" t="s">
        <v>372</v>
      </c>
      <c r="B154" s="49" t="s">
        <v>143</v>
      </c>
      <c r="C154" s="50" t="s">
        <v>147</v>
      </c>
      <c r="D154" s="50" t="s">
        <v>373</v>
      </c>
      <c r="E154" s="49" t="s">
        <v>457</v>
      </c>
      <c r="F154" s="65">
        <v>45658</v>
      </c>
      <c r="G154" s="51" t="e">
        <f t="shared" si="66"/>
        <v>#REF!</v>
      </c>
      <c r="H154" s="52" t="e">
        <f t="shared" si="67"/>
        <v>#REF!</v>
      </c>
      <c r="I154" s="66" t="e">
        <f t="shared" si="72"/>
        <v>#REF!</v>
      </c>
      <c r="J154" s="51">
        <v>2286000</v>
      </c>
      <c r="K154" s="52">
        <v>315000</v>
      </c>
      <c r="L154" s="53">
        <f t="shared" si="73"/>
        <v>2601000</v>
      </c>
      <c r="M154" s="51">
        <v>2375000</v>
      </c>
      <c r="N154" s="52">
        <v>328000</v>
      </c>
      <c r="O154" s="43">
        <f t="shared" si="74"/>
        <v>2703000</v>
      </c>
      <c r="P154" s="20" t="e">
        <f t="shared" si="68"/>
        <v>#REF!</v>
      </c>
      <c r="Q154" s="21" t="e">
        <f t="shared" si="69"/>
        <v>#REF!</v>
      </c>
      <c r="R154" s="43" t="e">
        <f t="shared" si="75"/>
        <v>#REF!</v>
      </c>
      <c r="S154" s="20">
        <f t="shared" si="70"/>
        <v>-89000</v>
      </c>
      <c r="T154" s="21">
        <f t="shared" si="70"/>
        <v>-13000</v>
      </c>
      <c r="U154" s="44">
        <f t="shared" si="76"/>
        <v>-102000</v>
      </c>
      <c r="V154" s="43" t="e">
        <f t="shared" si="71"/>
        <v>#REF!</v>
      </c>
      <c r="AB154" s="119" t="s">
        <v>464</v>
      </c>
      <c r="AC154" s="119" t="s">
        <v>463</v>
      </c>
      <c r="AD154" s="119" t="s">
        <v>463</v>
      </c>
      <c r="AE154" s="119" t="s">
        <v>463</v>
      </c>
      <c r="AF154" s="119"/>
      <c r="AG154" s="119" t="s">
        <v>464</v>
      </c>
      <c r="AH154" s="121" t="s">
        <v>463</v>
      </c>
      <c r="AI154" s="119" t="s">
        <v>463</v>
      </c>
      <c r="AJ154" s="119" t="s">
        <v>463</v>
      </c>
    </row>
    <row r="155" spans="1:217">
      <c r="A155" s="49" t="s">
        <v>374</v>
      </c>
      <c r="B155" s="49" t="s">
        <v>143</v>
      </c>
      <c r="C155" s="50" t="s">
        <v>375</v>
      </c>
      <c r="D155" s="50" t="s">
        <v>376</v>
      </c>
      <c r="E155" s="49" t="s">
        <v>457</v>
      </c>
      <c r="F155" s="65">
        <v>45658</v>
      </c>
      <c r="G155" s="51" t="e">
        <f t="shared" si="66"/>
        <v>#REF!</v>
      </c>
      <c r="H155" s="52" t="e">
        <f t="shared" si="67"/>
        <v>#REF!</v>
      </c>
      <c r="I155" s="66" t="e">
        <f t="shared" si="72"/>
        <v>#REF!</v>
      </c>
      <c r="J155" s="51">
        <v>3117000</v>
      </c>
      <c r="K155" s="52">
        <v>795000</v>
      </c>
      <c r="L155" s="53">
        <f t="shared" si="73"/>
        <v>3912000</v>
      </c>
      <c r="M155" s="51">
        <v>3238000</v>
      </c>
      <c r="N155" s="52">
        <v>828000</v>
      </c>
      <c r="O155" s="43">
        <f t="shared" si="74"/>
        <v>4066000</v>
      </c>
      <c r="P155" s="20" t="e">
        <f t="shared" si="68"/>
        <v>#REF!</v>
      </c>
      <c r="Q155" s="21" t="e">
        <f t="shared" si="69"/>
        <v>#REF!</v>
      </c>
      <c r="R155" s="43" t="e">
        <f t="shared" si="75"/>
        <v>#REF!</v>
      </c>
      <c r="S155" s="20">
        <f t="shared" si="70"/>
        <v>-121000</v>
      </c>
      <c r="T155" s="21">
        <f t="shared" si="70"/>
        <v>-33000</v>
      </c>
      <c r="U155" s="44">
        <f t="shared" si="76"/>
        <v>-154000</v>
      </c>
      <c r="V155" s="43" t="e">
        <f t="shared" si="71"/>
        <v>#REF!</v>
      </c>
      <c r="AB155" s="119" t="s">
        <v>463</v>
      </c>
      <c r="AC155" s="119" t="s">
        <v>463</v>
      </c>
      <c r="AD155" s="119" t="s">
        <v>463</v>
      </c>
      <c r="AE155" s="119" t="s">
        <v>463</v>
      </c>
      <c r="AF155" s="119"/>
      <c r="AG155" s="119" t="s">
        <v>464</v>
      </c>
      <c r="AH155" s="121" t="s">
        <v>463</v>
      </c>
      <c r="AI155" s="119" t="s">
        <v>463</v>
      </c>
      <c r="AJ155" s="121" t="s">
        <v>464</v>
      </c>
    </row>
    <row r="156" spans="1:217">
      <c r="A156" s="49" t="s">
        <v>377</v>
      </c>
      <c r="B156" s="49" t="s">
        <v>187</v>
      </c>
      <c r="C156" s="50" t="s">
        <v>378</v>
      </c>
      <c r="D156" s="50" t="s">
        <v>379</v>
      </c>
      <c r="E156" s="49" t="s">
        <v>457</v>
      </c>
      <c r="F156" s="65">
        <v>45658</v>
      </c>
      <c r="G156" s="51" t="e">
        <f t="shared" si="66"/>
        <v>#REF!</v>
      </c>
      <c r="H156" s="52" t="e">
        <f t="shared" si="67"/>
        <v>#REF!</v>
      </c>
      <c r="I156" s="66" t="e">
        <f t="shared" si="72"/>
        <v>#REF!</v>
      </c>
      <c r="J156" s="51">
        <v>3506000</v>
      </c>
      <c r="K156" s="52">
        <v>771000</v>
      </c>
      <c r="L156" s="53">
        <f t="shared" si="73"/>
        <v>4277000</v>
      </c>
      <c r="M156" s="51">
        <v>3643000</v>
      </c>
      <c r="N156" s="52">
        <v>803000</v>
      </c>
      <c r="O156" s="43">
        <f t="shared" si="74"/>
        <v>4446000</v>
      </c>
      <c r="P156" s="20" t="e">
        <f t="shared" si="68"/>
        <v>#REF!</v>
      </c>
      <c r="Q156" s="21" t="e">
        <f t="shared" si="69"/>
        <v>#REF!</v>
      </c>
      <c r="R156" s="43" t="e">
        <f t="shared" si="75"/>
        <v>#REF!</v>
      </c>
      <c r="S156" s="20">
        <f t="shared" si="70"/>
        <v>-137000</v>
      </c>
      <c r="T156" s="21">
        <f t="shared" si="70"/>
        <v>-32000</v>
      </c>
      <c r="U156" s="44">
        <f t="shared" si="76"/>
        <v>-169000</v>
      </c>
      <c r="V156" s="43" t="e">
        <f t="shared" si="71"/>
        <v>#REF!</v>
      </c>
      <c r="AB156" s="119" t="s">
        <v>464</v>
      </c>
      <c r="AC156" s="119" t="s">
        <v>464</v>
      </c>
      <c r="AD156" s="119" t="s">
        <v>463</v>
      </c>
      <c r="AE156" s="119" t="s">
        <v>463</v>
      </c>
      <c r="AF156" s="119"/>
      <c r="AG156" s="119" t="s">
        <v>464</v>
      </c>
      <c r="AH156" s="121" t="s">
        <v>463</v>
      </c>
      <c r="AI156" s="119" t="s">
        <v>463</v>
      </c>
      <c r="AJ156" s="119" t="s">
        <v>464</v>
      </c>
    </row>
    <row r="157" spans="1:217">
      <c r="A157" s="49" t="s">
        <v>380</v>
      </c>
      <c r="B157" s="49" t="s">
        <v>202</v>
      </c>
      <c r="C157" s="50" t="s">
        <v>222</v>
      </c>
      <c r="D157" s="50" t="s">
        <v>381</v>
      </c>
      <c r="E157" s="49" t="s">
        <v>457</v>
      </c>
      <c r="F157" s="65">
        <v>45658</v>
      </c>
      <c r="G157" s="51" t="e">
        <f t="shared" si="66"/>
        <v>#REF!</v>
      </c>
      <c r="H157" s="52" t="e">
        <f t="shared" si="67"/>
        <v>#REF!</v>
      </c>
      <c r="I157" s="66" t="e">
        <f t="shared" si="72"/>
        <v>#REF!</v>
      </c>
      <c r="J157" s="51">
        <v>2390000</v>
      </c>
      <c r="K157" s="52">
        <v>388000</v>
      </c>
      <c r="L157" s="53">
        <f t="shared" si="73"/>
        <v>2778000</v>
      </c>
      <c r="M157" s="51">
        <v>2483000</v>
      </c>
      <c r="N157" s="52">
        <v>404000</v>
      </c>
      <c r="O157" s="43">
        <f t="shared" si="74"/>
        <v>2887000</v>
      </c>
      <c r="P157" s="20" t="e">
        <f t="shared" si="68"/>
        <v>#REF!</v>
      </c>
      <c r="Q157" s="21" t="e">
        <f t="shared" si="69"/>
        <v>#REF!</v>
      </c>
      <c r="R157" s="43" t="e">
        <f t="shared" si="75"/>
        <v>#REF!</v>
      </c>
      <c r="S157" s="20">
        <f t="shared" si="70"/>
        <v>-93000</v>
      </c>
      <c r="T157" s="21">
        <f t="shared" si="70"/>
        <v>-16000</v>
      </c>
      <c r="U157" s="44">
        <f t="shared" si="76"/>
        <v>-109000</v>
      </c>
      <c r="V157" s="43" t="e">
        <f t="shared" si="71"/>
        <v>#REF!</v>
      </c>
      <c r="AB157" s="119" t="s">
        <v>464</v>
      </c>
      <c r="AC157" s="119" t="s">
        <v>463</v>
      </c>
      <c r="AD157" s="119" t="s">
        <v>463</v>
      </c>
      <c r="AE157" s="119" t="s">
        <v>463</v>
      </c>
      <c r="AF157" s="119"/>
      <c r="AG157" s="119" t="s">
        <v>463</v>
      </c>
      <c r="AH157" s="121"/>
      <c r="AI157" s="119" t="s">
        <v>464</v>
      </c>
      <c r="AJ157" s="119" t="s">
        <v>464</v>
      </c>
    </row>
    <row r="158" spans="1:217">
      <c r="A158" s="49" t="s">
        <v>382</v>
      </c>
      <c r="B158" s="49" t="s">
        <v>236</v>
      </c>
      <c r="C158" s="50" t="s">
        <v>383</v>
      </c>
      <c r="D158" s="50" t="s">
        <v>384</v>
      </c>
      <c r="E158" s="49" t="s">
        <v>457</v>
      </c>
      <c r="F158" s="65">
        <v>45658</v>
      </c>
      <c r="G158" s="51" t="e">
        <f t="shared" si="66"/>
        <v>#REF!</v>
      </c>
      <c r="H158" s="52" t="e">
        <f t="shared" si="67"/>
        <v>#REF!</v>
      </c>
      <c r="I158" s="66" t="e">
        <f t="shared" si="72"/>
        <v>#REF!</v>
      </c>
      <c r="J158" s="51">
        <v>2857000</v>
      </c>
      <c r="K158" s="52">
        <v>343000</v>
      </c>
      <c r="L158" s="53">
        <f t="shared" si="73"/>
        <v>3200000</v>
      </c>
      <c r="M158" s="51">
        <v>2968000</v>
      </c>
      <c r="N158" s="52">
        <v>357000</v>
      </c>
      <c r="O158" s="43">
        <f t="shared" si="74"/>
        <v>3325000</v>
      </c>
      <c r="P158" s="20" t="e">
        <f t="shared" si="68"/>
        <v>#REF!</v>
      </c>
      <c r="Q158" s="21" t="e">
        <f t="shared" si="69"/>
        <v>#REF!</v>
      </c>
      <c r="R158" s="43" t="e">
        <f t="shared" si="75"/>
        <v>#REF!</v>
      </c>
      <c r="S158" s="20">
        <f t="shared" si="70"/>
        <v>-111000</v>
      </c>
      <c r="T158" s="21">
        <f t="shared" si="70"/>
        <v>-14000</v>
      </c>
      <c r="U158" s="44">
        <f t="shared" si="76"/>
        <v>-125000</v>
      </c>
      <c r="V158" s="43" t="e">
        <f t="shared" si="71"/>
        <v>#REF!</v>
      </c>
      <c r="AB158" s="119" t="s">
        <v>463</v>
      </c>
      <c r="AC158" s="119" t="s">
        <v>463</v>
      </c>
      <c r="AD158" s="119" t="s">
        <v>463</v>
      </c>
      <c r="AE158" s="119" t="s">
        <v>463</v>
      </c>
      <c r="AF158" s="119"/>
      <c r="AG158" s="119" t="s">
        <v>463</v>
      </c>
      <c r="AH158" s="121"/>
      <c r="AI158" s="119" t="s">
        <v>463</v>
      </c>
      <c r="AJ158" s="119" t="s">
        <v>464</v>
      </c>
    </row>
    <row r="159" spans="1:217">
      <c r="A159" s="49" t="s">
        <v>385</v>
      </c>
      <c r="B159" s="49" t="s">
        <v>255</v>
      </c>
      <c r="C159" s="50" t="s">
        <v>386</v>
      </c>
      <c r="D159" s="50" t="s">
        <v>387</v>
      </c>
      <c r="E159" s="49" t="s">
        <v>457</v>
      </c>
      <c r="F159" s="65">
        <v>45658</v>
      </c>
      <c r="G159" s="51" t="e">
        <f t="shared" si="66"/>
        <v>#REF!</v>
      </c>
      <c r="H159" s="52" t="e">
        <f t="shared" si="67"/>
        <v>#REF!</v>
      </c>
      <c r="I159" s="66" t="e">
        <f t="shared" si="72"/>
        <v>#REF!</v>
      </c>
      <c r="J159" s="51">
        <v>1870000</v>
      </c>
      <c r="K159" s="52">
        <v>295000</v>
      </c>
      <c r="L159" s="53">
        <f t="shared" si="73"/>
        <v>2165000</v>
      </c>
      <c r="M159" s="51">
        <v>1943000</v>
      </c>
      <c r="N159" s="52">
        <v>307000</v>
      </c>
      <c r="O159" s="43">
        <f t="shared" si="74"/>
        <v>2250000</v>
      </c>
      <c r="P159" s="20" t="e">
        <f t="shared" si="68"/>
        <v>#REF!</v>
      </c>
      <c r="Q159" s="21" t="e">
        <f t="shared" si="69"/>
        <v>#REF!</v>
      </c>
      <c r="R159" s="43" t="e">
        <f t="shared" si="75"/>
        <v>#REF!</v>
      </c>
      <c r="S159" s="20">
        <f t="shared" si="70"/>
        <v>-73000</v>
      </c>
      <c r="T159" s="21">
        <f t="shared" si="70"/>
        <v>-12000</v>
      </c>
      <c r="U159" s="44">
        <f t="shared" si="76"/>
        <v>-85000</v>
      </c>
      <c r="V159" s="43" t="e">
        <f t="shared" si="71"/>
        <v>#REF!</v>
      </c>
      <c r="AB159" s="119" t="s">
        <v>463</v>
      </c>
      <c r="AC159" s="119" t="s">
        <v>463</v>
      </c>
      <c r="AD159" s="119" t="s">
        <v>463</v>
      </c>
      <c r="AE159" s="119" t="s">
        <v>463</v>
      </c>
      <c r="AF159" s="119"/>
      <c r="AG159" s="119" t="s">
        <v>464</v>
      </c>
      <c r="AH159" s="121" t="s">
        <v>463</v>
      </c>
      <c r="AI159" s="119" t="s">
        <v>463</v>
      </c>
      <c r="AJ159" s="119" t="s">
        <v>464</v>
      </c>
    </row>
    <row r="160" spans="1:217">
      <c r="A160" s="49" t="s">
        <v>388</v>
      </c>
      <c r="B160" s="49" t="s">
        <v>288</v>
      </c>
      <c r="C160" s="50" t="s">
        <v>389</v>
      </c>
      <c r="D160" s="50" t="s">
        <v>390</v>
      </c>
      <c r="E160" s="49" t="s">
        <v>457</v>
      </c>
      <c r="F160" s="65">
        <v>45658</v>
      </c>
      <c r="G160" s="51" t="e">
        <f t="shared" si="66"/>
        <v>#REF!</v>
      </c>
      <c r="H160" s="52" t="e">
        <f t="shared" si="67"/>
        <v>#REF!</v>
      </c>
      <c r="I160" s="66" t="e">
        <f t="shared" si="72"/>
        <v>#REF!</v>
      </c>
      <c r="J160" s="51">
        <v>2545000</v>
      </c>
      <c r="K160" s="52">
        <v>170000</v>
      </c>
      <c r="L160" s="53">
        <f t="shared" si="73"/>
        <v>2715000</v>
      </c>
      <c r="M160" s="51">
        <v>2644000</v>
      </c>
      <c r="N160" s="52">
        <v>177000</v>
      </c>
      <c r="O160" s="43">
        <f t="shared" si="74"/>
        <v>2821000</v>
      </c>
      <c r="P160" s="20" t="e">
        <f t="shared" si="68"/>
        <v>#REF!</v>
      </c>
      <c r="Q160" s="21" t="e">
        <f t="shared" si="69"/>
        <v>#REF!</v>
      </c>
      <c r="R160" s="43" t="e">
        <f t="shared" si="75"/>
        <v>#REF!</v>
      </c>
      <c r="S160" s="20">
        <f t="shared" si="70"/>
        <v>-99000</v>
      </c>
      <c r="T160" s="21">
        <f t="shared" si="70"/>
        <v>-7000</v>
      </c>
      <c r="U160" s="44">
        <f t="shared" si="76"/>
        <v>-106000</v>
      </c>
      <c r="V160" s="43" t="e">
        <f t="shared" si="71"/>
        <v>#REF!</v>
      </c>
      <c r="AB160" s="119" t="s">
        <v>463</v>
      </c>
      <c r="AC160" s="119" t="s">
        <v>463</v>
      </c>
      <c r="AD160" s="119" t="s">
        <v>463</v>
      </c>
      <c r="AE160" s="119" t="s">
        <v>463</v>
      </c>
      <c r="AF160" s="119"/>
      <c r="AG160" s="119" t="s">
        <v>463</v>
      </c>
      <c r="AH160" s="121"/>
      <c r="AI160" s="119" t="s">
        <v>464</v>
      </c>
      <c r="AJ160" s="121" t="s">
        <v>463</v>
      </c>
    </row>
    <row r="161" spans="1:36">
      <c r="A161" s="49" t="s">
        <v>391</v>
      </c>
      <c r="B161" s="49" t="s">
        <v>310</v>
      </c>
      <c r="C161" s="50" t="s">
        <v>392</v>
      </c>
      <c r="D161" s="50" t="s">
        <v>393</v>
      </c>
      <c r="E161" s="49" t="s">
        <v>457</v>
      </c>
      <c r="F161" s="65">
        <v>45658</v>
      </c>
      <c r="G161" s="51" t="e">
        <f t="shared" si="66"/>
        <v>#REF!</v>
      </c>
      <c r="H161" s="52" t="e">
        <f t="shared" si="67"/>
        <v>#REF!</v>
      </c>
      <c r="I161" s="66" t="e">
        <f t="shared" si="72"/>
        <v>#REF!</v>
      </c>
      <c r="J161" s="51">
        <v>2675000</v>
      </c>
      <c r="K161" s="52">
        <v>343000</v>
      </c>
      <c r="L161" s="53">
        <f t="shared" si="73"/>
        <v>3018000</v>
      </c>
      <c r="M161" s="51">
        <v>2779000</v>
      </c>
      <c r="N161" s="52">
        <v>357000</v>
      </c>
      <c r="O161" s="43">
        <f t="shared" si="74"/>
        <v>3136000</v>
      </c>
      <c r="P161" s="20" t="e">
        <f t="shared" si="68"/>
        <v>#REF!</v>
      </c>
      <c r="Q161" s="21" t="e">
        <f t="shared" si="69"/>
        <v>#REF!</v>
      </c>
      <c r="R161" s="43" t="e">
        <f t="shared" si="75"/>
        <v>#REF!</v>
      </c>
      <c r="S161" s="20">
        <f t="shared" si="70"/>
        <v>-104000</v>
      </c>
      <c r="T161" s="21">
        <f t="shared" si="70"/>
        <v>-14000</v>
      </c>
      <c r="U161" s="44">
        <f t="shared" si="76"/>
        <v>-118000</v>
      </c>
      <c r="V161" s="43" t="e">
        <f t="shared" si="71"/>
        <v>#REF!</v>
      </c>
      <c r="AB161" s="119" t="s">
        <v>464</v>
      </c>
      <c r="AC161" s="119" t="s">
        <v>464</v>
      </c>
      <c r="AD161" s="119" t="s">
        <v>464</v>
      </c>
      <c r="AE161" s="119" t="s">
        <v>463</v>
      </c>
      <c r="AF161" s="119"/>
      <c r="AG161" s="119" t="s">
        <v>463</v>
      </c>
      <c r="AH161" s="121"/>
      <c r="AI161" s="119" t="s">
        <v>463</v>
      </c>
      <c r="AJ161" s="119" t="s">
        <v>473</v>
      </c>
    </row>
    <row r="162" spans="1:36">
      <c r="A162" s="49" t="s">
        <v>394</v>
      </c>
      <c r="B162" s="49" t="s">
        <v>310</v>
      </c>
      <c r="C162" s="50" t="s">
        <v>395</v>
      </c>
      <c r="D162" s="50" t="s">
        <v>396</v>
      </c>
      <c r="E162" s="49" t="s">
        <v>457</v>
      </c>
      <c r="F162" s="65">
        <v>45658</v>
      </c>
      <c r="G162" s="51" t="e">
        <f t="shared" si="66"/>
        <v>#REF!</v>
      </c>
      <c r="H162" s="52" t="e">
        <f t="shared" si="67"/>
        <v>#REF!</v>
      </c>
      <c r="I162" s="66" t="e">
        <f t="shared" si="72"/>
        <v>#REF!</v>
      </c>
      <c r="J162" s="51">
        <v>2467000</v>
      </c>
      <c r="K162" s="52">
        <v>282000</v>
      </c>
      <c r="L162" s="53">
        <f t="shared" si="73"/>
        <v>2749000</v>
      </c>
      <c r="M162" s="51">
        <v>2563000</v>
      </c>
      <c r="N162" s="52">
        <v>294000</v>
      </c>
      <c r="O162" s="43">
        <f t="shared" si="74"/>
        <v>2857000</v>
      </c>
      <c r="P162" s="20" t="e">
        <f t="shared" si="68"/>
        <v>#REF!</v>
      </c>
      <c r="Q162" s="21" t="e">
        <f t="shared" si="69"/>
        <v>#REF!</v>
      </c>
      <c r="R162" s="43" t="e">
        <f t="shared" si="75"/>
        <v>#REF!</v>
      </c>
      <c r="S162" s="20">
        <f t="shared" si="70"/>
        <v>-96000</v>
      </c>
      <c r="T162" s="21">
        <f t="shared" si="70"/>
        <v>-12000</v>
      </c>
      <c r="U162" s="44">
        <f t="shared" si="76"/>
        <v>-108000</v>
      </c>
      <c r="V162" s="43" t="e">
        <f t="shared" si="71"/>
        <v>#REF!</v>
      </c>
      <c r="AB162" s="119" t="s">
        <v>463</v>
      </c>
      <c r="AC162" s="119" t="s">
        <v>463</v>
      </c>
      <c r="AD162" s="119" t="s">
        <v>463</v>
      </c>
      <c r="AE162" s="119" t="s">
        <v>463</v>
      </c>
      <c r="AF162" s="119"/>
      <c r="AG162" s="119" t="s">
        <v>463</v>
      </c>
      <c r="AH162" s="121"/>
      <c r="AI162" s="119" t="s">
        <v>464</v>
      </c>
      <c r="AJ162" s="119" t="s">
        <v>464</v>
      </c>
    </row>
    <row r="163" spans="1:36">
      <c r="A163" s="49"/>
      <c r="B163" s="49"/>
      <c r="C163" s="50"/>
      <c r="D163" s="50"/>
      <c r="E163" s="49"/>
      <c r="F163" s="65"/>
      <c r="G163" s="51"/>
      <c r="H163" s="52"/>
      <c r="I163" s="66"/>
      <c r="J163" s="51"/>
      <c r="K163" s="52"/>
      <c r="L163" s="53"/>
      <c r="M163" s="51"/>
      <c r="N163" s="52"/>
      <c r="O163" s="43"/>
      <c r="P163" s="20"/>
      <c r="Q163" s="21"/>
      <c r="R163" s="43"/>
      <c r="S163" s="20"/>
      <c r="T163" s="21"/>
      <c r="U163" s="44"/>
      <c r="V163" s="43"/>
      <c r="AJ163" s="144"/>
    </row>
    <row r="164" spans="1:36" ht="13.8" thickBot="1">
      <c r="A164" s="23"/>
      <c r="B164" s="24"/>
      <c r="C164" s="25"/>
      <c r="D164" s="25"/>
      <c r="E164" s="25"/>
      <c r="F164" s="36"/>
      <c r="G164" s="33" t="e">
        <f>SUM(G148:G163)</f>
        <v>#REF!</v>
      </c>
      <c r="H164" s="33" t="e">
        <f t="shared" ref="H164:V164" si="77">SUM(H148:H163)</f>
        <v>#REF!</v>
      </c>
      <c r="I164" s="33" t="e">
        <f>SUM(I148:I163)</f>
        <v>#REF!</v>
      </c>
      <c r="J164" s="33">
        <f t="shared" si="77"/>
        <v>32840000</v>
      </c>
      <c r="K164" s="33">
        <f t="shared" si="77"/>
        <v>5667000</v>
      </c>
      <c r="L164" s="33">
        <f t="shared" si="77"/>
        <v>38507000</v>
      </c>
      <c r="M164" s="33">
        <f t="shared" si="77"/>
        <v>34118000</v>
      </c>
      <c r="N164" s="33">
        <f t="shared" si="77"/>
        <v>5903000</v>
      </c>
      <c r="O164" s="33">
        <f t="shared" si="77"/>
        <v>40021000</v>
      </c>
      <c r="P164" s="33" t="e">
        <f t="shared" si="77"/>
        <v>#REF!</v>
      </c>
      <c r="Q164" s="33" t="e">
        <f t="shared" si="77"/>
        <v>#REF!</v>
      </c>
      <c r="R164" s="33" t="e">
        <f t="shared" si="77"/>
        <v>#REF!</v>
      </c>
      <c r="S164" s="33">
        <f t="shared" si="77"/>
        <v>-1278000</v>
      </c>
      <c r="T164" s="33">
        <f t="shared" si="77"/>
        <v>-236000</v>
      </c>
      <c r="U164" s="33">
        <f t="shared" si="77"/>
        <v>-1514000</v>
      </c>
      <c r="V164" s="33" t="e">
        <f t="shared" si="77"/>
        <v>#REF!</v>
      </c>
      <c r="AB164" s="36"/>
      <c r="AC164" s="36"/>
      <c r="AD164" s="36"/>
      <c r="AE164" s="36"/>
      <c r="AF164" s="36"/>
      <c r="AG164" s="36"/>
      <c r="AH164" s="36"/>
      <c r="AI164" s="36"/>
      <c r="AJ164" s="36"/>
    </row>
    <row r="165" spans="1:36" ht="13.8" thickTop="1"/>
    <row r="166" spans="1:36">
      <c r="G166" s="17"/>
      <c r="H166" s="17"/>
      <c r="J166" s="17"/>
      <c r="K166" s="17"/>
      <c r="M166" s="17"/>
      <c r="N166" s="17"/>
      <c r="P166" s="17"/>
      <c r="Q166" s="17"/>
      <c r="S166" s="17"/>
      <c r="T166" s="17"/>
    </row>
    <row r="173" spans="1:36" hidden="1">
      <c r="A173" s="58" t="s">
        <v>13</v>
      </c>
    </row>
    <row r="174" spans="1:36" hidden="1"/>
    <row r="175" spans="1:36" hidden="1">
      <c r="A175" s="58" t="s">
        <v>14</v>
      </c>
    </row>
    <row r="176" spans="1:36" hidden="1">
      <c r="A176" s="56" t="s">
        <v>15</v>
      </c>
    </row>
    <row r="177" spans="1:1" hidden="1">
      <c r="A177" s="56" t="s">
        <v>16</v>
      </c>
    </row>
    <row r="178" spans="1:1" hidden="1">
      <c r="A178" s="57" t="s">
        <v>17</v>
      </c>
    </row>
    <row r="179" spans="1:1" hidden="1">
      <c r="A179" s="57" t="s">
        <v>18</v>
      </c>
    </row>
    <row r="180" spans="1:1" hidden="1"/>
    <row r="181" spans="1:1" hidden="1">
      <c r="A181" s="58" t="s">
        <v>19</v>
      </c>
    </row>
    <row r="182" spans="1:1" hidden="1">
      <c r="A182" s="56" t="s">
        <v>20</v>
      </c>
    </row>
    <row r="183" spans="1:1" hidden="1"/>
    <row r="184" spans="1:1" hidden="1">
      <c r="A184" s="58" t="s">
        <v>21</v>
      </c>
    </row>
    <row r="185" spans="1:1" hidden="1"/>
    <row r="186" spans="1:1" hidden="1">
      <c r="A186" s="56" t="s">
        <v>22</v>
      </c>
    </row>
    <row r="187" spans="1:1" hidden="1">
      <c r="A187" s="59" t="s">
        <v>23</v>
      </c>
    </row>
    <row r="188" spans="1:1" hidden="1">
      <c r="A188" s="59" t="s">
        <v>24</v>
      </c>
    </row>
    <row r="189" spans="1:1" hidden="1"/>
    <row r="190" spans="1:1" hidden="1">
      <c r="A190" s="58" t="s">
        <v>25</v>
      </c>
    </row>
    <row r="191" spans="1:1" hidden="1">
      <c r="A191" s="56" t="s">
        <v>26</v>
      </c>
    </row>
    <row r="192" spans="1:1" hidden="1">
      <c r="A192" s="56" t="s">
        <v>27</v>
      </c>
    </row>
    <row r="193" spans="1:1" hidden="1">
      <c r="A193" s="56" t="s">
        <v>28</v>
      </c>
    </row>
    <row r="194" spans="1:1" hidden="1"/>
    <row r="195" spans="1:1" hidden="1">
      <c r="A195" s="59" t="s">
        <v>29</v>
      </c>
    </row>
  </sheetData>
  <mergeCells count="5">
    <mergeCell ref="G4:I4"/>
    <mergeCell ref="J4:L4"/>
    <mergeCell ref="M4:O4"/>
    <mergeCell ref="P4:R4"/>
    <mergeCell ref="S4:V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Een nieuw document maken." ma:contentTypeScope="" ma:versionID="ca8520c24e78db00729079aecb4fdfc8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7909cf58901756741df84dabf0850b4b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A6D468-72F5-4726-AC3A-DAECF68953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A9FCC8-E2B5-4285-A756-573C62D5F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Bestand dd 1 januari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Kimberley Kole-Dijkstra</cp:lastModifiedBy>
  <cp:revision/>
  <dcterms:created xsi:type="dcterms:W3CDTF">2000-08-08T13:09:59Z</dcterms:created>
  <dcterms:modified xsi:type="dcterms:W3CDTF">2026-08-10T08:32:06Z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213f7cf8-533b-44c2-977d-56d1df31a213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2024-02-09T14:46:51Z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509ee014-ebbf-41a0-b68a-5ee3d9913a72</vt:lpwstr>
  </property>
  <property fmtid="{D5CDD505-2E9C-101B-9397-08002B2CF9AE}" pid="10" name="MSIP_Label_9043f10a-881e-4653-a55e-02ca2cc829dc_ContentBits">
    <vt:lpwstr>0</vt:lpwstr>
  </property>
</Properties>
</file>