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Aeves Trajecten\Aquon\NVI\"/>
    </mc:Choice>
  </mc:AlternateContent>
  <xr:revisionPtr revIDLastSave="0" documentId="8_{0202A76A-9411-428B-8015-DDC48BB56E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nderhoud E&amp;W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2" l="1"/>
  <c r="G41" i="2"/>
  <c r="G42" i="2"/>
  <c r="G43" i="2"/>
  <c r="G35" i="2"/>
  <c r="G36" i="2"/>
  <c r="G37" i="2"/>
  <c r="G38" i="2"/>
  <c r="G39" i="2"/>
  <c r="G34" i="2"/>
  <c r="G52" i="2"/>
  <c r="H49" i="2"/>
  <c r="H50" i="2"/>
  <c r="H51" i="2"/>
  <c r="H48" i="2"/>
  <c r="F15" i="2"/>
  <c r="G15" i="2" s="1"/>
  <c r="F25" i="2"/>
  <c r="G25" i="2" s="1"/>
  <c r="H52" i="2" l="1"/>
  <c r="G44" i="2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6" i="2"/>
  <c r="G26" i="2" s="1"/>
  <c r="F27" i="2"/>
  <c r="G27" i="2" s="1"/>
  <c r="F28" i="2"/>
  <c r="G28" i="2" s="1"/>
  <c r="F29" i="2"/>
  <c r="G29" i="2" s="1"/>
  <c r="G30" i="2" l="1"/>
  <c r="C56" i="2" s="1"/>
  <c r="C57" i="2"/>
  <c r="C58" i="2" l="1"/>
</calcChain>
</file>

<file path=xl/sharedStrings.xml><?xml version="1.0" encoding="utf-8"?>
<sst xmlns="http://schemas.openxmlformats.org/spreadsheetml/2006/main" count="88" uniqueCount="84">
  <si>
    <t>Inschrijver dient alleen de licht groene cellen van het prijsblad in te vullen</t>
  </si>
  <si>
    <t>Voor specificatie zie MJOP 2026-2045 Aquon Houten</t>
  </si>
  <si>
    <t>Omschrijving</t>
  </si>
  <si>
    <t>Freq./jaar</t>
  </si>
  <si>
    <t>Projectnaam</t>
  </si>
  <si>
    <t>Locatie</t>
  </si>
  <si>
    <t>Bruto vloeropp.</t>
  </si>
  <si>
    <t>ca. 7.000 m² BVO</t>
  </si>
  <si>
    <t>Opgesteld door</t>
  </si>
  <si>
    <t>Brede Hoon 16, Houten</t>
  </si>
  <si>
    <t>EPSA / AQUON</t>
  </si>
  <si>
    <t>Versie: 1.1</t>
  </si>
  <si>
    <t>Gebouwbeheersvoorzieningen (GBS)</t>
  </si>
  <si>
    <t>Warmteopwekking</t>
  </si>
  <si>
    <t>Water</t>
  </si>
  <si>
    <t>Gassen</t>
  </si>
  <si>
    <t>Koudeopwekking</t>
  </si>
  <si>
    <t>Warmtedistributie</t>
  </si>
  <si>
    <t>Luchtbehandeling</t>
  </si>
  <si>
    <t>Regeling Klimaat en Sanitair</t>
  </si>
  <si>
    <t>Centrale elektrotechnische voorzieningen</t>
  </si>
  <si>
    <t>Verlichting</t>
  </si>
  <si>
    <t>Communicatie</t>
  </si>
  <si>
    <t>Vaste sanitairvoorzieningen</t>
  </si>
  <si>
    <t>Vaste opslagvoorzieningen (gekoeld)</t>
  </si>
  <si>
    <t>Opmerkingen en voorwaarden</t>
  </si>
  <si>
    <r>
      <rPr>
        <sz val="9.5"/>
        <rFont val="Wingdings 3"/>
        <family val="1"/>
        <charset val="2"/>
      </rPr>
      <t xml:space="preserve"> </t>
    </r>
    <r>
      <rPr>
        <sz val="9.5"/>
        <rFont val="Arial"/>
        <family val="2"/>
      </rPr>
      <t>Alle bedragen zijn excl. btw</t>
    </r>
  </si>
  <si>
    <t>Ondertekening</t>
  </si>
  <si>
    <t>Organisatie</t>
  </si>
  <si>
    <t>Naam</t>
  </si>
  <si>
    <t>Functie</t>
  </si>
  <si>
    <t>Datum</t>
  </si>
  <si>
    <t>Handtekening</t>
  </si>
  <si>
    <t xml:space="preserve">
</t>
  </si>
  <si>
    <t>AQUON – Onderhoud E&amp;W-installaties</t>
  </si>
  <si>
    <t>Brandbeveiliging (incl. BMI)</t>
  </si>
  <si>
    <t>Beveiliging (inbraak en toegang)</t>
  </si>
  <si>
    <t>Totaal preventief onderhoud</t>
  </si>
  <si>
    <t>Totaal correctieve onderhoud</t>
  </si>
  <si>
    <t>Totale inschrijfprijs excl. btw</t>
  </si>
  <si>
    <t>Opslagpercentage voor algemene kosten</t>
  </si>
  <si>
    <t>Opslagpercentage voor verzekeringen</t>
  </si>
  <si>
    <t>Opslagpercentage voor winst</t>
  </si>
  <si>
    <t>Opslagpercentage voor risico</t>
  </si>
  <si>
    <t>Soort</t>
  </si>
  <si>
    <r>
      <rPr>
        <sz val="9.5"/>
        <rFont val="Wingdings 3"/>
        <family val="1"/>
        <charset val="2"/>
      </rPr>
      <t xml:space="preserve"> </t>
    </r>
    <r>
      <rPr>
        <sz val="9.5"/>
        <rFont val="Arial"/>
        <family val="2"/>
      </rPr>
      <t>Fictieve fictieve aantallen zijn geen garantie voor af te nemen volumes</t>
    </r>
  </si>
  <si>
    <t>Projectmanager</t>
  </si>
  <si>
    <t>Projectleider</t>
  </si>
  <si>
    <t>Calculator</t>
  </si>
  <si>
    <t>Werkvoorbereider</t>
  </si>
  <si>
    <t>Uitvoerder</t>
  </si>
  <si>
    <t>Ontwerper / tekenaar</t>
  </si>
  <si>
    <t>Minimaal uurtarief (excl. btw)</t>
  </si>
  <si>
    <t>Kosten gehele looptijd  (excl. Btw)</t>
  </si>
  <si>
    <t>3.  Opslagpercentages</t>
  </si>
  <si>
    <t xml:space="preserve">4.  Inschrijfprijs </t>
  </si>
  <si>
    <t>Weging</t>
  </si>
  <si>
    <t>Maximaal te behalen punten</t>
  </si>
  <si>
    <t>Punten</t>
  </si>
  <si>
    <t>Uurtarief (excl. btw)</t>
  </si>
  <si>
    <t>Puntenscore</t>
  </si>
  <si>
    <t>Totaal correctief onderhoud</t>
  </si>
  <si>
    <t>2.  Correctief onderhoud</t>
  </si>
  <si>
    <t>1.  Preventief onderhoud</t>
  </si>
  <si>
    <t>Prijs/freq. (excl. btw)</t>
  </si>
  <si>
    <t>Kosten preventief/jaar (excl. btw)</t>
  </si>
  <si>
    <t>Maximaal opslagperc.</t>
  </si>
  <si>
    <t>Maximaal uurtarief (excl. btw)</t>
  </si>
  <si>
    <t>Minimaal opslagperc.</t>
  </si>
  <si>
    <t>Opslagperc.</t>
  </si>
  <si>
    <t>Installatietechnisch vervangings investeringen MJOP</t>
  </si>
  <si>
    <t>Kosten preventief 2027-2034 (excl. btw)</t>
  </si>
  <si>
    <t>Fictief aantal uren per jaar</t>
  </si>
  <si>
    <t>Totaalprijs 8 jaar
(excl. btw)</t>
  </si>
  <si>
    <t>Inspectiewerkzaamheden</t>
  </si>
  <si>
    <t>Legionella beheer</t>
  </si>
  <si>
    <t>Uurtarief</t>
  </si>
  <si>
    <t>BIM-modelleur</t>
  </si>
  <si>
    <t>Engineer</t>
  </si>
  <si>
    <t>Service Monteur</t>
  </si>
  <si>
    <t>Service Technicus</t>
  </si>
  <si>
    <t>5. Optioneel uurtarief</t>
  </si>
  <si>
    <t>O-Meting/opnamestaat/advieswerkzaamheden</t>
  </si>
  <si>
    <t>Bijlage 3 Prijzenblad Onderhoud E&amp;W-installaties Versie 2 15-7-2026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</si>
</sst>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\€#,##0.00"/>
    <numFmt numFmtId="165" formatCode="0.0%"/>
    <numFmt numFmtId="166" formatCode="0.000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color rgb="FF0000FF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4"/>
      <name val="Arial"/>
      <family val="2"/>
    </font>
    <font>
      <b/>
      <sz val="9.5"/>
      <color theme="0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.5"/>
      <color rgb="FF0000FF"/>
      <name val="Arial"/>
      <family val="2"/>
    </font>
    <font>
      <b/>
      <sz val="9.5"/>
      <name val="Arial"/>
      <family val="2"/>
    </font>
    <font>
      <b/>
      <sz val="9.5"/>
      <color theme="1"/>
      <name val="Arial"/>
      <family val="2"/>
    </font>
    <font>
      <b/>
      <sz val="10"/>
      <name val="Arial"/>
      <family val="2"/>
    </font>
    <font>
      <sz val="9.5"/>
      <name val="Arial"/>
      <family val="1"/>
      <charset val="2"/>
    </font>
    <font>
      <sz val="11"/>
      <color theme="1"/>
      <name val="Calibri"/>
      <family val="2"/>
      <charset val="1"/>
    </font>
    <font>
      <b/>
      <sz val="10"/>
      <color rgb="FF3A3A3A"/>
      <name val="Arial"/>
      <family val="2"/>
    </font>
    <font>
      <i/>
      <sz val="10"/>
      <color rgb="FF666666"/>
      <name val="Arial"/>
      <family val="2"/>
    </font>
    <font>
      <sz val="10"/>
      <color rgb="FF3A3A3A"/>
      <name val="Arial"/>
      <family val="2"/>
    </font>
    <font>
      <sz val="9.5"/>
      <name val="Wingdings 3"/>
      <family val="1"/>
      <charset val="2"/>
    </font>
    <font>
      <sz val="11"/>
      <name val="Calibri"/>
      <family val="2"/>
      <scheme val="minor"/>
    </font>
    <font>
      <sz val="10"/>
      <color rgb="FF14181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0" fontId="2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164" fontId="4" fillId="0" borderId="2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left"/>
      <protection locked="0"/>
    </xf>
    <xf numFmtId="44" fontId="14" fillId="0" borderId="0" xfId="1" applyFont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44" fontId="17" fillId="0" borderId="0" xfId="1" applyFont="1" applyBorder="1" applyAlignment="1" applyProtection="1">
      <alignment horizontal="left" vertical="center" wrapText="1"/>
    </xf>
    <xf numFmtId="0" fontId="9" fillId="0" borderId="0" xfId="0" applyFont="1"/>
    <xf numFmtId="0" fontId="12" fillId="0" borderId="0" xfId="0" applyFont="1"/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/>
    </xf>
    <xf numFmtId="0" fontId="10" fillId="4" borderId="0" xfId="0" applyFont="1" applyFill="1"/>
    <xf numFmtId="0" fontId="21" fillId="0" borderId="1" xfId="2" applyFont="1" applyBorder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21" fillId="0" borderId="2" xfId="2" applyFont="1" applyBorder="1" applyAlignment="1">
      <alignment horizontal="left" vertical="center"/>
    </xf>
    <xf numFmtId="0" fontId="21" fillId="0" borderId="6" xfId="2" applyFont="1" applyBorder="1" applyAlignment="1">
      <alignment horizontal="left" vertical="center"/>
    </xf>
    <xf numFmtId="0" fontId="23" fillId="0" borderId="1" xfId="2" applyFont="1" applyBorder="1" applyAlignment="1">
      <alignment horizontal="left" vertical="center"/>
    </xf>
    <xf numFmtId="0" fontId="6" fillId="0" borderId="7" xfId="2" applyFont="1" applyBorder="1" applyAlignment="1">
      <alignment vertical="center"/>
    </xf>
    <xf numFmtId="0" fontId="22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0" xfId="0" applyFont="1"/>
    <xf numFmtId="0" fontId="6" fillId="0" borderId="4" xfId="2" applyFont="1" applyBorder="1" applyAlignment="1">
      <alignment vertical="center"/>
    </xf>
    <xf numFmtId="0" fontId="22" fillId="0" borderId="1" xfId="2" applyFont="1" applyBorder="1" applyAlignment="1">
      <alignment vertical="center"/>
    </xf>
    <xf numFmtId="0" fontId="18" fillId="0" borderId="4" xfId="2" applyFont="1" applyBorder="1" applyAlignment="1">
      <alignment vertical="center"/>
    </xf>
    <xf numFmtId="0" fontId="12" fillId="0" borderId="2" xfId="0" applyFont="1" applyBorder="1"/>
    <xf numFmtId="0" fontId="12" fillId="0" borderId="8" xfId="0" applyFont="1" applyBorder="1"/>
    <xf numFmtId="0" fontId="19" fillId="0" borderId="4" xfId="0" applyFont="1" applyBorder="1"/>
    <xf numFmtId="44" fontId="11" fillId="0" borderId="1" xfId="1" applyFont="1" applyFill="1" applyBorder="1" applyAlignment="1">
      <alignment horizontal="left" vertical="center" wrapText="1"/>
    </xf>
    <xf numFmtId="0" fontId="10" fillId="5" borderId="1" xfId="0" applyFont="1" applyFill="1" applyBorder="1"/>
    <xf numFmtId="0" fontId="10" fillId="5" borderId="0" xfId="0" applyFont="1" applyFill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5" fillId="0" borderId="0" xfId="0" quotePrefix="1" applyFont="1"/>
    <xf numFmtId="44" fontId="15" fillId="2" borderId="1" xfId="0" applyNumberFormat="1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44" fontId="11" fillId="0" borderId="3" xfId="0" applyNumberFormat="1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7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165" fontId="25" fillId="0" borderId="1" xfId="3" applyNumberFormat="1" applyFont="1" applyFill="1" applyBorder="1" applyAlignment="1">
      <alignment horizontal="center"/>
    </xf>
    <xf numFmtId="3" fontId="11" fillId="0" borderId="0" xfId="0" applyNumberFormat="1" applyFont="1" applyAlignment="1">
      <alignment horizontal="left" vertical="center" wrapText="1"/>
    </xf>
    <xf numFmtId="44" fontId="12" fillId="0" borderId="0" xfId="1" applyFont="1" applyFill="1" applyBorder="1" applyAlignment="1" applyProtection="1">
      <alignment horizontal="left" vertical="center" wrapText="1"/>
      <protection locked="0"/>
    </xf>
    <xf numFmtId="0" fontId="17" fillId="6" borderId="1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44" fontId="11" fillId="0" borderId="1" xfId="4" applyFont="1" applyFill="1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44" fontId="12" fillId="0" borderId="1" xfId="4" applyFont="1" applyFill="1" applyBorder="1" applyAlignment="1">
      <alignment horizontal="left"/>
    </xf>
    <xf numFmtId="165" fontId="15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4" fontId="17" fillId="0" borderId="0" xfId="0" applyNumberFormat="1" applyFont="1" applyAlignment="1">
      <alignment horizontal="left" vertical="center" wrapText="1"/>
    </xf>
    <xf numFmtId="44" fontId="11" fillId="0" borderId="5" xfId="0" applyNumberFormat="1" applyFont="1" applyBorder="1" applyAlignment="1">
      <alignment vertical="center" wrapText="1"/>
    </xf>
    <xf numFmtId="44" fontId="0" fillId="0" borderId="0" xfId="0" applyNumberFormat="1"/>
    <xf numFmtId="166" fontId="0" fillId="0" borderId="0" xfId="0" applyNumberFormat="1"/>
    <xf numFmtId="0" fontId="10" fillId="7" borderId="15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left" vertical="top" wrapText="1"/>
    </xf>
    <xf numFmtId="0" fontId="16" fillId="8" borderId="4" xfId="0" applyFont="1" applyFill="1" applyBorder="1" applyAlignment="1">
      <alignment vertical="center" wrapText="1"/>
    </xf>
    <xf numFmtId="0" fontId="16" fillId="8" borderId="5" xfId="0" applyFont="1" applyFill="1" applyBorder="1" applyAlignment="1">
      <alignment vertical="center" wrapText="1"/>
    </xf>
    <xf numFmtId="44" fontId="11" fillId="8" borderId="5" xfId="0" applyNumberFormat="1" applyFont="1" applyFill="1" applyBorder="1" applyAlignment="1">
      <alignment vertical="center" wrapText="1"/>
    </xf>
    <xf numFmtId="0" fontId="16" fillId="8" borderId="7" xfId="0" applyFont="1" applyFill="1" applyBorder="1" applyAlignment="1">
      <alignment vertical="center" wrapText="1"/>
    </xf>
    <xf numFmtId="44" fontId="16" fillId="8" borderId="1" xfId="1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44" fontId="17" fillId="8" borderId="13" xfId="0" applyNumberFormat="1" applyFont="1" applyFill="1" applyBorder="1" applyAlignment="1">
      <alignment horizontal="left" vertical="center" wrapText="1"/>
    </xf>
    <xf numFmtId="2" fontId="16" fillId="8" borderId="1" xfId="1" applyNumberFormat="1" applyFont="1" applyFill="1" applyBorder="1" applyAlignment="1">
      <alignment horizontal="center" vertical="center" wrapText="1"/>
    </xf>
    <xf numFmtId="0" fontId="12" fillId="0" borderId="16" xfId="0" applyFont="1" applyBorder="1"/>
    <xf numFmtId="0" fontId="12" fillId="0" borderId="17" xfId="0" applyFont="1" applyBorder="1"/>
    <xf numFmtId="2" fontId="26" fillId="0" borderId="1" xfId="0" applyNumberFormat="1" applyFont="1" applyBorder="1" applyAlignment="1">
      <alignment horizontal="center" vertical="center"/>
    </xf>
    <xf numFmtId="9" fontId="1" fillId="0" borderId="1" xfId="3" applyFont="1" applyFill="1" applyBorder="1" applyAlignment="1">
      <alignment horizontal="center"/>
    </xf>
    <xf numFmtId="2" fontId="1" fillId="0" borderId="1" xfId="3" applyNumberFormat="1" applyFont="1" applyFill="1" applyBorder="1" applyAlignment="1">
      <alignment horizontal="center"/>
    </xf>
    <xf numFmtId="44" fontId="15" fillId="9" borderId="1" xfId="0" applyNumberFormat="1" applyFont="1" applyFill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left" vertical="center" wrapText="1"/>
    </xf>
    <xf numFmtId="0" fontId="11" fillId="2" borderId="4" xfId="0" applyFont="1" applyFill="1" applyBorder="1" applyAlignment="1" applyProtection="1">
      <alignment horizontal="left"/>
      <protection locked="0"/>
    </xf>
    <xf numFmtId="0" fontId="11" fillId="2" borderId="4" xfId="0" applyFont="1" applyFill="1" applyBorder="1" applyAlignment="1" applyProtection="1">
      <alignment horizontal="left" wrapText="1"/>
      <protection locked="0"/>
    </xf>
    <xf numFmtId="0" fontId="13" fillId="4" borderId="4" xfId="0" applyFont="1" applyFill="1" applyBorder="1" applyAlignment="1" applyProtection="1">
      <alignment horizontal="left"/>
      <protection locked="0"/>
    </xf>
    <xf numFmtId="0" fontId="13" fillId="4" borderId="7" xfId="0" applyFont="1" applyFill="1" applyBorder="1" applyAlignment="1" applyProtection="1">
      <alignment horizontal="left"/>
      <protection locked="0"/>
    </xf>
    <xf numFmtId="0" fontId="11" fillId="0" borderId="4" xfId="0" applyFont="1" applyBorder="1" applyAlignment="1">
      <alignment horizontal="left"/>
    </xf>
    <xf numFmtId="0" fontId="11" fillId="2" borderId="7" xfId="0" applyFont="1" applyFill="1" applyBorder="1" applyAlignment="1" applyProtection="1">
      <alignment horizontal="left"/>
      <protection locked="0"/>
    </xf>
    <xf numFmtId="0" fontId="11" fillId="2" borderId="7" xfId="0" applyFont="1" applyFill="1" applyBorder="1" applyAlignment="1" applyProtection="1">
      <alignment horizontal="left" wrapText="1"/>
      <protection locked="0"/>
    </xf>
  </cellXfs>
  <cellStyles count="6">
    <cellStyle name="Procent" xfId="3" builtinId="5"/>
    <cellStyle name="Standaard" xfId="0" builtinId="0"/>
    <cellStyle name="Standaard 2" xfId="2" xr:uid="{2693EC02-9A3F-4D70-9C79-28F85D390535}"/>
    <cellStyle name="Valuta" xfId="1" builtinId="4"/>
    <cellStyle name="Valuta 2" xfId="4" xr:uid="{96FA1626-5AF6-46AF-A0C5-6FF8ED47EFDA}"/>
    <cellStyle name="Valuta 3" xfId="5" xr:uid="{1307C57D-4AE7-4E24-AD52-54EB50323235}"/>
  </cellStyles>
  <dxfs count="0"/>
  <tableStyles count="0" defaultTableStyle="TableStyleMedium9" defaultPivotStyle="PivotStyleLight16"/>
  <colors>
    <mruColors>
      <color rgb="FFC6EFCE"/>
      <color rgb="FF2C4D33"/>
      <color rgb="FFEE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B7D6-94BA-46B2-B841-03C7B14B9CAC}">
  <dimension ref="B1:H82"/>
  <sheetViews>
    <sheetView tabSelected="1" workbookViewId="0">
      <selection activeCell="C63" sqref="C63:C64"/>
    </sheetView>
  </sheetViews>
  <sheetFormatPr defaultRowHeight="14.4"/>
  <cols>
    <col min="1" max="1" width="1.88671875" customWidth="1"/>
    <col min="2" max="2" width="37" customWidth="1"/>
    <col min="3" max="3" width="16.5546875" customWidth="1"/>
    <col min="4" max="4" width="17.5546875" customWidth="1"/>
    <col min="5" max="5" width="19.109375" customWidth="1"/>
    <col min="6" max="6" width="13.21875" customWidth="1"/>
    <col min="7" max="7" width="16.109375" bestFit="1" customWidth="1"/>
    <col min="8" max="8" width="9.6640625" customWidth="1"/>
  </cols>
  <sheetData>
    <row r="1" spans="2:7" ht="17.399999999999999">
      <c r="B1" s="12" t="s">
        <v>83</v>
      </c>
    </row>
    <row r="3" spans="2:7">
      <c r="B3" s="1" t="s">
        <v>11</v>
      </c>
    </row>
    <row r="4" spans="2:7">
      <c r="B4" s="25" t="s">
        <v>0</v>
      </c>
    </row>
    <row r="5" spans="2:7">
      <c r="B5" s="1" t="s">
        <v>1</v>
      </c>
    </row>
    <row r="6" spans="2:7">
      <c r="B6" s="1"/>
    </row>
    <row r="7" spans="2:7">
      <c r="B7" s="17" t="s">
        <v>4</v>
      </c>
      <c r="C7" s="28" t="s">
        <v>34</v>
      </c>
      <c r="D7" s="27"/>
      <c r="E7" s="23"/>
      <c r="F7" s="23"/>
      <c r="G7" s="23"/>
    </row>
    <row r="8" spans="2:7">
      <c r="B8" s="21" t="s">
        <v>5</v>
      </c>
      <c r="C8" s="26" t="s">
        <v>9</v>
      </c>
      <c r="D8" s="22"/>
      <c r="E8" s="24"/>
      <c r="F8" s="23"/>
      <c r="G8" s="23"/>
    </row>
    <row r="9" spans="2:7">
      <c r="B9" s="21" t="s">
        <v>6</v>
      </c>
      <c r="C9" s="26" t="s">
        <v>7</v>
      </c>
      <c r="D9" s="22"/>
      <c r="E9" s="24"/>
      <c r="F9" s="23"/>
      <c r="G9" s="23"/>
    </row>
    <row r="10" spans="2:7">
      <c r="B10" s="21" t="s">
        <v>8</v>
      </c>
      <c r="C10" s="26" t="s">
        <v>10</v>
      </c>
      <c r="D10" s="22"/>
      <c r="E10" s="24"/>
      <c r="F10" s="23"/>
      <c r="G10" s="23"/>
    </row>
    <row r="11" spans="2:7">
      <c r="B11" s="19"/>
      <c r="C11" s="18"/>
      <c r="D11" s="18"/>
      <c r="E11" s="18"/>
      <c r="F11" s="18"/>
      <c r="G11" s="18"/>
    </row>
    <row r="12" spans="2:7">
      <c r="B12" s="20"/>
      <c r="C12" s="18"/>
      <c r="D12" s="18"/>
      <c r="E12" s="18"/>
      <c r="F12" s="18"/>
      <c r="G12" s="18"/>
    </row>
    <row r="13" spans="2:7" ht="15" thickBot="1">
      <c r="B13" s="33" t="s">
        <v>63</v>
      </c>
    </row>
    <row r="14" spans="2:7" ht="43.2" customHeight="1">
      <c r="B14" s="48" t="s">
        <v>2</v>
      </c>
      <c r="C14" s="48" t="s">
        <v>3</v>
      </c>
      <c r="D14" s="48" t="s">
        <v>64</v>
      </c>
      <c r="E14" s="48" t="s">
        <v>70</v>
      </c>
      <c r="F14" s="48" t="s">
        <v>65</v>
      </c>
      <c r="G14" s="48" t="s">
        <v>71</v>
      </c>
    </row>
    <row r="15" spans="2:7">
      <c r="B15" s="14" t="s">
        <v>13</v>
      </c>
      <c r="C15" s="14">
        <v>1</v>
      </c>
      <c r="D15" s="37"/>
      <c r="E15" s="74"/>
      <c r="F15" s="32">
        <f t="shared" ref="F15:F29" si="0">C15*D15</f>
        <v>0</v>
      </c>
      <c r="G15" s="32">
        <f>(F15*8)+E15</f>
        <v>0</v>
      </c>
    </row>
    <row r="16" spans="2:7">
      <c r="B16" s="14" t="s">
        <v>14</v>
      </c>
      <c r="C16" s="14">
        <v>1</v>
      </c>
      <c r="D16" s="37"/>
      <c r="E16" s="75"/>
      <c r="F16" s="32">
        <f t="shared" si="0"/>
        <v>0</v>
      </c>
      <c r="G16" s="32">
        <f>F16*8</f>
        <v>0</v>
      </c>
    </row>
    <row r="17" spans="2:8">
      <c r="B17" s="14" t="s">
        <v>15</v>
      </c>
      <c r="C17" s="14">
        <v>1</v>
      </c>
      <c r="D17" s="37"/>
      <c r="E17" s="75"/>
      <c r="F17" s="32">
        <f t="shared" si="0"/>
        <v>0</v>
      </c>
      <c r="G17" s="32">
        <f t="shared" ref="G17:G28" si="1">F17*8</f>
        <v>0</v>
      </c>
    </row>
    <row r="18" spans="2:8">
      <c r="B18" s="14" t="s">
        <v>16</v>
      </c>
      <c r="C18" s="14">
        <v>1</v>
      </c>
      <c r="D18" s="37"/>
      <c r="E18" s="75"/>
      <c r="F18" s="32">
        <f t="shared" si="0"/>
        <v>0</v>
      </c>
      <c r="G18" s="32">
        <f t="shared" si="1"/>
        <v>0</v>
      </c>
    </row>
    <row r="19" spans="2:8">
      <c r="B19" s="14" t="s">
        <v>17</v>
      </c>
      <c r="C19" s="14">
        <v>1</v>
      </c>
      <c r="D19" s="37"/>
      <c r="E19" s="75"/>
      <c r="F19" s="32">
        <f t="shared" si="0"/>
        <v>0</v>
      </c>
      <c r="G19" s="32">
        <f t="shared" si="1"/>
        <v>0</v>
      </c>
    </row>
    <row r="20" spans="2:8">
      <c r="B20" s="14" t="s">
        <v>18</v>
      </c>
      <c r="C20" s="14">
        <v>1</v>
      </c>
      <c r="D20" s="37"/>
      <c r="E20" s="75"/>
      <c r="F20" s="32">
        <f t="shared" si="0"/>
        <v>0</v>
      </c>
      <c r="G20" s="32">
        <f t="shared" si="1"/>
        <v>0</v>
      </c>
    </row>
    <row r="21" spans="2:8">
      <c r="B21" s="14" t="s">
        <v>19</v>
      </c>
      <c r="C21" s="14">
        <v>1</v>
      </c>
      <c r="D21" s="37"/>
      <c r="E21" s="75"/>
      <c r="F21" s="32">
        <f t="shared" si="0"/>
        <v>0</v>
      </c>
      <c r="G21" s="32">
        <f t="shared" si="1"/>
        <v>0</v>
      </c>
    </row>
    <row r="22" spans="2:8">
      <c r="B22" s="14" t="s">
        <v>20</v>
      </c>
      <c r="C22" s="14">
        <v>1</v>
      </c>
      <c r="D22" s="37"/>
      <c r="E22" s="74"/>
      <c r="F22" s="32">
        <f t="shared" si="0"/>
        <v>0</v>
      </c>
      <c r="G22" s="32">
        <f>(F22*8)+E22</f>
        <v>0</v>
      </c>
    </row>
    <row r="23" spans="2:8">
      <c r="B23" s="14" t="s">
        <v>21</v>
      </c>
      <c r="C23" s="14">
        <v>1</v>
      </c>
      <c r="D23" s="37"/>
      <c r="E23" s="75"/>
      <c r="F23" s="32">
        <f t="shared" si="0"/>
        <v>0</v>
      </c>
      <c r="G23" s="32">
        <f t="shared" si="1"/>
        <v>0</v>
      </c>
    </row>
    <row r="24" spans="2:8">
      <c r="B24" s="14" t="s">
        <v>22</v>
      </c>
      <c r="C24" s="14">
        <v>1</v>
      </c>
      <c r="D24" s="37"/>
      <c r="E24" s="75"/>
      <c r="F24" s="32">
        <f t="shared" si="0"/>
        <v>0</v>
      </c>
      <c r="G24" s="32">
        <f t="shared" si="1"/>
        <v>0</v>
      </c>
    </row>
    <row r="25" spans="2:8">
      <c r="B25" s="14" t="s">
        <v>36</v>
      </c>
      <c r="C25" s="14">
        <v>1</v>
      </c>
      <c r="D25" s="37"/>
      <c r="E25" s="75"/>
      <c r="F25" s="32">
        <f t="shared" si="0"/>
        <v>0</v>
      </c>
      <c r="G25" s="32">
        <f t="shared" si="1"/>
        <v>0</v>
      </c>
    </row>
    <row r="26" spans="2:8">
      <c r="B26" s="14" t="s">
        <v>35</v>
      </c>
      <c r="C26" s="14">
        <v>12</v>
      </c>
      <c r="D26" s="37"/>
      <c r="E26" s="75"/>
      <c r="F26" s="32">
        <f t="shared" si="0"/>
        <v>0</v>
      </c>
      <c r="G26" s="32">
        <f t="shared" si="1"/>
        <v>0</v>
      </c>
    </row>
    <row r="27" spans="2:8">
      <c r="B27" s="14" t="s">
        <v>12</v>
      </c>
      <c r="C27" s="14">
        <v>1</v>
      </c>
      <c r="D27" s="37"/>
      <c r="E27" s="74"/>
      <c r="F27" s="32">
        <f t="shared" si="0"/>
        <v>0</v>
      </c>
      <c r="G27" s="32">
        <f>(F27*8)+E27</f>
        <v>0</v>
      </c>
    </row>
    <row r="28" spans="2:8">
      <c r="B28" s="14" t="s">
        <v>23</v>
      </c>
      <c r="C28" s="14">
        <v>1</v>
      </c>
      <c r="D28" s="37"/>
      <c r="E28" s="75"/>
      <c r="F28" s="32">
        <f t="shared" si="0"/>
        <v>0</v>
      </c>
      <c r="G28" s="32">
        <f t="shared" si="1"/>
        <v>0</v>
      </c>
    </row>
    <row r="29" spans="2:8">
      <c r="B29" s="14" t="s">
        <v>24</v>
      </c>
      <c r="C29" s="14">
        <v>1</v>
      </c>
      <c r="D29" s="37"/>
      <c r="E29" s="75"/>
      <c r="F29" s="32">
        <f t="shared" si="0"/>
        <v>0</v>
      </c>
      <c r="G29" s="32">
        <f t="shared" ref="G29" si="2">F29*4</f>
        <v>0</v>
      </c>
    </row>
    <row r="30" spans="2:8">
      <c r="B30" s="61" t="s">
        <v>37</v>
      </c>
      <c r="C30" s="62"/>
      <c r="D30" s="62"/>
      <c r="E30" s="62"/>
      <c r="F30" s="62"/>
      <c r="G30" s="65">
        <f>SUM(G15:G29)</f>
        <v>0</v>
      </c>
    </row>
    <row r="31" spans="2:8">
      <c r="B31" s="7"/>
      <c r="C31" s="8"/>
      <c r="D31" s="4"/>
      <c r="E31" s="9"/>
      <c r="F31" s="9"/>
    </row>
    <row r="32" spans="2:8" ht="14.4" customHeight="1" thickBot="1">
      <c r="B32" s="34" t="s">
        <v>62</v>
      </c>
      <c r="C32" s="46"/>
      <c r="D32" s="46"/>
      <c r="E32" s="47"/>
      <c r="F32" s="47"/>
      <c r="H32" s="6"/>
    </row>
    <row r="33" spans="2:8" ht="28.95" customHeight="1">
      <c r="B33" s="48" t="s">
        <v>30</v>
      </c>
      <c r="C33" s="48" t="s">
        <v>52</v>
      </c>
      <c r="D33" s="48" t="s">
        <v>67</v>
      </c>
      <c r="E33" s="48" t="s">
        <v>59</v>
      </c>
      <c r="F33" s="48" t="s">
        <v>72</v>
      </c>
      <c r="G33" s="48" t="s">
        <v>73</v>
      </c>
    </row>
    <row r="34" spans="2:8">
      <c r="B34" s="49" t="s">
        <v>46</v>
      </c>
      <c r="C34" s="50">
        <v>100</v>
      </c>
      <c r="D34" s="50">
        <v>130</v>
      </c>
      <c r="E34" s="37"/>
      <c r="F34" s="51">
        <v>75</v>
      </c>
      <c r="G34" s="52">
        <f>(E34*F34)*8</f>
        <v>0</v>
      </c>
    </row>
    <row r="35" spans="2:8">
      <c r="B35" s="49" t="s">
        <v>47</v>
      </c>
      <c r="C35" s="50">
        <v>90</v>
      </c>
      <c r="D35" s="50">
        <v>120</v>
      </c>
      <c r="E35" s="37"/>
      <c r="F35" s="51">
        <v>150</v>
      </c>
      <c r="G35" s="52">
        <f t="shared" ref="G35:G39" si="3">(E35*F35)*8</f>
        <v>0</v>
      </c>
    </row>
    <row r="36" spans="2:8">
      <c r="B36" s="49" t="s">
        <v>48</v>
      </c>
      <c r="C36" s="50">
        <v>70</v>
      </c>
      <c r="D36" s="50">
        <v>100</v>
      </c>
      <c r="E36" s="37"/>
      <c r="F36" s="51">
        <v>100</v>
      </c>
      <c r="G36" s="52">
        <f t="shared" si="3"/>
        <v>0</v>
      </c>
    </row>
    <row r="37" spans="2:8">
      <c r="B37" s="49" t="s">
        <v>49</v>
      </c>
      <c r="C37" s="50">
        <v>70</v>
      </c>
      <c r="D37" s="50">
        <v>100</v>
      </c>
      <c r="E37" s="37"/>
      <c r="F37" s="51">
        <v>150</v>
      </c>
      <c r="G37" s="52">
        <f t="shared" si="3"/>
        <v>0</v>
      </c>
    </row>
    <row r="38" spans="2:8">
      <c r="B38" s="49" t="s">
        <v>50</v>
      </c>
      <c r="C38" s="50">
        <v>70</v>
      </c>
      <c r="D38" s="50">
        <v>100</v>
      </c>
      <c r="E38" s="37"/>
      <c r="F38" s="51">
        <v>200</v>
      </c>
      <c r="G38" s="52">
        <f t="shared" si="3"/>
        <v>0</v>
      </c>
    </row>
    <row r="39" spans="2:8">
      <c r="B39" s="49" t="s">
        <v>51</v>
      </c>
      <c r="C39" s="50">
        <v>70</v>
      </c>
      <c r="D39" s="50">
        <v>110</v>
      </c>
      <c r="E39" s="37"/>
      <c r="F39" s="51">
        <v>100</v>
      </c>
      <c r="G39" s="52">
        <f t="shared" si="3"/>
        <v>0</v>
      </c>
    </row>
    <row r="40" spans="2:8">
      <c r="B40" s="80" t="s">
        <v>77</v>
      </c>
      <c r="C40" s="50">
        <v>90</v>
      </c>
      <c r="D40" s="50">
        <v>120</v>
      </c>
      <c r="E40" s="37"/>
      <c r="F40" s="51">
        <v>20</v>
      </c>
      <c r="G40" s="52">
        <f t="shared" ref="G40:G43" si="4">(E40*F40)*8</f>
        <v>0</v>
      </c>
    </row>
    <row r="41" spans="2:8">
      <c r="B41" s="80" t="s">
        <v>78</v>
      </c>
      <c r="C41" s="50">
        <v>90</v>
      </c>
      <c r="D41" s="50">
        <v>120</v>
      </c>
      <c r="E41" s="37"/>
      <c r="F41" s="51">
        <v>50</v>
      </c>
      <c r="G41" s="52">
        <f t="shared" si="4"/>
        <v>0</v>
      </c>
    </row>
    <row r="42" spans="2:8">
      <c r="B42" s="80" t="s">
        <v>79</v>
      </c>
      <c r="C42" s="50">
        <v>70</v>
      </c>
      <c r="D42" s="50">
        <v>110</v>
      </c>
      <c r="E42" s="37"/>
      <c r="F42" s="51">
        <v>150</v>
      </c>
      <c r="G42" s="52">
        <f t="shared" si="4"/>
        <v>0</v>
      </c>
    </row>
    <row r="43" spans="2:8">
      <c r="B43" s="80" t="s">
        <v>80</v>
      </c>
      <c r="C43" s="50">
        <v>70</v>
      </c>
      <c r="D43" s="50">
        <v>110</v>
      </c>
      <c r="E43" s="37"/>
      <c r="F43" s="51">
        <v>50</v>
      </c>
      <c r="G43" s="52">
        <f t="shared" si="4"/>
        <v>0</v>
      </c>
    </row>
    <row r="44" spans="2:8">
      <c r="B44" s="61" t="s">
        <v>61</v>
      </c>
      <c r="C44" s="62"/>
      <c r="D44" s="62"/>
      <c r="E44" s="63"/>
      <c r="F44" s="64"/>
      <c r="G44" s="65">
        <f>SUM(G34:G39)</f>
        <v>0</v>
      </c>
    </row>
    <row r="45" spans="2:8">
      <c r="B45" s="42"/>
      <c r="C45" s="10"/>
      <c r="D45" s="10"/>
      <c r="E45" s="56"/>
      <c r="F45" s="11"/>
      <c r="G45" s="57"/>
    </row>
    <row r="46" spans="2:8" ht="15" thickBot="1">
      <c r="B46" s="35" t="s">
        <v>54</v>
      </c>
      <c r="C46" s="43"/>
      <c r="D46" s="43"/>
      <c r="E46" s="43"/>
      <c r="F46" s="59"/>
    </row>
    <row r="47" spans="2:8" ht="27.6" customHeight="1">
      <c r="B47" s="48" t="s">
        <v>44</v>
      </c>
      <c r="C47" s="48" t="s">
        <v>68</v>
      </c>
      <c r="D47" s="48" t="s">
        <v>66</v>
      </c>
      <c r="E47" s="48" t="s">
        <v>69</v>
      </c>
      <c r="F47" s="60" t="s">
        <v>56</v>
      </c>
      <c r="G47" s="60" t="s">
        <v>57</v>
      </c>
      <c r="H47" s="60" t="s">
        <v>58</v>
      </c>
    </row>
    <row r="48" spans="2:8">
      <c r="B48" s="44" t="s">
        <v>40</v>
      </c>
      <c r="C48" s="45">
        <v>0.08</v>
      </c>
      <c r="D48" s="45">
        <v>0.12</v>
      </c>
      <c r="E48" s="53"/>
      <c r="F48" s="72">
        <v>0.5</v>
      </c>
      <c r="G48" s="73">
        <v>5</v>
      </c>
      <c r="H48" s="71" t="str">
        <f>IF(E48="", "", IF(E48&gt;D48, "Niet geldig", IF(E48&lt;C48, 10, IF(E48=D48, 0, (D48-E48)/(D48-C48)*10))*F48))</f>
        <v/>
      </c>
    </row>
    <row r="49" spans="2:8">
      <c r="B49" s="44" t="s">
        <v>41</v>
      </c>
      <c r="C49" s="45">
        <v>1E-3</v>
      </c>
      <c r="D49" s="45">
        <v>1.4999999999999999E-2</v>
      </c>
      <c r="E49" s="53"/>
      <c r="F49" s="72">
        <v>0.1</v>
      </c>
      <c r="G49" s="73">
        <v>1</v>
      </c>
      <c r="H49" s="71" t="str">
        <f t="shared" ref="H49:H51" si="5">IF(E49="", "", IF(E49&gt;D49, "Niet geldig", IF(E49&lt;C49, 10, IF(E49=D49, 0, (D49-E49)/(D49-C49)*10))*F49))</f>
        <v/>
      </c>
    </row>
    <row r="50" spans="2:8">
      <c r="B50" s="44" t="s">
        <v>42</v>
      </c>
      <c r="C50" s="45">
        <v>0.03</v>
      </c>
      <c r="D50" s="45">
        <v>0.05</v>
      </c>
      <c r="E50" s="53"/>
      <c r="F50" s="72">
        <v>0.2</v>
      </c>
      <c r="G50" s="73">
        <v>2</v>
      </c>
      <c r="H50" s="71" t="str">
        <f t="shared" si="5"/>
        <v/>
      </c>
    </row>
    <row r="51" spans="2:8">
      <c r="B51" s="44" t="s">
        <v>43</v>
      </c>
      <c r="C51" s="45">
        <v>0</v>
      </c>
      <c r="D51" s="45">
        <v>0.02</v>
      </c>
      <c r="E51" s="53"/>
      <c r="F51" s="72">
        <v>0.2</v>
      </c>
      <c r="G51" s="73">
        <v>2</v>
      </c>
      <c r="H51" s="71" t="str">
        <f t="shared" si="5"/>
        <v/>
      </c>
    </row>
    <row r="52" spans="2:8">
      <c r="B52" s="61" t="s">
        <v>60</v>
      </c>
      <c r="C52" s="62"/>
      <c r="D52" s="62"/>
      <c r="E52" s="63"/>
      <c r="F52" s="64"/>
      <c r="G52" s="68">
        <f>SUM(G48:G51)</f>
        <v>10</v>
      </c>
      <c r="H52" s="68">
        <f>SUM(H48:H51)</f>
        <v>0</v>
      </c>
    </row>
    <row r="53" spans="2:8" ht="15" thickBot="1">
      <c r="B53" s="19"/>
      <c r="C53" s="18"/>
      <c r="D53" s="18"/>
      <c r="E53" s="18"/>
      <c r="F53" s="18"/>
    </row>
    <row r="54" spans="2:8" ht="15" thickBot="1">
      <c r="B54" s="38" t="s">
        <v>55</v>
      </c>
      <c r="C54" s="39"/>
      <c r="F54" s="58"/>
    </row>
    <row r="55" spans="2:8" ht="37.799999999999997">
      <c r="B55" s="48" t="s">
        <v>2</v>
      </c>
      <c r="C55" s="48" t="s">
        <v>53</v>
      </c>
    </row>
    <row r="56" spans="2:8">
      <c r="B56" s="40" t="s">
        <v>37</v>
      </c>
      <c r="C56" s="41">
        <f>G30</f>
        <v>0</v>
      </c>
    </row>
    <row r="57" spans="2:8" ht="15" thickBot="1">
      <c r="B57" s="40" t="s">
        <v>38</v>
      </c>
      <c r="C57" s="41">
        <f>G44</f>
        <v>0</v>
      </c>
    </row>
    <row r="58" spans="2:8" ht="15.6" thickTop="1" thickBot="1">
      <c r="B58" s="66" t="s">
        <v>39</v>
      </c>
      <c r="C58" s="67">
        <f>SUM(C56:C57)</f>
        <v>0</v>
      </c>
    </row>
    <row r="59" spans="2:8" ht="15" thickBot="1">
      <c r="B59" s="54"/>
      <c r="C59" s="55"/>
    </row>
    <row r="60" spans="2:8" ht="15" thickBot="1">
      <c r="B60" s="38" t="s">
        <v>81</v>
      </c>
      <c r="C60" s="39"/>
    </row>
    <row r="61" spans="2:8">
      <c r="B61" s="48" t="s">
        <v>2</v>
      </c>
      <c r="C61" s="48" t="s">
        <v>76</v>
      </c>
    </row>
    <row r="62" spans="2:8">
      <c r="B62" s="40" t="s">
        <v>75</v>
      </c>
      <c r="C62" s="41">
        <v>0</v>
      </c>
    </row>
    <row r="63" spans="2:8" ht="15" customHeight="1">
      <c r="B63" s="40" t="s">
        <v>82</v>
      </c>
      <c r="C63" s="41">
        <v>0</v>
      </c>
    </row>
    <row r="64" spans="2:8" ht="15" customHeight="1">
      <c r="B64" s="40" t="s">
        <v>74</v>
      </c>
      <c r="C64" s="41">
        <v>0</v>
      </c>
    </row>
    <row r="65" spans="2:6">
      <c r="B65" s="10"/>
      <c r="C65" s="10"/>
      <c r="D65" s="10"/>
      <c r="E65" s="10"/>
      <c r="F65" s="11"/>
    </row>
    <row r="66" spans="2:6">
      <c r="B66" s="16" t="s">
        <v>25</v>
      </c>
      <c r="C66" s="13"/>
      <c r="D66" s="13"/>
      <c r="E66" s="13"/>
      <c r="F66" s="11"/>
    </row>
    <row r="67" spans="2:6">
      <c r="B67" s="31" t="s">
        <v>26</v>
      </c>
      <c r="C67" s="29"/>
      <c r="D67" s="30"/>
      <c r="E67" s="13"/>
      <c r="F67" s="11"/>
    </row>
    <row r="68" spans="2:6">
      <c r="B68" s="31" t="s">
        <v>45</v>
      </c>
      <c r="C68" s="70"/>
      <c r="D68" s="69"/>
      <c r="E68" s="13"/>
      <c r="F68" s="11"/>
    </row>
    <row r="69" spans="2:6">
      <c r="B69" s="3"/>
    </row>
    <row r="70" spans="2:6">
      <c r="B70" s="5" t="s">
        <v>27</v>
      </c>
      <c r="C70" s="78"/>
      <c r="D70" s="79"/>
      <c r="E70" s="2"/>
    </row>
    <row r="71" spans="2:6">
      <c r="B71" s="15" t="s">
        <v>28</v>
      </c>
      <c r="C71" s="76"/>
      <c r="D71" s="81"/>
      <c r="E71" s="2"/>
    </row>
    <row r="72" spans="2:6">
      <c r="B72" s="15" t="s">
        <v>29</v>
      </c>
      <c r="C72" s="76"/>
      <c r="D72" s="81"/>
      <c r="E72" s="2"/>
    </row>
    <row r="73" spans="2:6">
      <c r="B73" s="15" t="s">
        <v>30</v>
      </c>
      <c r="C73" s="76"/>
      <c r="D73" s="81"/>
      <c r="E73" s="2"/>
    </row>
    <row r="74" spans="2:6">
      <c r="B74" s="15" t="s">
        <v>31</v>
      </c>
      <c r="C74" s="76"/>
      <c r="D74" s="81"/>
      <c r="E74" s="2"/>
    </row>
    <row r="75" spans="2:6">
      <c r="B75" s="15" t="s">
        <v>32</v>
      </c>
      <c r="C75" s="77" t="s">
        <v>33</v>
      </c>
      <c r="D75" s="82"/>
    </row>
    <row r="76" spans="2:6">
      <c r="B76" s="3"/>
    </row>
    <row r="77" spans="2:6">
      <c r="B77" s="3"/>
    </row>
    <row r="78" spans="2:6">
      <c r="B78" s="36"/>
    </row>
    <row r="79" spans="2:6">
      <c r="B79" s="3"/>
    </row>
    <row r="80" spans="2:6">
      <c r="B80" s="3"/>
    </row>
    <row r="81" spans="2:2">
      <c r="B81" s="3"/>
    </row>
    <row r="82" spans="2:2">
      <c r="B82" s="3"/>
    </row>
  </sheetData>
  <mergeCells count="6">
    <mergeCell ref="C73:D73"/>
    <mergeCell ref="C74:D74"/>
    <mergeCell ref="C75:D75"/>
    <mergeCell ref="C70:D70"/>
    <mergeCell ref="C71:D71"/>
    <mergeCell ref="C72:D7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0FFBDF0151A4B818445DDB0522C94" ma:contentTypeVersion="3" ma:contentTypeDescription="Een nieuw document maken." ma:contentTypeScope="" ma:versionID="939024692863b0b9f9a3ee0033b0984e">
  <xsd:schema xmlns:xsd="http://www.w3.org/2001/XMLSchema" xmlns:xs="http://www.w3.org/2001/XMLSchema" xmlns:p="http://schemas.microsoft.com/office/2006/metadata/properties" xmlns:ns2="fa012008-8aa2-4cb1-b21e-e858908d48e2" targetNamespace="http://schemas.microsoft.com/office/2006/metadata/properties" ma:root="true" ma:fieldsID="774070f5951db3596935de24ac4b5473" ns2:_="">
    <xsd:import namespace="fa012008-8aa2-4cb1-b21e-e858908d48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12008-8aa2-4cb1-b21e-e858908d48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15CFF9-BB17-4FD8-A20C-F0BA53DE0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8FD0E2-035F-472A-BCEE-AFCFE1DF7A8C}">
  <ds:schemaRefs>
    <ds:schemaRef ds:uri="http://purl.org/dc/elements/1.1/"/>
    <ds:schemaRef ds:uri="http://www.w3.org/XML/1998/namespace"/>
    <ds:schemaRef ds:uri="http://schemas.openxmlformats.org/package/2006/metadata/core-properties"/>
    <ds:schemaRef ds:uri="fa012008-8aa2-4cb1-b21e-e858908d48e2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F1548C-8B65-45CB-82B6-18ACE397F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012008-8aa2-4cb1-b21e-e858908d48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Onderhoud E&amp;W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Frank Roebroek</cp:lastModifiedBy>
  <cp:lastPrinted>2026-07-15T12:10:43Z</cp:lastPrinted>
  <dcterms:created xsi:type="dcterms:W3CDTF">2026-02-10T14:26:21Z</dcterms:created>
  <dcterms:modified xsi:type="dcterms:W3CDTF">2026-07-15T12:14:40Z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0x0101000680FFBDF0151A4B818445DDB0522C94</vt:lpwstr>
  </property>
</Properties>
</file>