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samenwerken.sp01.intranet.rws.nl/sites/M241218699/Aanbestedingen/31198808 Renovatie &amp; Vervanging (RVVV)/20. Aanbesteding/20. Gepubliceerd aanbestedingsdossier/20251201 Aanpassingen na vragen 3e Ronde/"/>
    </mc:Choice>
  </mc:AlternateContent>
  <xr:revisionPtr revIDLastSave="0" documentId="14_{1D93FD82-B48D-4D05-913F-357A3C757425}" xr6:coauthVersionLast="47" xr6:coauthVersionMax="47" xr10:uidLastSave="{00000000-0000-0000-0000-000000000000}"/>
  <bookViews>
    <workbookView xWindow="-108" yWindow="-108" windowWidth="23256" windowHeight="12576" activeTab="3" xr2:uid="{00000000-000D-0000-FFFF-FFFF00000000}"/>
  </bookViews>
  <sheets>
    <sheet name="Toelichting" sheetId="5" r:id="rId1"/>
    <sheet name="Perceel Zuid Nederland" sheetId="20" r:id="rId2"/>
    <sheet name="Perceel Noord Nederland" sheetId="19" r:id="rId3"/>
    <sheet name="Staat van prijzen per eenheid"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9" l="1"/>
  <c r="F8" i="20"/>
  <c r="C31" i="4" l="1"/>
  <c r="F59" i="4"/>
  <c r="F61" i="19"/>
  <c r="F39" i="19"/>
  <c r="C53" i="4" l="1"/>
  <c r="C57" i="4" l="1"/>
  <c r="C19" i="4"/>
  <c r="C12" i="4"/>
  <c r="C59" i="4" s="1"/>
  <c r="F11" i="19"/>
  <c r="F110" i="19"/>
  <c r="F111" i="19"/>
  <c r="F112" i="19"/>
  <c r="F109" i="19"/>
  <c r="F113" i="19" s="1"/>
  <c r="F101" i="19"/>
  <c r="F102" i="19"/>
  <c r="F103" i="19"/>
  <c r="F104" i="19"/>
  <c r="F105" i="19"/>
  <c r="F100" i="19"/>
  <c r="F93" i="19"/>
  <c r="F94" i="19"/>
  <c r="F95" i="19"/>
  <c r="F96" i="19"/>
  <c r="F92" i="19"/>
  <c r="F97" i="19" s="1"/>
  <c r="F84" i="19"/>
  <c r="F85" i="19"/>
  <c r="F86" i="19"/>
  <c r="F87" i="19"/>
  <c r="F88" i="19"/>
  <c r="F83" i="19"/>
  <c r="F74" i="19"/>
  <c r="F75" i="19"/>
  <c r="F76" i="19"/>
  <c r="F77" i="19"/>
  <c r="F78" i="19"/>
  <c r="F79" i="19"/>
  <c r="F80" i="19"/>
  <c r="F69" i="19"/>
  <c r="F66" i="19"/>
  <c r="F67" i="19"/>
  <c r="F68" i="19"/>
  <c r="F57" i="19"/>
  <c r="F58" i="19"/>
  <c r="F59" i="19"/>
  <c r="F60" i="19"/>
  <c r="F62" i="19"/>
  <c r="F63" i="19"/>
  <c r="F64" i="19"/>
  <c r="F65" i="19"/>
  <c r="F56" i="19"/>
  <c r="F48" i="19"/>
  <c r="F49" i="19"/>
  <c r="F50" i="19"/>
  <c r="F51" i="19"/>
  <c r="F52" i="19"/>
  <c r="F47" i="19"/>
  <c r="F43" i="19"/>
  <c r="F35" i="19"/>
  <c r="F37" i="19"/>
  <c r="F38" i="19"/>
  <c r="F40" i="19"/>
  <c r="F41" i="19"/>
  <c r="F42" i="19"/>
  <c r="F33" i="19"/>
  <c r="F44" i="19" s="1"/>
  <c r="F29" i="19"/>
  <c r="F16" i="19"/>
  <c r="F17" i="19"/>
  <c r="F18" i="19"/>
  <c r="F19" i="19"/>
  <c r="F20" i="19"/>
  <c r="F21" i="19"/>
  <c r="F22" i="19"/>
  <c r="F23" i="19"/>
  <c r="F24" i="19"/>
  <c r="F25" i="19"/>
  <c r="F26" i="19"/>
  <c r="F27" i="19"/>
  <c r="F28" i="19"/>
  <c r="F15" i="19"/>
  <c r="F5" i="19"/>
  <c r="F6" i="19"/>
  <c r="F7" i="19"/>
  <c r="F8" i="19"/>
  <c r="F9" i="19"/>
  <c r="F10" i="19"/>
  <c r="F4" i="19"/>
  <c r="F12" i="19" s="1"/>
  <c r="F68" i="20"/>
  <c r="F58" i="20"/>
  <c r="F59" i="20"/>
  <c r="F60" i="20"/>
  <c r="F61" i="20"/>
  <c r="F62" i="20"/>
  <c r="F63" i="20"/>
  <c r="F64" i="20"/>
  <c r="F65" i="20"/>
  <c r="F66" i="20"/>
  <c r="F67" i="20"/>
  <c r="F57" i="20"/>
  <c r="F45" i="20"/>
  <c r="F46" i="20"/>
  <c r="F47" i="20"/>
  <c r="F48" i="20"/>
  <c r="F49" i="20"/>
  <c r="F50" i="20"/>
  <c r="F51" i="20"/>
  <c r="F52" i="20"/>
  <c r="F53" i="20"/>
  <c r="F44" i="20"/>
  <c r="F35" i="20"/>
  <c r="F36" i="20"/>
  <c r="F37" i="20"/>
  <c r="F38" i="20"/>
  <c r="F39" i="20"/>
  <c r="F40" i="20"/>
  <c r="F34" i="20"/>
  <c r="F30" i="20"/>
  <c r="F19" i="20"/>
  <c r="F20" i="20"/>
  <c r="F21" i="20"/>
  <c r="F22" i="20"/>
  <c r="F23" i="20"/>
  <c r="F24" i="20"/>
  <c r="F25" i="20"/>
  <c r="F27" i="20"/>
  <c r="F28" i="20"/>
  <c r="F29" i="20"/>
  <c r="F18" i="20"/>
  <c r="F4" i="20"/>
  <c r="F5" i="20"/>
  <c r="F6" i="20"/>
  <c r="F7" i="20"/>
  <c r="F9" i="20"/>
  <c r="F10" i="20"/>
  <c r="F11" i="20"/>
  <c r="F12" i="20"/>
  <c r="F13" i="20"/>
  <c r="F14" i="20"/>
  <c r="F53" i="19" l="1"/>
  <c r="F106" i="19"/>
  <c r="F30" i="19"/>
  <c r="F89" i="19"/>
  <c r="F54" i="20"/>
  <c r="F31" i="20"/>
  <c r="F41" i="20"/>
  <c r="F70" i="19"/>
  <c r="F120" i="19" s="1"/>
  <c r="F15" i="20"/>
  <c r="F69" i="20"/>
  <c r="F76" i="20" l="1"/>
</calcChain>
</file>

<file path=xl/sharedStrings.xml><?xml version="1.0" encoding="utf-8"?>
<sst xmlns="http://schemas.openxmlformats.org/spreadsheetml/2006/main" count="843" uniqueCount="145">
  <si>
    <t>Inbegrepen zijn  kosten  inkoopadminstratie, inkoopactiviteiten, leveringskosten en tijdelijke opslag.</t>
  </si>
  <si>
    <t>Uurtarief projectmanager</t>
  </si>
  <si>
    <t>Uurtarief risicomanager</t>
  </si>
  <si>
    <t>Uurtarief projectleider</t>
  </si>
  <si>
    <t>Uurtarief calculator</t>
  </si>
  <si>
    <t>Uurtarief ontwerper/engineer</t>
  </si>
  <si>
    <t>Uurtarief werkvoorbereider</t>
  </si>
  <si>
    <t>Uurtarief veiligheidskundige</t>
  </si>
  <si>
    <t>Uurtarief uitvoerder</t>
  </si>
  <si>
    <t xml:space="preserve">Toelichting bij Staat van prijzen </t>
  </si>
  <si>
    <t>Havenlicht</t>
  </si>
  <si>
    <t>Havenpaal</t>
  </si>
  <si>
    <t>Lichtopstand</t>
  </si>
  <si>
    <t>Lichtenlijn</t>
  </si>
  <si>
    <t>Sectorlicht</t>
  </si>
  <si>
    <t>Bermverlichting</t>
  </si>
  <si>
    <t>Kribbaken</t>
  </si>
  <si>
    <t>RVVV-VWG-006</t>
  </si>
  <si>
    <t>RVVV-VWG-007</t>
  </si>
  <si>
    <t>RVVV-VWG-008</t>
  </si>
  <si>
    <t>RVVV-VWG-009</t>
  </si>
  <si>
    <t>RVVV-VWG-010</t>
  </si>
  <si>
    <t>RVVV-VWG-011</t>
  </si>
  <si>
    <t>RVVV-VWG-012</t>
  </si>
  <si>
    <t>RVVV-VWG-013</t>
  </si>
  <si>
    <t>RVVV-VWG-014</t>
  </si>
  <si>
    <t>RVVV-VWG-015</t>
  </si>
  <si>
    <t>RVVV-VWG-001</t>
  </si>
  <si>
    <t>RVVV-VWG-002</t>
  </si>
  <si>
    <t>RVVV-VWG-003</t>
  </si>
  <si>
    <t>RVVV-VWG-004</t>
  </si>
  <si>
    <t>RVVV-VWG-005</t>
  </si>
  <si>
    <t>Bordes aanpassen</t>
  </si>
  <si>
    <t>Fundering vervangen</t>
  </si>
  <si>
    <t>Dit prijzenblad maakt onderdeel uit van de aanbestedingsdocumenten voor de Europese openbare aanbesteding Renovatie en Vervanging Vaste Vaarwegmarkeringen, zaaknummer 31198808, betreffende perceel Noord-Nederland (NN) en perceel Zuid-Nederland (ZN). De inschrijver dient uitsluitend de wit gemarkeerde cellen in dit prijzenblad in te vullen. De overige cellen zijn vooraf door de aanbestedende dienst ingevuld en mogen niet worden gewijzigd.</t>
  </si>
  <si>
    <t>De totale inschrijfsom wordt bepaald aan de hand van het totaalbedrag van de vaarwaterbundelingen binnen het betreffende perceel. De opgegeven eenheidsprijzen worden hierbij buiten beschouwing gelaten en maken geen onderdeel uit van de gunningsscore.</t>
  </si>
  <si>
    <t>Het is en blijft de verantwoordelijkheid van de inschrijver om de aanbieding integraal door te rekenen en de inschrijfsom vast te stellen. De formele inschrijving vindt plaats via het inschrijvingsbiljet, waarop de inschrijver aangeeft op welk perceel hij inschrijft. Per perceel waarop wordt ingeschreven, dient een ondertekende afdruk van het volledig ingevulde prijzenblad te worden ingediend.</t>
  </si>
  <si>
    <t>De aanbestedende dienst heeft ervoor gekozen om niet voor alle activiteiten, tarieven en onderdelen een eenheidsprijs uit te vragen. Na gunning van de overeenkomst kunnen aanvullende eenheidsprijzen worden opgevraagd indien de opdrachtgever dit wenselijk acht.</t>
  </si>
  <si>
    <t>In de tarieven zijn alle directe en indirecte kosten inbegrepen, waaronder algemene kosten (AK), winst en risico (W&amp;R), en alle voorgeschreven activiteiten voortvloeiend uit de Vraagspecificatie Eisen (VSE) en de Vraagspecificatie Proces (VSP). Verkeersmaatregelen en eventuele aanvullende werkzaamheden zoals meer- of minderwerk zijn hiervan uitgesloten.</t>
  </si>
  <si>
    <t>Eenheid</t>
  </si>
  <si>
    <t>€/uur</t>
  </si>
  <si>
    <t>€/m¹</t>
  </si>
  <si>
    <t>Stuksprijs</t>
  </si>
  <si>
    <t>Categorie</t>
  </si>
  <si>
    <t>Prijs</t>
  </si>
  <si>
    <t>Toelichting</t>
  </si>
  <si>
    <t>Vaarweg</t>
  </si>
  <si>
    <t>Objecttype</t>
  </si>
  <si>
    <t>Aantal</t>
  </si>
  <si>
    <t>Eenheidsprijs (€)</t>
  </si>
  <si>
    <t>Subtotaal (€)</t>
  </si>
  <si>
    <t>Totaal vaarweg 1</t>
  </si>
  <si>
    <t>Algemene projectgebonden kosten</t>
  </si>
  <si>
    <t>Vervangen</t>
  </si>
  <si>
    <t>Fundaties (nieuw)</t>
  </si>
  <si>
    <t>Conserveren</t>
  </si>
  <si>
    <t>Nvt</t>
  </si>
  <si>
    <t>Totaal vaarweg 2</t>
  </si>
  <si>
    <t>Totaal vaarweg 3</t>
  </si>
  <si>
    <t>Totaal vaarweg 4</t>
  </si>
  <si>
    <t>Totaal vaarweg 5</t>
  </si>
  <si>
    <t>Totaal perceel Zuid Nederland</t>
  </si>
  <si>
    <t>Totaal vaarweg 6</t>
  </si>
  <si>
    <t>Totaal vaarweg 7</t>
  </si>
  <si>
    <t>Totaal vaarweg 8</t>
  </si>
  <si>
    <t>Totaal vaarweg 9</t>
  </si>
  <si>
    <t>Totaal vaarweg 10</t>
  </si>
  <si>
    <t>Totaal vaarweg 11</t>
  </si>
  <si>
    <t>Totaal vaarweg 13</t>
  </si>
  <si>
    <t>Totaal vaarweg 14</t>
  </si>
  <si>
    <t>Totaal vaarweg 15</t>
  </si>
  <si>
    <t xml:space="preserve">Havenlicht
</t>
  </si>
  <si>
    <t>Standaard oeverlicht</t>
  </si>
  <si>
    <t>Knikmast oeverlicht</t>
  </si>
  <si>
    <t>Knikmast Oeverlicht</t>
  </si>
  <si>
    <t>A: Uurtarieven t.b.v. eventueel aanvullende werkzaamheden</t>
  </si>
  <si>
    <t>B: Verrekeneenheden t.b.v. overschrijding bandbreedte</t>
  </si>
  <si>
    <t>€/d</t>
  </si>
  <si>
    <t>Totaal vaarweg 12</t>
  </si>
  <si>
    <t>Totaal perceel Noord Nederland</t>
  </si>
  <si>
    <t>In geval offerte uitvraag en uitvoer optionele activiteiten.</t>
  </si>
  <si>
    <t>De vaarwaterbundelingen en de daarin opgenomen activiteiten en hoeveelheden zijn samengesteld op basis van de beschikbare areaalgegevens, zoals opgenomen in Bijlage K bij de aanbestedingsleidraad. In de praktijk kan hiervan worden afgeweken. De aangeboden eenheidsprijzen kunnen mede bepalend zijn voor het definitieve werk. Strategisch inschrijven is derhalve voor risico van de inschrijver.</t>
  </si>
  <si>
    <t>De tarieven voor de onderdelen in het tabblad ‘Staat van prijzen per eenheid’ hebben betrekking op nieuwe onderdelen. Indien tarieven betrekking hebben op bestaande onderdelen, is dat expliciet aangegeven.</t>
  </si>
  <si>
    <t>Ten aanzien van de onderdelen in het tabblad ‘Staat van prijzen per eenheid’ geldt dat deze dienen te voldoen aan de proceseisen en technische eisen conform het contract en alle overige eisen zoals opgenomen in de bijbehorende documenten en bijlagen.</t>
  </si>
  <si>
    <t xml:space="preserve">In het tabblad ‘Staat van prijzen per eenheid’ is, indien van toepassing, per item een aanvullende toelichting opgenomen. </t>
  </si>
  <si>
    <t>Uitvoeringskosten vaarwegbundeling bestaande uit arbeid, materieel en logistiek en transport</t>
  </si>
  <si>
    <r>
      <rPr>
        <b/>
        <sz val="9"/>
        <color theme="1"/>
        <rFont val="Verdana"/>
        <family val="2"/>
      </rPr>
      <t>De inschrijver dient uitsluitend de geel gemarkeerde cellen in dit prijzenblad in te vullen</t>
    </r>
    <r>
      <rPr>
        <sz val="9"/>
        <color theme="1"/>
        <rFont val="Verdana"/>
        <family val="2"/>
      </rPr>
      <t>. De overige cellen zijn vooraf door de aanbestedende dienst ingevuld en mogen niet worden gewijzigd.</t>
    </r>
  </si>
  <si>
    <t>De inschrijver mag op één of twee percelen inschrijven. Voor elk perceel waarop wordt ingeschreven, dient voor elke vaarwaterbundeling een prijs te worden opgegeven (gele velden). Wanneer op twee percelen wordt ingeschreven, dient de inschrijver het tabblad ‘Bundeling vaarwateren’ voor zowel perceel Noord-Nederland als perceel Zuid-Nederland volledig in te vullen, evenals het tabblad ‘Staat van prijzen per eenheid’.
Het is niet toegestaan om deels op een perceel in te schrijven. Indien op een perceel wordt ingeschreven, dienen alle witte velden op dat tabblad volledig te worden ingevuld (voor elk onderdeel dient een prijs of waarde te worden opgegeven).</t>
  </si>
  <si>
    <t>De prijzen per perceel mogen afwijken van de in het tabblad Staat van prijzen per eenheid opgegeven prijzen, indien de inschrijver efficiencyvoordelen of kostenbesparingen voorziet die specifiek zijn voor een perceel of vaarweg. De stuksprijs per nieuw te plaatsen object wordt afzonderlijk uitgevraagd in het tabblad Staat van prijzen per eenheid en dient ter verrekening van eventuele meer- of minderwerkzaamheden, overeenkomstig de bepalingen in de overeenkomst.</t>
  </si>
  <si>
    <t>Totaal onderdeel A vermenigvuldigd met wegingsfactor</t>
  </si>
  <si>
    <t>Totaal onderdeel B vermenigvuldigd met wegingsfactor</t>
  </si>
  <si>
    <t>Totaal onderdeel C vermenigvuldigd met wegingsfactor</t>
  </si>
  <si>
    <t>Totaal onderdeel D vermenigvuldigd met wegingsfactor</t>
  </si>
  <si>
    <t>Uurtarief uitvoerend medewerker</t>
  </si>
  <si>
    <t>Kosten kraanschip (inclusief materieel en bemanning ten behoeve van de werkzaamheden)</t>
  </si>
  <si>
    <t xml:space="preserve">Op aanbiedingen en leveringen van derden geldt een vaste opslag van 10%. Over deze component mogen geen aanvullende toeslagen, noch AK of W&amp;R, worden berekend. De offerte van deze derde partij dient als bijlage bij de eigen offerte te worden bijgevoegd. </t>
  </si>
  <si>
    <t>Projectgebonden kosten bestaan uit onder andere voorbereiding en planvorming, overleg en communicatie, projectcoördinatie en -management, administratie en verslaglegging, en het opstellen van het opleverdossier.</t>
  </si>
  <si>
    <t>SPB100</t>
  </si>
  <si>
    <t>NS300 15graden (met kleur: wit, groen of rood)</t>
  </si>
  <si>
    <t>AL350 (met kleur: wit)</t>
  </si>
  <si>
    <t>AL650 (met kleur: blauw)</t>
  </si>
  <si>
    <t>IN600 (met kleur: wit)</t>
  </si>
  <si>
    <t>SL100 (met kleur: groen, wit en rood)</t>
  </si>
  <si>
    <t>SL150 (met kleur: groen, wit en rood)</t>
  </si>
  <si>
    <t>Phillips Amber Graze (met kleur: amber)</t>
  </si>
  <si>
    <t>Meipos SP-1016 60Watt (met kleur: wit)</t>
  </si>
  <si>
    <t>Losse leds t.b.v. de IN600</t>
  </si>
  <si>
    <t>D: Levering nieuw materiaal (lamp per type of gelijkwaardig) exclusief plaatsen</t>
  </si>
  <si>
    <t>E: Overige verrekeneenheden</t>
  </si>
  <si>
    <t>Totaal onderdeel E vermenigvuldigd met wegingsfactor</t>
  </si>
  <si>
    <t>Indien werkzaamheden niet passen binnen de opgegeven prijs uit de “de staat van prijzen”, dan dient de basis de onderbouwing van deze eenheidsprijs te worden gehanteerd waarbij de wijziging doorgevoerd kan worden mits dit redelijk en billijk is.</t>
  </si>
  <si>
    <t xml:space="preserve">Havenlicht </t>
  </si>
  <si>
    <t xml:space="preserve">Lichtopstand </t>
  </si>
  <si>
    <t>SPB5-XL (met kleur: groen, rood, geel of wit)</t>
  </si>
  <si>
    <t>SPB5-XL met GPS (met kleur: groen, geel, wit of rood)</t>
  </si>
  <si>
    <t>SPB300 met Bluetooth 5 NM (met kleur: groen, rood, geel of wit)</t>
  </si>
  <si>
    <t>SPB300 met Bluetooth 5 NM dubbele lantaarn en GSM Switch (groen en rood)</t>
  </si>
  <si>
    <t>SPB300 met NS100 met Bluetooth 5 NM (met kleur: groen, rood of wit)</t>
  </si>
  <si>
    <t>NS100 (met kleur: wit, rood of groen)</t>
  </si>
  <si>
    <t>NS300 40graden (met kleur: wit, rood of groen)</t>
  </si>
  <si>
    <t>IML200 (met kleur: groen, rood of wit)</t>
  </si>
  <si>
    <t>IML 5 (met kleurL groen, geel, wit of rood)</t>
  </si>
  <si>
    <t>Code A</t>
  </si>
  <si>
    <t>Code B</t>
  </si>
  <si>
    <t>Indexatiecode*</t>
  </si>
  <si>
    <t>Gewoon oeverlicht</t>
  </si>
  <si>
    <t>Gewoon Oeverlicht</t>
  </si>
  <si>
    <t xml:space="preserve">Overige </t>
  </si>
  <si>
    <t>Overige</t>
  </si>
  <si>
    <t>Kinkmast Oeverlicht</t>
  </si>
  <si>
    <t>Totaal Staat van prijzen per eenheid (tbv BPKV)</t>
  </si>
  <si>
    <t>Stelposten</t>
  </si>
  <si>
    <t>1) Vervangen objecten bij schades door derden</t>
  </si>
  <si>
    <t>2) Plaatsen nieuwe objecten bij areaalherziening/ uitbreiding</t>
  </si>
  <si>
    <t>3) Kleine herstelwerkzaamheden bij vastgestelde gebreken tijdens conserveringswerkzaamhden</t>
  </si>
  <si>
    <t>De inschrijfprijs betreft het bedrag in het groene veld (cel F75 voor Perceel Zuid Nederland en cel F119 voor Perceel Noord Nederland); dit bedrag vormt de basis voor de beoordeling.</t>
  </si>
  <si>
    <r>
      <t xml:space="preserve">Voor een aantal werkzaamheden geldt een vaste uitgangspositie met een bijbehorende bandbreedte. Bij overschrijding van deze bandbreedte vindt verrekening plaats op basis van een variabel eenheidstarief per strekkende meter.                                                      
1. Voor het </t>
    </r>
    <r>
      <rPr>
        <u/>
        <sz val="9"/>
        <color theme="1"/>
        <rFont val="Verdana"/>
        <family val="2"/>
      </rPr>
      <t>vervangen</t>
    </r>
    <r>
      <rPr>
        <sz val="9"/>
        <color theme="1"/>
        <rFont val="Verdana"/>
        <family val="2"/>
      </rPr>
      <t xml:space="preserve"> van objecten geldt een basislengte van 4 meter, met een eigenrisico-bandbreedte van 1,5 </t>
    </r>
    <r>
      <rPr>
        <sz val="9"/>
        <color rgb="FF00B050"/>
        <rFont val="Verdana"/>
        <family val="2"/>
      </rPr>
      <t>(± 0,75m)</t>
    </r>
    <r>
      <rPr>
        <sz val="9"/>
        <color theme="1"/>
        <rFont val="Verdana"/>
        <family val="2"/>
      </rPr>
      <t xml:space="preserve"> meter. Overschrijding wordt verrekend via een variabel eenheidstarief per strekkende meter.
2. Voor </t>
    </r>
    <r>
      <rPr>
        <u/>
        <sz val="9"/>
        <color theme="1"/>
        <rFont val="Verdana"/>
        <family val="2"/>
      </rPr>
      <t>conserveren</t>
    </r>
    <r>
      <rPr>
        <sz val="9"/>
        <color theme="1"/>
        <rFont val="Verdana"/>
        <family val="2"/>
      </rPr>
      <t xml:space="preserve"> geldt een basislengte van 4 meter, met een eigenrisico-bandbreedte van 1 </t>
    </r>
    <r>
      <rPr>
        <sz val="9"/>
        <color rgb="FF00B050"/>
        <rFont val="Verdana"/>
        <family val="2"/>
      </rPr>
      <t>(±0,5)</t>
    </r>
    <r>
      <rPr>
        <sz val="9"/>
        <color theme="1"/>
        <rFont val="Verdana"/>
        <family val="2"/>
      </rPr>
      <t xml:space="preserve"> meter. Overschrijding wordt verrekend via een variabel eenheidstarief per strekkende meter.
3. Voor het aanbrengen van </t>
    </r>
    <r>
      <rPr>
        <u/>
        <sz val="9"/>
        <color theme="1"/>
        <rFont val="Verdana"/>
        <family val="2"/>
      </rPr>
      <t>nieuwe fundaties</t>
    </r>
    <r>
      <rPr>
        <sz val="9"/>
        <color theme="1"/>
        <rFont val="Verdana"/>
        <family val="2"/>
      </rPr>
      <t xml:space="preserve"> geldt een basislengte van 4,5 meter, met een eigenrisico-bandbreedte van 1 </t>
    </r>
    <r>
      <rPr>
        <sz val="9"/>
        <color rgb="FF00B050"/>
        <rFont val="Verdana"/>
        <family val="2"/>
      </rPr>
      <t>(±0,5)</t>
    </r>
    <r>
      <rPr>
        <sz val="9"/>
        <color theme="1"/>
        <rFont val="Verdana"/>
        <family val="2"/>
      </rPr>
      <t xml:space="preserve"> meter. Ook hier vindt bij overschrijding verrekening plaats via het variabele eenheidstarief.</t>
    </r>
  </si>
  <si>
    <r>
      <t xml:space="preserve">Conserveren in geval van Renovatie
</t>
    </r>
    <r>
      <rPr>
        <i/>
        <sz val="9"/>
        <color theme="1"/>
        <rFont val="Verdana"/>
        <family val="2"/>
      </rPr>
      <t xml:space="preserve">Voor conserveren geldt een basislengte van 4 meter, met een eigenrisico-bandbreedte van 1 </t>
    </r>
    <r>
      <rPr>
        <i/>
        <sz val="9"/>
        <color rgb="FF00B050"/>
        <rFont val="Verdana"/>
        <family val="2"/>
      </rPr>
      <t>(±0,5m)</t>
    </r>
    <r>
      <rPr>
        <i/>
        <sz val="9"/>
        <color theme="1"/>
        <rFont val="Verdana"/>
        <family val="2"/>
      </rPr>
      <t xml:space="preserve"> meter. Overschrijding wordt verrekend via een variabel eenheidstarief per strekkende meter.</t>
    </r>
  </si>
  <si>
    <r>
      <t xml:space="preserve">C: Levering nieuw object (conform productcatalogus) exclusief plaatsen
</t>
    </r>
    <r>
      <rPr>
        <b/>
        <i/>
        <sz val="9"/>
        <rFont val="Verdana"/>
        <family val="2"/>
      </rPr>
      <t xml:space="preserve">
</t>
    </r>
    <r>
      <rPr>
        <b/>
        <i/>
        <u/>
        <sz val="9"/>
        <rFont val="Verdana"/>
        <family val="2"/>
      </rPr>
      <t xml:space="preserve">Voor vervangen geldt een basislengte van 4m </t>
    </r>
    <r>
      <rPr>
        <b/>
        <i/>
        <u/>
        <sz val="9"/>
        <color rgb="FF00B050"/>
        <rFont val="Verdana"/>
        <family val="2"/>
      </rPr>
      <t>(±0,75m)</t>
    </r>
  </si>
  <si>
    <t>Voor de diameter van de objecten geldt een bandbreedte van 30 tot 50cm. In het geval de diameter hier van afwijkt kunnen de kosten hiervoor, in overleg en na goedkeuring van Opdrachtgever, verrekend worden.</t>
  </si>
  <si>
    <r>
      <rPr>
        <b/>
        <u/>
        <sz val="9"/>
        <color theme="1"/>
        <rFont val="Verdana"/>
        <family val="2"/>
      </rPr>
      <t>Fundaties (nieuw)</t>
    </r>
    <r>
      <rPr>
        <sz val="9"/>
        <color theme="1"/>
        <rFont val="Verdana"/>
        <family val="2"/>
      </rPr>
      <t xml:space="preserve">
</t>
    </r>
    <r>
      <rPr>
        <i/>
        <sz val="9"/>
        <color theme="1"/>
        <rFont val="Verdana"/>
        <family val="2"/>
      </rPr>
      <t xml:space="preserve">Voor het aanbrengen van nieuwe fundaties geldt een basislengte van 4,5 meter, met een eigenrisico-bandbreedte van 1 </t>
    </r>
    <r>
      <rPr>
        <i/>
        <sz val="9"/>
        <color rgb="FF00B050"/>
        <rFont val="Verdana"/>
        <family val="2"/>
      </rPr>
      <t>(±0,5m)</t>
    </r>
    <r>
      <rPr>
        <i/>
        <sz val="9"/>
        <color theme="1"/>
        <rFont val="Verdana"/>
        <family val="2"/>
      </rPr>
      <t xml:space="preserve"> meter. Overschrijding wordt verrekend via een variabel eenheidstarief per strekkende meter.</t>
    </r>
  </si>
  <si>
    <r>
      <rPr>
        <b/>
        <u/>
        <sz val="9"/>
        <color theme="1"/>
        <rFont val="Verdana"/>
        <family val="2"/>
      </rPr>
      <t>Vervangen</t>
    </r>
    <r>
      <rPr>
        <sz val="9"/>
        <color theme="1"/>
        <rFont val="Verdana"/>
        <family val="2"/>
      </rPr>
      <t xml:space="preserve">
</t>
    </r>
    <r>
      <rPr>
        <i/>
        <sz val="9"/>
        <color theme="1"/>
        <rFont val="Verdana"/>
        <family val="2"/>
      </rPr>
      <t xml:space="preserve">Voor het vervangen van objecten geldt een basislengte van 4 meter, met een eigenrisico-bandbreedte van 1,5 </t>
    </r>
    <r>
      <rPr>
        <i/>
        <sz val="9"/>
        <color rgb="FF00B050"/>
        <rFont val="Verdana"/>
        <family val="2"/>
      </rPr>
      <t>(±0,75)</t>
    </r>
    <r>
      <rPr>
        <i/>
        <sz val="9"/>
        <color theme="1"/>
        <rFont val="Verdana"/>
        <family val="2"/>
      </rPr>
      <t xml:space="preserve"> meter. Overschrijding wordt verrekend via een variabel eenheidstarief per strekkende meter.</t>
    </r>
  </si>
  <si>
    <r>
      <rPr>
        <b/>
        <u/>
        <sz val="9"/>
        <color rgb="FF00B050"/>
        <rFont val="Verdana"/>
        <family val="2"/>
      </rPr>
      <t>Buispaal (vervangen, renoveren en fundatie)</t>
    </r>
    <r>
      <rPr>
        <sz val="9"/>
        <color rgb="FF00B050"/>
        <rFont val="Verdana"/>
        <family val="2"/>
      </rPr>
      <t xml:space="preserve">
</t>
    </r>
    <r>
      <rPr>
        <i/>
        <sz val="9"/>
        <color rgb="FF00B050"/>
        <rFont val="Verdana"/>
        <family val="2"/>
      </rPr>
      <t>Voor buispalen geldt een basisdiameter van 0,4m meter, met een eigenrisico-bandbreedte van 0,2m (±0,1m) meter.  Overschrijding wordt verrekend via een variabel eenheidstarief per strekkende meter.</t>
    </r>
  </si>
  <si>
    <r>
      <t xml:space="preserve">Voor vervangen geldt een basislengte van 4m </t>
    </r>
    <r>
      <rPr>
        <i/>
        <sz val="10"/>
        <color rgb="FF00B050"/>
        <rFont val="Verdana"/>
        <family val="2"/>
      </rPr>
      <t>(±0,75m)</t>
    </r>
    <r>
      <rPr>
        <i/>
        <sz val="10"/>
        <color theme="1"/>
        <rFont val="Verdana"/>
        <family val="2"/>
      </rPr>
      <t xml:space="preserve">; voor </t>
    </r>
    <r>
      <rPr>
        <i/>
        <sz val="10"/>
        <color rgb="FF00B050"/>
        <rFont val="Verdana"/>
        <family val="2"/>
      </rPr>
      <t>renoveren</t>
    </r>
    <r>
      <rPr>
        <i/>
        <sz val="10"/>
        <color theme="1"/>
        <rFont val="Verdana"/>
        <family val="2"/>
      </rPr>
      <t xml:space="preserve"> 4m</t>
    </r>
    <r>
      <rPr>
        <i/>
        <sz val="10"/>
        <color rgb="FF00B050"/>
        <rFont val="Verdana"/>
        <family val="2"/>
      </rPr>
      <t xml:space="preserve"> (±0,5m)</t>
    </r>
    <r>
      <rPr>
        <i/>
        <sz val="10"/>
        <color theme="1"/>
        <rFont val="Verdana"/>
        <family val="2"/>
      </rPr>
      <t>; voor fundaties 4,5m</t>
    </r>
    <r>
      <rPr>
        <i/>
        <sz val="10"/>
        <color rgb="FF00B050"/>
        <rFont val="Verdana"/>
        <family val="2"/>
      </rPr>
      <t xml:space="preserve"> (±0,5m)</t>
    </r>
    <r>
      <rPr>
        <i/>
        <sz val="10"/>
        <color theme="1"/>
        <rFont val="Verdana"/>
        <family val="2"/>
      </rPr>
      <t xml:space="preserve">. Voor de diameter geldt </t>
    </r>
    <r>
      <rPr>
        <i/>
        <sz val="10"/>
        <color rgb="FF00B050"/>
        <rFont val="Verdana"/>
        <family val="2"/>
      </rPr>
      <t>in alle gevallen</t>
    </r>
    <r>
      <rPr>
        <i/>
        <sz val="10"/>
        <color theme="1"/>
        <rFont val="Verdana"/>
        <family val="2"/>
      </rPr>
      <t xml:space="preserve"> een bandbreedte van 30 tot 50cm.</t>
    </r>
    <r>
      <rPr>
        <i/>
        <sz val="10"/>
        <color rgb="FF00B050"/>
        <rFont val="Verdana"/>
        <family val="2"/>
      </rPr>
      <t>(0,4m ±0,1m).</t>
    </r>
    <r>
      <rPr>
        <i/>
        <sz val="10"/>
        <color theme="1"/>
        <rFont val="Verdana"/>
        <family val="2"/>
      </rPr>
      <t xml:space="preserve">
*Indexatiecode conform Annex VII Artikel 2</t>
    </r>
  </si>
  <si>
    <r>
      <t xml:space="preserve">Voor vervangen geldt een basislengte van 4m </t>
    </r>
    <r>
      <rPr>
        <i/>
        <sz val="10"/>
        <color rgb="FF00B050"/>
        <rFont val="Verdana"/>
        <family val="2"/>
      </rPr>
      <t>(±0,75m)</t>
    </r>
    <r>
      <rPr>
        <i/>
        <sz val="10"/>
        <color theme="1"/>
        <rFont val="Verdana"/>
        <family val="2"/>
      </rPr>
      <t xml:space="preserve">; voor </t>
    </r>
    <r>
      <rPr>
        <i/>
        <sz val="10"/>
        <color rgb="FF00B050"/>
        <rFont val="Verdana"/>
        <family val="2"/>
      </rPr>
      <t>renoveren</t>
    </r>
    <r>
      <rPr>
        <i/>
        <sz val="10"/>
        <color theme="1"/>
        <rFont val="Verdana"/>
        <family val="2"/>
      </rPr>
      <t xml:space="preserve"> 4m </t>
    </r>
    <r>
      <rPr>
        <i/>
        <sz val="10"/>
        <color rgb="FF00B050"/>
        <rFont val="Verdana"/>
        <family val="2"/>
      </rPr>
      <t>(±0,5m)</t>
    </r>
    <r>
      <rPr>
        <i/>
        <sz val="10"/>
        <color theme="1"/>
        <rFont val="Verdana"/>
        <family val="2"/>
      </rPr>
      <t xml:space="preserve">; voor fundaties 4,5m </t>
    </r>
    <r>
      <rPr>
        <i/>
        <sz val="10"/>
        <color rgb="FF00B050"/>
        <rFont val="Verdana"/>
        <family val="2"/>
      </rPr>
      <t>(±0,5m).</t>
    </r>
    <r>
      <rPr>
        <i/>
        <sz val="10"/>
        <color theme="1"/>
        <rFont val="Verdana"/>
        <family val="2"/>
      </rPr>
      <t xml:space="preserve"> Voor de diameter geldt </t>
    </r>
    <r>
      <rPr>
        <i/>
        <sz val="10"/>
        <color rgb="FF00B050"/>
        <rFont val="Verdana"/>
        <family val="2"/>
      </rPr>
      <t>in alle gevallen</t>
    </r>
    <r>
      <rPr>
        <i/>
        <sz val="10"/>
        <color theme="1"/>
        <rFont val="Verdana"/>
        <family val="2"/>
      </rPr>
      <t xml:space="preserve"> een bandbreedte van 30 tot 50cm </t>
    </r>
    <r>
      <rPr>
        <i/>
        <sz val="10"/>
        <color rgb="FF00B050"/>
        <rFont val="Verdana"/>
        <family val="2"/>
      </rPr>
      <t>(0,4m ±0,1m).</t>
    </r>
    <r>
      <rPr>
        <i/>
        <sz val="10"/>
        <color theme="1"/>
        <rFont val="Verdana"/>
        <family val="2"/>
      </rPr>
      <t xml:space="preserve">
*Indexatiecode conform Annex VII Artikel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</si>
</sst>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quot;* #,##0.00_);_(&quot;€&quot;* \(#,##0.00\);_(&quot;€&quot;* &quot;-&quot;??_);_(@_)"/>
  </numFmts>
  <fonts count="31" x14ac:knownFonts="1">
    <font>
      <sz val="9"/>
      <color theme="1"/>
      <name val="Verdana"/>
      <family val="2"/>
    </font>
    <font>
      <b/>
      <sz val="9"/>
      <color theme="1"/>
      <name val="Verdana"/>
      <family val="2"/>
    </font>
    <font>
      <sz val="10"/>
      <color theme="1"/>
      <name val="Verdana"/>
      <family val="2"/>
    </font>
    <font>
      <sz val="9"/>
      <name val="Verdana"/>
      <family val="2"/>
    </font>
    <font>
      <sz val="8"/>
      <name val="Verdana"/>
      <family val="2"/>
    </font>
    <font>
      <u/>
      <sz val="9"/>
      <color theme="1"/>
      <name val="Verdana"/>
      <family val="2"/>
    </font>
    <font>
      <i/>
      <sz val="9"/>
      <color theme="1"/>
      <name val="Verdana"/>
      <family val="2"/>
    </font>
    <font>
      <b/>
      <u/>
      <sz val="9"/>
      <color theme="1"/>
      <name val="Verdana"/>
      <family val="2"/>
    </font>
    <font>
      <sz val="9"/>
      <color theme="1"/>
      <name val="Verdana"/>
      <family val="2"/>
    </font>
    <font>
      <sz val="11"/>
      <color theme="1"/>
      <name val="Calibri"/>
      <family val="2"/>
      <scheme val="minor"/>
    </font>
    <font>
      <b/>
      <sz val="10"/>
      <name val="Verdana"/>
      <family val="2"/>
    </font>
    <font>
      <b/>
      <sz val="10"/>
      <color theme="1"/>
      <name val="Verdana"/>
      <family val="2"/>
    </font>
    <font>
      <sz val="11"/>
      <color indexed="8"/>
      <name val="Calibri"/>
      <family val="2"/>
      <scheme val="minor"/>
    </font>
    <font>
      <i/>
      <sz val="10"/>
      <color theme="1"/>
      <name val="Verdana"/>
      <family val="2"/>
    </font>
    <font>
      <sz val="10"/>
      <color rgb="FFFF0000"/>
      <name val="Verdana"/>
      <family val="2"/>
    </font>
    <font>
      <b/>
      <i/>
      <sz val="10"/>
      <name val="Verdana"/>
      <family val="2"/>
    </font>
    <font>
      <sz val="10"/>
      <name val="Verdana"/>
      <family val="2"/>
    </font>
    <font>
      <i/>
      <sz val="10"/>
      <color rgb="FF000000"/>
      <name val="Verdana"/>
      <family val="2"/>
    </font>
    <font>
      <b/>
      <i/>
      <sz val="9"/>
      <name val="Verdana"/>
      <family val="2"/>
    </font>
    <font>
      <b/>
      <i/>
      <u/>
      <sz val="9"/>
      <name val="Verdana"/>
      <family val="2"/>
    </font>
    <font>
      <sz val="10"/>
      <color rgb="FF000000"/>
      <name val="Verdana"/>
      <family val="2"/>
    </font>
    <font>
      <sz val="9"/>
      <color rgb="FF000000"/>
      <name val="Verdana"/>
      <family val="2"/>
    </font>
    <font>
      <sz val="9"/>
      <color rgb="FF00B050"/>
      <name val="Verdana"/>
      <family val="2"/>
    </font>
    <font>
      <i/>
      <sz val="10"/>
      <color rgb="FF00B050"/>
      <name val="Verdana"/>
      <family val="2"/>
    </font>
    <font>
      <i/>
      <sz val="9"/>
      <color rgb="FF00B050"/>
      <name val="Verdana"/>
      <family val="2"/>
    </font>
    <font>
      <b/>
      <i/>
      <u/>
      <sz val="9"/>
      <color rgb="FF00B050"/>
      <name val="Verdana"/>
      <family val="2"/>
    </font>
    <font>
      <sz val="10"/>
      <color rgb="FF92D050"/>
      <name val="Verdana"/>
      <family val="2"/>
    </font>
    <font>
      <b/>
      <u/>
      <sz val="9"/>
      <color rgb="FF00B050"/>
      <name val="Verdana"/>
      <family val="2"/>
    </font>
    <font>
      <strike/>
      <sz val="10"/>
      <color theme="1"/>
      <name val="Verdana"/>
      <family val="2"/>
    </font>
    <font>
      <strike/>
      <sz val="10"/>
      <name val="Verdana"/>
      <family val="2"/>
    </font>
    <font>
      <strike/>
      <sz val="10"/>
      <color rgb="FF000000"/>
      <name val="Verdana"/>
      <family val="2"/>
    </font>
  </fonts>
  <fills count="19">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theme="7" tint="0.39997558519241921"/>
        <bgColor theme="4" tint="0.59999389629810485"/>
      </patternFill>
    </fill>
    <fill>
      <patternFill patternType="solid">
        <fgColor rgb="FFFFFF00"/>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9"/>
        <bgColor theme="4" tint="0.79998168889431442"/>
      </patternFill>
    </fill>
    <fill>
      <patternFill patternType="solid">
        <fgColor theme="0" tint="-0.14999847407452621"/>
        <bgColor indexed="64"/>
      </patternFill>
    </fill>
    <fill>
      <patternFill patternType="solid">
        <fgColor theme="0" tint="-0.14999847407452621"/>
        <bgColor theme="4" tint="0.79998168889431442"/>
      </patternFill>
    </fill>
    <fill>
      <patternFill patternType="solid">
        <fgColor theme="0"/>
        <bgColor theme="9" tint="0.79998168889431442"/>
      </patternFill>
    </fill>
    <fill>
      <patternFill patternType="solid">
        <fgColor theme="0" tint="-0.249977111117893"/>
        <bgColor indexed="64"/>
      </patternFill>
    </fill>
    <fill>
      <patternFill patternType="solid">
        <fgColor theme="4" tint="0.79998168889431442"/>
        <bgColor theme="9" tint="0.79998168889431442"/>
      </patternFill>
    </fill>
    <fill>
      <patternFill patternType="solid">
        <fgColor theme="4" tint="0.79998168889431442"/>
        <bgColor indexed="64"/>
      </patternFill>
    </fill>
    <fill>
      <patternFill patternType="solid">
        <fgColor theme="4"/>
        <bgColor theme="9"/>
      </patternFill>
    </fill>
    <fill>
      <patternFill patternType="solid">
        <fgColor theme="6"/>
        <bgColor indexed="64"/>
      </patternFill>
    </fill>
    <fill>
      <patternFill patternType="solid">
        <fgColor rgb="FF00B050"/>
        <bgColor theme="9" tint="0.79998168889431442"/>
      </patternFill>
    </fill>
    <fill>
      <patternFill patternType="solid">
        <fgColor rgb="FF00B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theme="9" tint="0.39997558519241921"/>
      </top>
      <bottom style="thin">
        <color indexed="64"/>
      </bottom>
      <diagonal/>
    </border>
    <border>
      <left/>
      <right/>
      <top style="thin">
        <color theme="9" tint="0.3999755851924192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theme="9" tint="0.39997558519241921"/>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theme="9"/>
      </top>
      <bottom style="thin">
        <color indexed="64"/>
      </bottom>
      <diagonal/>
    </border>
    <border>
      <left style="thin">
        <color indexed="64"/>
      </left>
      <right/>
      <top style="thin">
        <color theme="9"/>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theme="9"/>
      </top>
      <bottom style="medium">
        <color indexed="64"/>
      </bottom>
      <diagonal/>
    </border>
    <border>
      <left/>
      <right/>
      <top style="thin">
        <color theme="9"/>
      </top>
      <bottom style="medium">
        <color indexed="64"/>
      </bottom>
      <diagonal/>
    </border>
    <border>
      <left/>
      <right style="thin">
        <color indexed="64"/>
      </right>
      <top style="thin">
        <color theme="9"/>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164" fontId="8" fillId="0" borderId="0" applyFont="0" applyFill="0" applyBorder="0" applyAlignment="0" applyProtection="0"/>
    <xf numFmtId="0" fontId="9" fillId="0" borderId="0"/>
    <xf numFmtId="0" fontId="12" fillId="0" borderId="0"/>
  </cellStyleXfs>
  <cellXfs count="126">
    <xf numFmtId="0" fontId="0" fillId="0" borderId="0" xfId="0"/>
    <xf numFmtId="0" fontId="0" fillId="0" borderId="0" xfId="0" applyAlignment="1" applyProtection="1">
      <alignment vertical="top" wrapText="1"/>
      <protection locked="0"/>
    </xf>
    <xf numFmtId="0" fontId="0" fillId="0" borderId="0" xfId="0" applyAlignment="1" applyProtection="1">
      <alignment vertical="top"/>
      <protection locked="0"/>
    </xf>
    <xf numFmtId="0" fontId="2" fillId="0" borderId="0" xfId="0" applyFont="1"/>
    <xf numFmtId="164" fontId="2" fillId="0" borderId="0" xfId="1" applyFont="1"/>
    <xf numFmtId="0" fontId="2" fillId="0" borderId="1" xfId="2" applyFont="1" applyBorder="1"/>
    <xf numFmtId="0" fontId="2" fillId="0" borderId="1" xfId="0" applyFont="1" applyBorder="1"/>
    <xf numFmtId="164" fontId="2" fillId="6" borderId="1" xfId="1" applyFont="1" applyFill="1" applyBorder="1"/>
    <xf numFmtId="0" fontId="0" fillId="0" borderId="1" xfId="0" applyBorder="1"/>
    <xf numFmtId="0" fontId="13" fillId="0" borderId="0" xfId="0" applyFont="1"/>
    <xf numFmtId="164" fontId="13" fillId="0" borderId="0" xfId="1" applyFont="1"/>
    <xf numFmtId="0" fontId="6" fillId="0" borderId="0" xfId="0" applyFont="1"/>
    <xf numFmtId="0" fontId="13" fillId="0" borderId="1" xfId="2" applyFont="1" applyBorder="1" applyAlignment="1">
      <alignment wrapText="1"/>
    </xf>
    <xf numFmtId="0" fontId="13" fillId="0" borderId="1" xfId="2" applyFont="1" applyBorder="1"/>
    <xf numFmtId="0" fontId="13" fillId="3" borderId="0" xfId="0" applyFont="1" applyFill="1"/>
    <xf numFmtId="0" fontId="6" fillId="3" borderId="0" xfId="0" applyFont="1" applyFill="1"/>
    <xf numFmtId="0" fontId="0" fillId="3" borderId="0" xfId="0" applyFill="1"/>
    <xf numFmtId="0" fontId="2" fillId="3" borderId="0" xfId="0" applyFont="1" applyFill="1"/>
    <xf numFmtId="0" fontId="2" fillId="3" borderId="1" xfId="0" applyFont="1" applyFill="1" applyBorder="1"/>
    <xf numFmtId="164" fontId="16" fillId="8" borderId="3" xfId="1" applyFont="1" applyFill="1" applyBorder="1"/>
    <xf numFmtId="164" fontId="2" fillId="6" borderId="13" xfId="1" applyFont="1" applyFill="1" applyBorder="1"/>
    <xf numFmtId="0" fontId="13" fillId="0" borderId="14" xfId="2" applyFont="1" applyBorder="1"/>
    <xf numFmtId="0" fontId="2" fillId="0" borderId="13" xfId="0" applyFont="1" applyBorder="1"/>
    <xf numFmtId="164" fontId="2" fillId="6" borderId="15" xfId="1" applyFont="1" applyFill="1" applyBorder="1"/>
    <xf numFmtId="0" fontId="11" fillId="9" borderId="16" xfId="2" applyFont="1" applyFill="1" applyBorder="1"/>
    <xf numFmtId="0" fontId="0" fillId="9" borderId="17" xfId="0" applyFill="1" applyBorder="1"/>
    <xf numFmtId="0" fontId="0" fillId="9" borderId="18" xfId="0" applyFill="1" applyBorder="1"/>
    <xf numFmtId="0" fontId="11" fillId="9" borderId="19" xfId="2" applyFont="1" applyFill="1" applyBorder="1"/>
    <xf numFmtId="0" fontId="0" fillId="9" borderId="20" xfId="0" applyFill="1" applyBorder="1"/>
    <xf numFmtId="0" fontId="0" fillId="9" borderId="21" xfId="0" applyFill="1" applyBorder="1"/>
    <xf numFmtId="0" fontId="11" fillId="10" borderId="12" xfId="2" applyFont="1" applyFill="1" applyBorder="1"/>
    <xf numFmtId="0" fontId="2" fillId="10" borderId="2" xfId="2" applyFont="1" applyFill="1" applyBorder="1"/>
    <xf numFmtId="0" fontId="2" fillId="10" borderId="2" xfId="0" applyFont="1" applyFill="1" applyBorder="1"/>
    <xf numFmtId="164" fontId="2" fillId="8" borderId="3" xfId="0" applyNumberFormat="1" applyFont="1" applyFill="1" applyBorder="1"/>
    <xf numFmtId="0" fontId="2" fillId="11" borderId="6" xfId="2" applyFont="1" applyFill="1" applyBorder="1"/>
    <xf numFmtId="0" fontId="2" fillId="11" borderId="1" xfId="2" applyFont="1" applyFill="1" applyBorder="1"/>
    <xf numFmtId="0" fontId="2" fillId="11" borderId="1" xfId="0" applyFont="1" applyFill="1" applyBorder="1"/>
    <xf numFmtId="0" fontId="2" fillId="3" borderId="6" xfId="2" applyFont="1" applyFill="1" applyBorder="1"/>
    <xf numFmtId="0" fontId="2" fillId="3" borderId="1" xfId="2" applyFont="1" applyFill="1" applyBorder="1"/>
    <xf numFmtId="0" fontId="13" fillId="3" borderId="6" xfId="2" applyFont="1" applyFill="1" applyBorder="1" applyAlignment="1">
      <alignment wrapText="1"/>
    </xf>
    <xf numFmtId="0" fontId="0" fillId="3" borderId="1" xfId="0" applyFill="1" applyBorder="1"/>
    <xf numFmtId="0" fontId="13" fillId="11" borderId="8" xfId="2" applyFont="1" applyFill="1" applyBorder="1"/>
    <xf numFmtId="0" fontId="0" fillId="11" borderId="9" xfId="0" applyFill="1" applyBorder="1"/>
    <xf numFmtId="0" fontId="11" fillId="12" borderId="4" xfId="2" applyFont="1" applyFill="1" applyBorder="1"/>
    <xf numFmtId="0" fontId="0" fillId="12" borderId="5" xfId="0" applyFill="1" applyBorder="1"/>
    <xf numFmtId="0" fontId="0" fillId="12" borderId="11" xfId="0" applyFill="1" applyBorder="1"/>
    <xf numFmtId="0" fontId="13" fillId="11" borderId="1" xfId="2" applyFont="1" applyFill="1" applyBorder="1"/>
    <xf numFmtId="0" fontId="0" fillId="11" borderId="1" xfId="0" applyFill="1" applyBorder="1"/>
    <xf numFmtId="0" fontId="11" fillId="3" borderId="0" xfId="2" applyFont="1" applyFill="1"/>
    <xf numFmtId="164" fontId="2" fillId="3" borderId="0" xfId="1" applyFont="1" applyFill="1" applyBorder="1"/>
    <xf numFmtId="0" fontId="13" fillId="3" borderId="1" xfId="2" applyFont="1" applyFill="1" applyBorder="1"/>
    <xf numFmtId="164" fontId="2" fillId="13" borderId="7" xfId="1" applyFont="1" applyFill="1" applyBorder="1"/>
    <xf numFmtId="164" fontId="2" fillId="14" borderId="7" xfId="1" applyFont="1" applyFill="1" applyBorder="1"/>
    <xf numFmtId="164" fontId="2" fillId="13" borderId="10" xfId="1" applyFont="1" applyFill="1" applyBorder="1"/>
    <xf numFmtId="164" fontId="2" fillId="13" borderId="1" xfId="1" applyFont="1" applyFill="1" applyBorder="1"/>
    <xf numFmtId="164" fontId="2" fillId="14" borderId="1" xfId="1" applyFont="1" applyFill="1" applyBorder="1"/>
    <xf numFmtId="0" fontId="15" fillId="12" borderId="12" xfId="2" applyFont="1" applyFill="1" applyBorder="1"/>
    <xf numFmtId="0" fontId="14" fillId="12" borderId="2" xfId="2" applyFont="1" applyFill="1" applyBorder="1"/>
    <xf numFmtId="0" fontId="14" fillId="12" borderId="2" xfId="0" applyFont="1" applyFill="1" applyBorder="1"/>
    <xf numFmtId="0" fontId="17" fillId="3" borderId="1" xfId="2" applyFont="1" applyFill="1" applyBorder="1" applyAlignment="1">
      <alignment wrapText="1"/>
    </xf>
    <xf numFmtId="0" fontId="10" fillId="15" borderId="1" xfId="2" applyFont="1" applyFill="1" applyBorder="1"/>
    <xf numFmtId="164" fontId="0" fillId="5" borderId="1" xfId="0" applyNumberForma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7" fillId="3" borderId="1" xfId="0" applyFont="1" applyFill="1" applyBorder="1" applyAlignment="1" applyProtection="1">
      <alignment vertical="top" wrapText="1"/>
      <protection locked="0"/>
    </xf>
    <xf numFmtId="0" fontId="0" fillId="3" borderId="1" xfId="0" applyFill="1" applyBorder="1" applyAlignment="1">
      <alignment vertical="top" wrapText="1"/>
    </xf>
    <xf numFmtId="0" fontId="3" fillId="3" borderId="1" xfId="0" applyFont="1" applyFill="1" applyBorder="1" applyAlignment="1">
      <alignment vertical="top" wrapText="1"/>
    </xf>
    <xf numFmtId="0" fontId="1" fillId="0" borderId="0" xfId="0" applyFont="1" applyAlignment="1">
      <alignment vertical="center"/>
    </xf>
    <xf numFmtId="0" fontId="0" fillId="2" borderId="1" xfId="0" applyFill="1" applyBorder="1" applyAlignment="1">
      <alignment wrapText="1"/>
    </xf>
    <xf numFmtId="0" fontId="0" fillId="4" borderId="1" xfId="0" applyFill="1" applyBorder="1" applyAlignment="1">
      <alignment wrapText="1"/>
    </xf>
    <xf numFmtId="0" fontId="2" fillId="3" borderId="1" xfId="2" applyFont="1"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0" fillId="3" borderId="9" xfId="0" applyFill="1" applyBorder="1"/>
    <xf numFmtId="164" fontId="0" fillId="5" borderId="9" xfId="0" applyNumberFormat="1" applyFill="1" applyBorder="1" applyAlignment="1" applyProtection="1">
      <alignment vertical="top" wrapText="1"/>
      <protection locked="0"/>
    </xf>
    <xf numFmtId="0" fontId="10" fillId="15" borderId="23" xfId="2" applyFont="1" applyFill="1" applyBorder="1" applyAlignment="1">
      <alignment wrapText="1"/>
    </xf>
    <xf numFmtId="0" fontId="10" fillId="15" borderId="23" xfId="2" applyFont="1" applyFill="1" applyBorder="1"/>
    <xf numFmtId="0" fontId="0" fillId="0" borderId="1" xfId="0" applyBorder="1" applyAlignment="1" applyProtection="1">
      <alignment vertical="top"/>
      <protection locked="0"/>
    </xf>
    <xf numFmtId="0" fontId="11" fillId="16" borderId="1" xfId="2" applyFont="1" applyFill="1" applyBorder="1" applyAlignment="1">
      <alignment vertical="top" wrapText="1"/>
    </xf>
    <xf numFmtId="0" fontId="2" fillId="16" borderId="1" xfId="2" applyFont="1" applyFill="1" applyBorder="1" applyAlignment="1">
      <alignment vertical="top" wrapText="1"/>
    </xf>
    <xf numFmtId="164" fontId="0" fillId="16" borderId="1" xfId="0" applyNumberFormat="1" applyFill="1" applyBorder="1" applyAlignment="1">
      <alignment vertical="top" wrapText="1"/>
    </xf>
    <xf numFmtId="0" fontId="0" fillId="16" borderId="1" xfId="0" applyFill="1" applyBorder="1" applyAlignment="1">
      <alignment vertical="top" wrapText="1"/>
    </xf>
    <xf numFmtId="0" fontId="0" fillId="0" borderId="0" xfId="0" applyAlignment="1">
      <alignment vertical="top"/>
    </xf>
    <xf numFmtId="0" fontId="0" fillId="0" borderId="1" xfId="0" applyBorder="1" applyAlignment="1">
      <alignment vertical="top"/>
    </xf>
    <xf numFmtId="0" fontId="11" fillId="16" borderId="9" xfId="2" applyFont="1" applyFill="1" applyBorder="1" applyAlignment="1">
      <alignment vertical="top" wrapText="1"/>
    </xf>
    <xf numFmtId="0" fontId="2" fillId="16" borderId="9" xfId="2" applyFont="1" applyFill="1" applyBorder="1" applyAlignment="1">
      <alignment vertical="top" wrapText="1"/>
    </xf>
    <xf numFmtId="164" fontId="0" fillId="16" borderId="9" xfId="0" applyNumberFormat="1" applyFill="1" applyBorder="1" applyAlignment="1">
      <alignment vertical="top" wrapText="1"/>
    </xf>
    <xf numFmtId="0" fontId="0" fillId="16" borderId="9" xfId="0" applyFill="1" applyBorder="1" applyAlignment="1">
      <alignment vertical="top" wrapText="1"/>
    </xf>
    <xf numFmtId="0" fontId="11" fillId="16" borderId="15" xfId="2" applyFont="1" applyFill="1" applyBorder="1" applyAlignment="1">
      <alignment vertical="top" wrapText="1"/>
    </xf>
    <xf numFmtId="0" fontId="2" fillId="16" borderId="15" xfId="2" applyFont="1" applyFill="1" applyBorder="1" applyAlignment="1">
      <alignment vertical="top" wrapText="1"/>
    </xf>
    <xf numFmtId="164" fontId="0" fillId="16" borderId="15" xfId="0" applyNumberFormat="1" applyFill="1" applyBorder="1" applyAlignment="1">
      <alignment vertical="top" wrapText="1"/>
    </xf>
    <xf numFmtId="0" fontId="0" fillId="16" borderId="15" xfId="0" applyFill="1" applyBorder="1" applyAlignment="1">
      <alignment vertical="top" wrapText="1"/>
    </xf>
    <xf numFmtId="0" fontId="0" fillId="0" borderId="22" xfId="0" applyBorder="1" applyAlignment="1">
      <alignment vertical="top"/>
    </xf>
    <xf numFmtId="0" fontId="20" fillId="11" borderId="1" xfId="0" applyFont="1" applyFill="1" applyBorder="1"/>
    <xf numFmtId="0" fontId="21" fillId="3" borderId="1" xfId="0" applyFont="1" applyFill="1" applyBorder="1"/>
    <xf numFmtId="0" fontId="16" fillId="3" borderId="1" xfId="2" applyFont="1" applyFill="1" applyBorder="1"/>
    <xf numFmtId="0" fontId="16" fillId="3" borderId="1" xfId="0" applyFont="1" applyFill="1" applyBorder="1"/>
    <xf numFmtId="0" fontId="16" fillId="11" borderId="1" xfId="2" applyFont="1" applyFill="1" applyBorder="1"/>
    <xf numFmtId="0" fontId="16" fillId="11" borderId="1" xfId="0" applyFont="1" applyFill="1" applyBorder="1"/>
    <xf numFmtId="164" fontId="2" fillId="8" borderId="3" xfId="2" applyNumberFormat="1" applyFont="1" applyFill="1" applyBorder="1"/>
    <xf numFmtId="164" fontId="2" fillId="0" borderId="0" xfId="1" applyFont="1" applyBorder="1"/>
    <xf numFmtId="0" fontId="26" fillId="0" borderId="1" xfId="0" applyFont="1" applyBorder="1"/>
    <xf numFmtId="0" fontId="26" fillId="0" borderId="7" xfId="0" applyFont="1" applyBorder="1"/>
    <xf numFmtId="0" fontId="26" fillId="0" borderId="24" xfId="0" applyFont="1" applyBorder="1"/>
    <xf numFmtId="0" fontId="26" fillId="0" borderId="6" xfId="0" applyFont="1" applyBorder="1"/>
    <xf numFmtId="164" fontId="26" fillId="0" borderId="1" xfId="1" applyFont="1" applyBorder="1"/>
    <xf numFmtId="0" fontId="22" fillId="3" borderId="9" xfId="0" applyFont="1" applyFill="1" applyBorder="1" applyAlignment="1" applyProtection="1">
      <alignment vertical="top" wrapText="1"/>
      <protection locked="0"/>
    </xf>
    <xf numFmtId="0" fontId="16" fillId="17" borderId="1" xfId="0" applyFont="1" applyFill="1" applyBorder="1"/>
    <xf numFmtId="0" fontId="16" fillId="18" borderId="1" xfId="0" applyFont="1" applyFill="1" applyBorder="1"/>
    <xf numFmtId="0" fontId="2" fillId="18" borderId="6" xfId="2" applyFont="1" applyFill="1" applyBorder="1"/>
    <xf numFmtId="0" fontId="2" fillId="18" borderId="1" xfId="2" applyFont="1" applyFill="1" applyBorder="1"/>
    <xf numFmtId="0" fontId="16" fillId="18" borderId="1" xfId="2" applyFont="1" applyFill="1" applyBorder="1"/>
    <xf numFmtId="0" fontId="28" fillId="18" borderId="1" xfId="2" applyFont="1" applyFill="1" applyBorder="1"/>
    <xf numFmtId="0" fontId="29" fillId="18" borderId="1" xfId="2" applyFont="1" applyFill="1" applyBorder="1"/>
    <xf numFmtId="0" fontId="29" fillId="18" borderId="1" xfId="0" applyFont="1" applyFill="1" applyBorder="1"/>
    <xf numFmtId="164" fontId="0" fillId="18" borderId="1" xfId="0" applyNumberFormat="1" applyFill="1" applyBorder="1" applyAlignment="1" applyProtection="1">
      <alignment vertical="top" wrapText="1"/>
      <protection locked="0"/>
    </xf>
    <xf numFmtId="164" fontId="2" fillId="17" borderId="1" xfId="1" applyFont="1" applyFill="1" applyBorder="1"/>
    <xf numFmtId="0" fontId="30" fillId="17" borderId="1" xfId="0" applyFont="1" applyFill="1" applyBorder="1"/>
    <xf numFmtId="0" fontId="2" fillId="18" borderId="1" xfId="0" applyFont="1" applyFill="1" applyBorder="1"/>
    <xf numFmtId="0" fontId="13" fillId="7" borderId="12" xfId="0" applyFont="1" applyFill="1" applyBorder="1" applyAlignment="1">
      <alignment horizontal="left" wrapText="1"/>
    </xf>
    <xf numFmtId="0" fontId="13" fillId="7" borderId="2" xfId="0" applyFont="1" applyFill="1" applyBorder="1" applyAlignment="1">
      <alignment horizontal="left" wrapText="1"/>
    </xf>
    <xf numFmtId="0" fontId="13" fillId="7" borderId="3" xfId="0" applyFont="1" applyFill="1" applyBorder="1" applyAlignment="1">
      <alignment horizontal="left" wrapText="1"/>
    </xf>
    <xf numFmtId="0" fontId="10" fillId="15" borderId="7" xfId="2" applyFont="1" applyFill="1" applyBorder="1" applyAlignment="1">
      <alignment horizontal="left"/>
    </xf>
    <xf numFmtId="0" fontId="10" fillId="15" borderId="24" xfId="2" applyFont="1" applyFill="1" applyBorder="1" applyAlignment="1">
      <alignment horizontal="left"/>
    </xf>
    <xf numFmtId="0" fontId="10" fillId="15" borderId="6" xfId="2" applyFont="1" applyFill="1" applyBorder="1" applyAlignment="1">
      <alignment horizontal="left"/>
    </xf>
    <xf numFmtId="0" fontId="26" fillId="0" borderId="7" xfId="0" applyFont="1" applyBorder="1" applyAlignment="1">
      <alignment horizontal="left"/>
    </xf>
    <xf numFmtId="0" fontId="26" fillId="0" borderId="24" xfId="0" applyFont="1" applyBorder="1" applyAlignment="1">
      <alignment horizontal="left"/>
    </xf>
    <xf numFmtId="0" fontId="26" fillId="0" borderId="6" xfId="0" applyFont="1" applyBorder="1" applyAlignment="1">
      <alignment horizontal="left"/>
    </xf>
  </cellXfs>
  <cellStyles count="4">
    <cellStyle name="Standaard" xfId="0" builtinId="0"/>
    <cellStyle name="Standaard 2" xfId="2" xr:uid="{F952F87D-8B78-4356-BBA1-E6B7FD178FFF}"/>
    <cellStyle name="Standaard 3" xfId="3" xr:uid="{10A420DA-C300-459F-8D2C-04FEC51102F9}"/>
    <cellStyle name="Valuta" xfId="1" builtinId="4"/>
  </cellStyles>
  <dxfs count="34">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border outline="0">
        <left style="medium">
          <color indexed="64"/>
        </left>
        <right style="medium">
          <color indexed="64"/>
        </right>
        <top style="medium">
          <color indexed="64"/>
        </top>
        <bottom style="medium">
          <color indexed="64"/>
        </bottom>
      </border>
    </dxf>
    <dxf>
      <alignment horizontal="general"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9"/>
          <bgColor theme="4"/>
        </patternFill>
      </fill>
      <border diagonalUp="0" diagonalDown="0" outline="0">
        <left style="thin">
          <color indexed="64"/>
        </left>
        <right style="thin">
          <color indexed="64"/>
        </right>
        <top/>
        <bottom/>
      </border>
    </dxf>
    <dxf>
      <fill>
        <patternFill patternType="solid">
          <bgColor theme="0"/>
        </patternFill>
      </fill>
    </dxf>
    <dxf>
      <font>
        <b val="0"/>
        <i val="0"/>
        <strike val="0"/>
        <condense val="0"/>
        <extend val="0"/>
        <outline val="0"/>
        <shadow val="0"/>
        <u val="none"/>
        <vertAlign val="baseline"/>
        <sz val="10"/>
        <color theme="1"/>
        <name val="Verdana"/>
        <family val="2"/>
        <scheme val="none"/>
      </font>
      <numFmt numFmtId="164" formatCode="_(&quot;€&quot;* #,##0.00_);_(&quot;€&quot;* \(#,##0.00\);_(&quot;€&quot;* &quot;-&quot;??_);_(@_)"/>
      <fill>
        <patternFill patternType="solid">
          <fgColor theme="9" tint="0.79998168889431442"/>
          <bgColor theme="4" tint="0.7999816888943144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64" formatCode="_(&quot;€&quot;* #,##0.00_);_(&quot;€&quot;* \(#,##0.00\);_(&quot;€&quot;* &quot;-&quot;??_);_(@_)"/>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bgColor theme="0"/>
        </patternFill>
      </fill>
      <border outline="0">
        <right style="thin">
          <color indexed="64"/>
        </right>
      </border>
    </dxf>
    <dxf>
      <fill>
        <patternFill patternType="solid">
          <bgColor theme="0"/>
        </patternFill>
      </fill>
    </dxf>
    <dxf>
      <fill>
        <patternFill patternType="solid">
          <bgColor theme="0"/>
        </patternFill>
      </fill>
    </dxf>
    <dxf>
      <fill>
        <patternFill patternType="solid">
          <bgColor theme="0"/>
        </patternFill>
      </fill>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bgColor theme="0"/>
        </patternFill>
      </fill>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9"/>
          <bgColor theme="4"/>
        </patternFill>
      </fill>
      <border diagonalUp="0" diagonalDown="0" outline="0">
        <left style="thin">
          <color indexed="64"/>
        </left>
        <right style="thin">
          <color indexed="64"/>
        </right>
        <top/>
        <bottom/>
      </border>
    </dxf>
    <dxf>
      <fill>
        <patternFill patternType="solid">
          <fgColor rgb="FFC0E6F5"/>
          <bgColor rgb="FFC0E6F5"/>
        </patternFill>
      </fill>
    </dxf>
    <dxf>
      <fill>
        <patternFill patternType="solid">
          <fgColor rgb="FFC0E6F5"/>
          <bgColor rgb="FFC0E6F5"/>
        </patternFill>
      </fill>
    </dxf>
    <dxf>
      <font>
        <b/>
        <color rgb="FF000000"/>
      </font>
    </dxf>
    <dxf>
      <font>
        <b/>
        <color rgb="FF000000"/>
      </font>
    </dxf>
    <dxf>
      <font>
        <b/>
        <color rgb="FF000000"/>
      </font>
      <border>
        <top style="double">
          <color rgb="FF156082"/>
        </top>
      </border>
    </dxf>
    <dxf>
      <font>
        <b/>
        <color rgb="FFFFFFFF"/>
      </font>
      <fill>
        <patternFill patternType="solid">
          <fgColor rgb="FF156082"/>
          <bgColor rgb="FF156082"/>
        </patternFill>
      </fill>
    </dxf>
    <dxf>
      <font>
        <color rgb="FF000000"/>
      </font>
      <border>
        <left style="thin">
          <color rgb="FF44B3E1"/>
        </left>
        <right style="thin">
          <color rgb="FF44B3E1"/>
        </right>
        <top style="thin">
          <color rgb="FF44B3E1"/>
        </top>
        <bottom style="thin">
          <color rgb="FF44B3E1"/>
        </bottom>
        <horizontal style="thin">
          <color rgb="FF44B3E1"/>
        </horizontal>
      </border>
    </dxf>
    <dxf>
      <fill>
        <patternFill patternType="solid">
          <fgColor rgb="FFC0E6F5"/>
          <bgColor rgb="FFC0E6F5"/>
        </patternFill>
      </fill>
    </dxf>
    <dxf>
      <fill>
        <patternFill patternType="solid">
          <fgColor rgb="FFC0E6F5"/>
          <bgColor rgb="FFC0E6F5"/>
        </patternFill>
      </fill>
    </dxf>
    <dxf>
      <font>
        <b/>
        <color rgb="FF000000"/>
      </font>
    </dxf>
    <dxf>
      <font>
        <b/>
        <color rgb="FF000000"/>
      </font>
    </dxf>
    <dxf>
      <font>
        <b/>
        <color rgb="FF000000"/>
      </font>
      <border>
        <top style="double">
          <color rgb="FF156082"/>
        </top>
      </border>
    </dxf>
    <dxf>
      <font>
        <b/>
        <color rgb="FFFFFFFF"/>
      </font>
      <fill>
        <patternFill patternType="solid">
          <fgColor rgb="FF156082"/>
          <bgColor rgb="FF156082"/>
        </patternFill>
      </fill>
    </dxf>
    <dxf>
      <font>
        <color rgb="FF000000"/>
      </font>
      <border>
        <left style="thin">
          <color rgb="FF44B3E1"/>
        </left>
        <right style="thin">
          <color rgb="FF44B3E1"/>
        </right>
        <top style="thin">
          <color rgb="FF44B3E1"/>
        </top>
        <bottom style="thin">
          <color rgb="FF44B3E1"/>
        </bottom>
        <horizontal style="thin">
          <color rgb="FF44B3E1"/>
        </horizontal>
      </border>
    </dxf>
  </dxfs>
  <tableStyles count="2" defaultTableStyle="TableStyleMedium2" defaultPivotStyle="PivotStyleLight16">
    <tableStyle name="TableStyleMedium2 2" pivot="0" count="7" xr9:uid="{3A00D519-78AB-44E3-B928-E0E3C2CFCE4A}">
      <tableStyleElement type="wholeTable" dxfId="33"/>
      <tableStyleElement type="headerRow" dxfId="32"/>
      <tableStyleElement type="totalRow" dxfId="31"/>
      <tableStyleElement type="firstColumn" dxfId="30"/>
      <tableStyleElement type="lastColumn" dxfId="29"/>
      <tableStyleElement type="firstRowStripe" dxfId="28"/>
      <tableStyleElement type="firstColumnStripe" dxfId="27"/>
    </tableStyle>
    <tableStyle name="TableStyleMedium2 3" pivot="0" count="7" xr9:uid="{CDC41541-6396-4551-B678-DB095DDEE21E}">
      <tableStyleElement type="wholeTable" dxfId="26"/>
      <tableStyleElement type="headerRow" dxfId="25"/>
      <tableStyleElement type="totalRow" dxfId="24"/>
      <tableStyleElement type="firstColumn" dxfId="23"/>
      <tableStyleElement type="lastColumn" dxfId="22"/>
      <tableStyleElement type="firstRowStripe" dxfId="21"/>
      <tableStyleElement type="firstColumn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0621A7-8434-4E42-AC31-BCC86BE055B2}" name="Tabel3" displayName="Tabel3" ref="A3:G14" totalsRowShown="0" headerRowDxfId="19" dataDxfId="17" headerRowBorderDxfId="18" tableBorderDxfId="16" totalsRowBorderDxfId="15" headerRowCellStyle="Standaard 2">
  <tableColumns count="7">
    <tableColumn id="1" xr3:uid="{97AC9478-B65E-454E-B3B0-7C61CCAEAF6E}" name="Vaarweg" dataDxfId="14"/>
    <tableColumn id="2" xr3:uid="{E34682EB-2A14-43F0-AF39-1DE7A5CEAAED}" name="Categorie" dataDxfId="13"/>
    <tableColumn id="3" xr3:uid="{1A64F7BA-5FA0-43ED-BC1C-68DB5F7638F8}" name="Objecttype" dataDxfId="12"/>
    <tableColumn id="4" xr3:uid="{DC4A5D7B-EE41-41BD-9626-8051A47B21EB}" name="Aantal" dataDxfId="11"/>
    <tableColumn id="5" xr3:uid="{2B5EC83B-79A1-45D5-B695-D27FDEAB3E04}" name="Eenheidsprijs (€)" dataDxfId="10"/>
    <tableColumn id="6" xr3:uid="{452C5FEA-8F1C-4348-83BC-34FD82989918}" name="Subtotaal (€)" dataDxfId="9" dataCellStyle="Valuta">
      <calculatedColumnFormula>Tabel3[[#This Row],[Aantal]]*Tabel3[[#This Row],[Eenheidsprijs (€)]]</calculatedColumnFormula>
    </tableColumn>
    <tableColumn id="7" xr3:uid="{5338274D-1838-4442-A663-B6937AA8C73A}" name="Indexatiecode*" dataDxfId="8"/>
  </tableColumns>
  <tableStyleInfo name="TableStyleMedium2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D19" totalsRowShown="0" headerRowDxfId="7" dataDxfId="5" headerRowBorderDxfId="6" tableBorderDxfId="4" headerRowCellStyle="Standaard 2">
  <tableColumns count="4">
    <tableColumn id="1" xr3:uid="{00000000-0010-0000-0000-000001000000}" name="A: Uurtarieven t.b.v. eventueel aanvullende werkzaamheden" dataDxfId="3"/>
    <tableColumn id="7" xr3:uid="{6174D670-E8BE-4BCA-B205-E17507A07E9A}" name="Eenheid" dataDxfId="2"/>
    <tableColumn id="2" xr3:uid="{00000000-0010-0000-0000-000002000000}" name="Prijs" dataDxfId="1"/>
    <tableColumn id="5" xr3:uid="{00000000-0010-0000-0000-000005000000}" name="Toelichting"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showGridLines="0" topLeftCell="A16" zoomScaleNormal="100" workbookViewId="0">
      <selection activeCell="B20" sqref="B20"/>
    </sheetView>
  </sheetViews>
  <sheetFormatPr defaultColWidth="9" defaultRowHeight="12.6" x14ac:dyDescent="0.2"/>
  <cols>
    <col min="1" max="1" width="79.09765625" style="3" customWidth="1"/>
    <col min="2" max="2" width="22.3984375" style="3" bestFit="1" customWidth="1"/>
    <col min="3" max="16384" width="9" style="3"/>
  </cols>
  <sheetData>
    <row r="1" spans="1:2" ht="12.75" x14ac:dyDescent="0.2">
      <c r="A1" s="66" t="s">
        <v>9</v>
      </c>
      <c r="B1"/>
    </row>
    <row r="2" spans="1:2" ht="57" x14ac:dyDescent="0.2">
      <c r="A2" s="67" t="s">
        <v>34</v>
      </c>
      <c r="B2"/>
    </row>
    <row r="3" spans="1:2" ht="34.5" x14ac:dyDescent="0.2">
      <c r="A3" s="67" t="s">
        <v>86</v>
      </c>
      <c r="B3"/>
    </row>
    <row r="4" spans="1:2" ht="34.5" x14ac:dyDescent="0.2">
      <c r="A4" s="67" t="s">
        <v>35</v>
      </c>
    </row>
    <row r="5" spans="1:2" ht="22.8" x14ac:dyDescent="0.2">
      <c r="A5" s="67" t="s">
        <v>135</v>
      </c>
    </row>
    <row r="6" spans="1:2" ht="59.25" customHeight="1" x14ac:dyDescent="0.2">
      <c r="A6" s="67" t="s">
        <v>36</v>
      </c>
      <c r="B6"/>
    </row>
    <row r="7" spans="1:2" ht="60" customHeight="1" x14ac:dyDescent="0.2">
      <c r="A7" s="67" t="s">
        <v>81</v>
      </c>
      <c r="B7"/>
    </row>
    <row r="8" spans="1:2" ht="38.25" customHeight="1" x14ac:dyDescent="0.2">
      <c r="A8" s="67" t="s">
        <v>37</v>
      </c>
      <c r="B8"/>
    </row>
    <row r="9" spans="1:2" ht="91.2" x14ac:dyDescent="0.2">
      <c r="A9" s="67" t="s">
        <v>87</v>
      </c>
      <c r="B9"/>
    </row>
    <row r="10" spans="1:2" ht="34.200000000000003" x14ac:dyDescent="0.2">
      <c r="A10" s="67" t="s">
        <v>82</v>
      </c>
      <c r="B10"/>
    </row>
    <row r="11" spans="1:2" ht="57" x14ac:dyDescent="0.2">
      <c r="A11" s="67" t="s">
        <v>88</v>
      </c>
      <c r="B11"/>
    </row>
    <row r="12" spans="1:2" ht="37.5" customHeight="1" x14ac:dyDescent="0.2">
      <c r="A12" s="67" t="s">
        <v>83</v>
      </c>
      <c r="B12"/>
    </row>
    <row r="13" spans="1:2" ht="45.6" x14ac:dyDescent="0.2">
      <c r="A13" s="67" t="s">
        <v>38</v>
      </c>
      <c r="B13"/>
    </row>
    <row r="14" spans="1:2" ht="34.200000000000003" x14ac:dyDescent="0.2">
      <c r="A14" s="68" t="s">
        <v>95</v>
      </c>
      <c r="B14"/>
    </row>
    <row r="15" spans="1:2" ht="22.8" x14ac:dyDescent="0.2">
      <c r="A15" s="67" t="s">
        <v>84</v>
      </c>
      <c r="B15"/>
    </row>
    <row r="16" spans="1:2" ht="159.6" x14ac:dyDescent="0.2">
      <c r="A16" s="67" t="s">
        <v>136</v>
      </c>
    </row>
    <row r="17" spans="1:1" ht="34.200000000000003" x14ac:dyDescent="0.2">
      <c r="A17" s="67" t="s">
        <v>139</v>
      </c>
    </row>
    <row r="18" spans="1:1" ht="34.200000000000003" x14ac:dyDescent="0.2">
      <c r="A18" s="67" t="s">
        <v>96</v>
      </c>
    </row>
    <row r="19" spans="1:1" ht="34.200000000000003" x14ac:dyDescent="0.2">
      <c r="A19" s="67" t="s">
        <v>110</v>
      </c>
    </row>
  </sheetData>
  <sheetProtection algorithmName="SHA-512" hashValue="TGboF9wdU4LMHD3c7WbDjYzR0hupYEwg7vvskqnkB5ecWuJdwWmHi9UezE/IxDecZ6uobeRh1xuHmNg6j/q0WQ==" saltValue="6vwYFBgNidcYd0n2o2WJyw==" spinCount="100000" sheet="1" objects="1" scenarios="1"/>
  <pageMargins left="0.7" right="0.7" top="0.75" bottom="0.75" header="0.3" footer="0.3"/>
  <pageSetup paperSize="9" orientation="portrait" r:id="rId1"/>
  <headerFooter>
    <oddHeader>&amp;LZaaknummer: 31187297&amp;CBijlage A1.8 Staat van prijzen per eenheid
Project Zeker zichtbaar&amp;RVersie xxx</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AE977-2C37-4600-8B47-83A1FDA6726D}">
  <dimension ref="A1:X76"/>
  <sheetViews>
    <sheetView showGridLines="0" topLeftCell="A56" zoomScaleNormal="100" workbookViewId="0">
      <selection activeCell="H11" sqref="H11"/>
    </sheetView>
  </sheetViews>
  <sheetFormatPr defaultColWidth="8.69921875" defaultRowHeight="12.6" x14ac:dyDescent="0.2"/>
  <cols>
    <col min="1" max="1" width="40.69921875" style="3" customWidth="1"/>
    <col min="2" max="2" width="16.69921875" style="3" bestFit="1" customWidth="1"/>
    <col min="3" max="3" width="24.8984375" style="3" bestFit="1" customWidth="1"/>
    <col min="4" max="4" width="7" style="3" bestFit="1" customWidth="1"/>
    <col min="5" max="5" width="19.3984375" style="3" bestFit="1" customWidth="1"/>
    <col min="6" max="6" width="15.19921875" style="4" customWidth="1"/>
    <col min="7" max="7" width="15.796875" style="3" bestFit="1" customWidth="1"/>
    <col min="8" max="8" width="36.69921875" bestFit="1" customWidth="1"/>
    <col min="9" max="9" width="27.69921875" bestFit="1" customWidth="1"/>
    <col min="10" max="10" width="25.09765625" bestFit="1" customWidth="1"/>
    <col min="11" max="11" width="25" bestFit="1" customWidth="1"/>
    <col min="12" max="12" width="26.8984375" bestFit="1" customWidth="1"/>
    <col min="13" max="14" width="25" bestFit="1" customWidth="1"/>
    <col min="15" max="15" width="25.09765625" bestFit="1" customWidth="1"/>
    <col min="16" max="16" width="9"/>
    <col min="17" max="17" width="32.19921875" bestFit="1" customWidth="1"/>
    <col min="18" max="20" width="9" customWidth="1"/>
    <col min="21" max="16384" width="8.69921875" style="3"/>
  </cols>
  <sheetData>
    <row r="1" spans="1:24" ht="54.6" customHeight="1" thickBot="1" x14ac:dyDescent="0.25">
      <c r="A1" s="117" t="s">
        <v>144</v>
      </c>
      <c r="B1" s="118"/>
      <c r="C1" s="118"/>
      <c r="D1" s="118"/>
      <c r="E1" s="119"/>
      <c r="F1" s="10"/>
      <c r="G1" s="9"/>
      <c r="H1" s="11"/>
    </row>
    <row r="2" spans="1:24" ht="12.75" x14ac:dyDescent="0.2">
      <c r="A2" s="9"/>
      <c r="B2" s="9"/>
      <c r="C2" s="9"/>
      <c r="D2" s="9"/>
      <c r="E2" s="9"/>
      <c r="F2" s="10"/>
      <c r="G2" s="9"/>
      <c r="H2" s="11"/>
    </row>
    <row r="3" spans="1:24" x14ac:dyDescent="0.2">
      <c r="A3" s="60" t="s">
        <v>46</v>
      </c>
      <c r="B3" s="60" t="s">
        <v>43</v>
      </c>
      <c r="C3" s="60" t="s">
        <v>47</v>
      </c>
      <c r="D3" s="60" t="s">
        <v>48</v>
      </c>
      <c r="E3" s="60" t="s">
        <v>49</v>
      </c>
      <c r="F3" s="60" t="s">
        <v>50</v>
      </c>
      <c r="G3" s="74" t="s">
        <v>124</v>
      </c>
    </row>
    <row r="4" spans="1:24" ht="13.95" customHeight="1" x14ac:dyDescent="0.2">
      <c r="A4" s="34" t="s">
        <v>27</v>
      </c>
      <c r="B4" s="35" t="s">
        <v>53</v>
      </c>
      <c r="C4" s="35" t="s">
        <v>10</v>
      </c>
      <c r="D4" s="36">
        <v>5</v>
      </c>
      <c r="E4" s="61">
        <v>0</v>
      </c>
      <c r="F4" s="51">
        <f>Tabel3[[#This Row],[Aantal]]*Tabel3[[#This Row],[Eenheidsprijs (€)]]</f>
        <v>0</v>
      </c>
      <c r="G4" s="36" t="s">
        <v>122</v>
      </c>
      <c r="U4"/>
      <c r="V4"/>
      <c r="W4"/>
    </row>
    <row r="5" spans="1:24" x14ac:dyDescent="0.2">
      <c r="A5" s="37" t="s">
        <v>27</v>
      </c>
      <c r="B5" s="38" t="s">
        <v>53</v>
      </c>
      <c r="C5" s="93" t="s">
        <v>125</v>
      </c>
      <c r="D5" s="106">
        <v>25</v>
      </c>
      <c r="E5" s="61">
        <v>0</v>
      </c>
      <c r="F5" s="52">
        <f>Tabel3[[#This Row],[Aantal]]*Tabel3[[#This Row],[Eenheidsprijs (€)]]</f>
        <v>0</v>
      </c>
      <c r="G5" s="36" t="s">
        <v>122</v>
      </c>
      <c r="U5"/>
      <c r="V5"/>
      <c r="W5"/>
      <c r="X5"/>
    </row>
    <row r="6" spans="1:24" x14ac:dyDescent="0.2">
      <c r="A6" s="34" t="s">
        <v>27</v>
      </c>
      <c r="B6" s="35" t="s">
        <v>53</v>
      </c>
      <c r="C6" s="95" t="s">
        <v>15</v>
      </c>
      <c r="D6" s="96">
        <v>22</v>
      </c>
      <c r="E6" s="61">
        <v>0</v>
      </c>
      <c r="F6" s="51">
        <f>Tabel3[[#This Row],[Aantal]]*Tabel3[[#This Row],[Eenheidsprijs (€)]]</f>
        <v>0</v>
      </c>
      <c r="G6" s="36" t="s">
        <v>122</v>
      </c>
      <c r="U6"/>
      <c r="V6"/>
      <c r="W6"/>
      <c r="X6"/>
    </row>
    <row r="7" spans="1:24" x14ac:dyDescent="0.2">
      <c r="A7" s="37" t="s">
        <v>27</v>
      </c>
      <c r="B7" s="38" t="s">
        <v>53</v>
      </c>
      <c r="C7" s="93" t="s">
        <v>74</v>
      </c>
      <c r="D7" s="106">
        <v>17</v>
      </c>
      <c r="E7" s="61">
        <v>0</v>
      </c>
      <c r="F7" s="52">
        <f>Tabel3[[#This Row],[Aantal]]*Tabel3[[#This Row],[Eenheidsprijs (€)]]</f>
        <v>0</v>
      </c>
      <c r="G7" s="36" t="s">
        <v>122</v>
      </c>
      <c r="U7"/>
      <c r="V7"/>
      <c r="W7"/>
      <c r="X7"/>
    </row>
    <row r="8" spans="1:24" x14ac:dyDescent="0.2">
      <c r="A8" s="107" t="s">
        <v>27</v>
      </c>
      <c r="B8" s="108" t="s">
        <v>53</v>
      </c>
      <c r="C8" s="109" t="s">
        <v>128</v>
      </c>
      <c r="D8" s="106">
        <v>3</v>
      </c>
      <c r="E8" s="61">
        <v>0</v>
      </c>
      <c r="F8" s="51">
        <f>Tabel3[[#This Row],[Aantal]]*Tabel3[[#This Row],[Eenheidsprijs (€)]]</f>
        <v>0</v>
      </c>
      <c r="G8" s="36" t="s">
        <v>122</v>
      </c>
      <c r="U8"/>
      <c r="V8"/>
      <c r="W8"/>
      <c r="X8"/>
    </row>
    <row r="9" spans="1:24" x14ac:dyDescent="0.2">
      <c r="A9" s="34" t="s">
        <v>27</v>
      </c>
      <c r="B9" s="35" t="s">
        <v>55</v>
      </c>
      <c r="C9" s="95" t="s">
        <v>10</v>
      </c>
      <c r="D9" s="96">
        <v>11</v>
      </c>
      <c r="E9" s="61">
        <v>0</v>
      </c>
      <c r="F9" s="51">
        <f>Tabel3[[#This Row],[Aantal]]*Tabel3[[#This Row],[Eenheidsprijs (€)]]</f>
        <v>0</v>
      </c>
      <c r="G9" s="36" t="s">
        <v>122</v>
      </c>
      <c r="U9"/>
      <c r="V9"/>
      <c r="W9"/>
      <c r="X9"/>
    </row>
    <row r="10" spans="1:24" x14ac:dyDescent="0.2">
      <c r="A10" s="37" t="s">
        <v>27</v>
      </c>
      <c r="B10" s="38" t="s">
        <v>55</v>
      </c>
      <c r="C10" s="38" t="s">
        <v>14</v>
      </c>
      <c r="D10" s="18">
        <v>1</v>
      </c>
      <c r="E10" s="61">
        <v>0</v>
      </c>
      <c r="F10" s="52">
        <f>Tabel3[[#This Row],[Aantal]]*Tabel3[[#This Row],[Eenheidsprijs (€)]]</f>
        <v>0</v>
      </c>
      <c r="G10" s="36" t="s">
        <v>122</v>
      </c>
      <c r="U10"/>
      <c r="V10"/>
      <c r="W10"/>
      <c r="X10"/>
    </row>
    <row r="11" spans="1:24" x14ac:dyDescent="0.2">
      <c r="A11" s="34" t="s">
        <v>27</v>
      </c>
      <c r="B11" s="35" t="s">
        <v>56</v>
      </c>
      <c r="C11" s="35" t="s">
        <v>32</v>
      </c>
      <c r="D11" s="36">
        <v>7</v>
      </c>
      <c r="E11" s="61">
        <v>0</v>
      </c>
      <c r="F11" s="51">
        <f>Tabel3[[#This Row],[Aantal]]*Tabel3[[#This Row],[Eenheidsprijs (€)]]</f>
        <v>0</v>
      </c>
      <c r="G11" s="36" t="s">
        <v>122</v>
      </c>
      <c r="U11"/>
      <c r="V11"/>
      <c r="W11"/>
      <c r="X11"/>
    </row>
    <row r="12" spans="1:24" ht="15.6" customHeight="1" x14ac:dyDescent="0.2">
      <c r="A12" s="34" t="s">
        <v>27</v>
      </c>
      <c r="B12" s="35" t="s">
        <v>54</v>
      </c>
      <c r="C12" s="35" t="s">
        <v>33</v>
      </c>
      <c r="D12" s="36">
        <v>51</v>
      </c>
      <c r="E12" s="61">
        <v>0</v>
      </c>
      <c r="F12" s="51">
        <f>Tabel3[[#This Row],[Aantal]]*Tabel3[[#This Row],[Eenheidsprijs (€)]]</f>
        <v>0</v>
      </c>
      <c r="G12" s="36" t="s">
        <v>122</v>
      </c>
      <c r="U12"/>
      <c r="V12"/>
      <c r="W12"/>
      <c r="X12"/>
    </row>
    <row r="13" spans="1:24" ht="37.799999999999997" x14ac:dyDescent="0.2">
      <c r="A13" s="39" t="s">
        <v>85</v>
      </c>
      <c r="B13" s="40"/>
      <c r="C13" s="40"/>
      <c r="D13" s="40">
        <v>1</v>
      </c>
      <c r="E13" s="61">
        <v>0</v>
      </c>
      <c r="F13" s="52">
        <f>Tabel3[[#This Row],[Aantal]]*Tabel3[[#This Row],[Eenheidsprijs (€)]]</f>
        <v>0</v>
      </c>
      <c r="G13" s="40" t="s">
        <v>123</v>
      </c>
      <c r="U13"/>
      <c r="V13"/>
      <c r="W13"/>
      <c r="X13"/>
    </row>
    <row r="14" spans="1:24" ht="15.6" customHeight="1" x14ac:dyDescent="0.2">
      <c r="A14" s="41" t="s">
        <v>52</v>
      </c>
      <c r="B14" s="42"/>
      <c r="C14" s="42"/>
      <c r="D14" s="42">
        <v>1</v>
      </c>
      <c r="E14" s="61">
        <v>0</v>
      </c>
      <c r="F14" s="53">
        <f>Tabel3[[#This Row],[Aantal]]*Tabel3[[#This Row],[Eenheidsprijs (€)]]</f>
        <v>0</v>
      </c>
      <c r="G14" s="42" t="s">
        <v>123</v>
      </c>
      <c r="U14"/>
      <c r="V14"/>
      <c r="W14"/>
      <c r="X14"/>
    </row>
    <row r="15" spans="1:24" ht="15.6" customHeight="1" x14ac:dyDescent="0.2">
      <c r="A15" s="43" t="s">
        <v>51</v>
      </c>
      <c r="B15" s="44"/>
      <c r="C15" s="44"/>
      <c r="D15" s="44"/>
      <c r="E15" s="45"/>
      <c r="F15" s="7">
        <f>SUM(F4:F14)</f>
        <v>0</v>
      </c>
      <c r="H15" s="3"/>
      <c r="I15" s="3"/>
      <c r="J15" s="3"/>
      <c r="K15" s="3"/>
      <c r="L15" s="3"/>
      <c r="M15" s="3"/>
      <c r="U15"/>
      <c r="V15"/>
      <c r="W15"/>
      <c r="X15"/>
    </row>
    <row r="16" spans="1:24" customFormat="1" ht="15.6" customHeight="1" x14ac:dyDescent="0.2"/>
    <row r="17" spans="1:24" ht="15.6" customHeight="1" x14ac:dyDescent="0.2">
      <c r="A17" s="60" t="s">
        <v>46</v>
      </c>
      <c r="B17" s="60" t="s">
        <v>43</v>
      </c>
      <c r="C17" s="60" t="s">
        <v>47</v>
      </c>
      <c r="D17" s="60" t="s">
        <v>48</v>
      </c>
      <c r="E17" s="60" t="s">
        <v>49</v>
      </c>
      <c r="F17" s="60" t="s">
        <v>50</v>
      </c>
      <c r="G17" s="60" t="s">
        <v>124</v>
      </c>
      <c r="H17" s="3"/>
      <c r="I17" s="3"/>
      <c r="J17" s="3"/>
      <c r="K17" s="3"/>
      <c r="L17" s="3"/>
      <c r="M17" s="3"/>
      <c r="U17"/>
      <c r="V17"/>
      <c r="W17"/>
      <c r="X17"/>
    </row>
    <row r="18" spans="1:24" x14ac:dyDescent="0.2">
      <c r="A18" s="35" t="s">
        <v>28</v>
      </c>
      <c r="B18" s="35" t="s">
        <v>53</v>
      </c>
      <c r="C18" s="95" t="s">
        <v>125</v>
      </c>
      <c r="D18" s="96">
        <v>1</v>
      </c>
      <c r="E18" s="61">
        <v>0</v>
      </c>
      <c r="F18" s="54">
        <f>D18*E18</f>
        <v>0</v>
      </c>
      <c r="G18" s="91" t="s">
        <v>122</v>
      </c>
      <c r="H18" s="3"/>
      <c r="I18" s="3"/>
      <c r="J18" s="3"/>
      <c r="K18" s="3"/>
      <c r="L18" s="3"/>
      <c r="M18" s="3"/>
      <c r="U18"/>
    </row>
    <row r="19" spans="1:24" x14ac:dyDescent="0.2">
      <c r="A19" s="38" t="s">
        <v>28</v>
      </c>
      <c r="B19" s="38" t="s">
        <v>53</v>
      </c>
      <c r="C19" s="93" t="s">
        <v>14</v>
      </c>
      <c r="D19" s="94">
        <v>2</v>
      </c>
      <c r="E19" s="61">
        <v>0</v>
      </c>
      <c r="F19" s="54">
        <f t="shared" ref="F19:F30" si="0">D19*E19</f>
        <v>0</v>
      </c>
      <c r="G19" s="91" t="s">
        <v>122</v>
      </c>
      <c r="H19" s="3"/>
      <c r="I19" s="3"/>
      <c r="J19" s="3"/>
      <c r="K19" s="3"/>
      <c r="L19" s="3"/>
      <c r="M19" s="3"/>
      <c r="U19"/>
    </row>
    <row r="20" spans="1:24" x14ac:dyDescent="0.2">
      <c r="A20" s="35" t="s">
        <v>28</v>
      </c>
      <c r="B20" s="35" t="s">
        <v>53</v>
      </c>
      <c r="C20" s="95" t="s">
        <v>74</v>
      </c>
      <c r="D20" s="96">
        <v>20</v>
      </c>
      <c r="E20" s="61">
        <v>0</v>
      </c>
      <c r="F20" s="54">
        <f t="shared" si="0"/>
        <v>0</v>
      </c>
      <c r="G20" s="91" t="s">
        <v>122</v>
      </c>
      <c r="H20" s="3"/>
      <c r="I20" s="3"/>
      <c r="J20" s="3"/>
      <c r="K20" s="3"/>
      <c r="L20" s="3"/>
      <c r="M20" s="3"/>
      <c r="U20"/>
    </row>
    <row r="21" spans="1:24" x14ac:dyDescent="0.2">
      <c r="A21" s="38" t="s">
        <v>28</v>
      </c>
      <c r="B21" s="38" t="s">
        <v>55</v>
      </c>
      <c r="C21" s="93" t="s">
        <v>10</v>
      </c>
      <c r="D21" s="94">
        <v>4</v>
      </c>
      <c r="E21" s="61">
        <v>0</v>
      </c>
      <c r="F21" s="54">
        <f t="shared" si="0"/>
        <v>0</v>
      </c>
      <c r="G21" s="91" t="s">
        <v>122</v>
      </c>
      <c r="H21" s="3"/>
      <c r="I21" s="3"/>
      <c r="J21" s="3"/>
      <c r="K21" s="3"/>
      <c r="L21" s="3"/>
      <c r="M21" s="3"/>
      <c r="U21"/>
    </row>
    <row r="22" spans="1:24" x14ac:dyDescent="0.2">
      <c r="A22" s="35" t="s">
        <v>28</v>
      </c>
      <c r="B22" s="35" t="s">
        <v>55</v>
      </c>
      <c r="C22" s="95" t="s">
        <v>13</v>
      </c>
      <c r="D22" s="96">
        <v>2</v>
      </c>
      <c r="E22" s="61">
        <v>0</v>
      </c>
      <c r="F22" s="54">
        <f t="shared" si="0"/>
        <v>0</v>
      </c>
      <c r="G22" s="91" t="s">
        <v>122</v>
      </c>
      <c r="H22" s="3"/>
      <c r="I22" s="3"/>
      <c r="J22" s="3"/>
      <c r="K22" s="3"/>
      <c r="L22" s="3"/>
      <c r="M22" s="3"/>
      <c r="U22"/>
    </row>
    <row r="23" spans="1:24" x14ac:dyDescent="0.2">
      <c r="A23" s="38" t="s">
        <v>28</v>
      </c>
      <c r="B23" s="38" t="s">
        <v>55</v>
      </c>
      <c r="C23" s="93" t="s">
        <v>12</v>
      </c>
      <c r="D23" s="94">
        <v>4</v>
      </c>
      <c r="E23" s="61">
        <v>0</v>
      </c>
      <c r="F23" s="54">
        <f t="shared" si="0"/>
        <v>0</v>
      </c>
      <c r="G23" s="91" t="s">
        <v>122</v>
      </c>
      <c r="H23" s="3"/>
      <c r="I23" s="3"/>
      <c r="J23" s="3"/>
      <c r="K23" s="3"/>
      <c r="L23" s="3"/>
      <c r="M23" s="3"/>
      <c r="U23"/>
    </row>
    <row r="24" spans="1:24" x14ac:dyDescent="0.2">
      <c r="A24" s="35" t="s">
        <v>28</v>
      </c>
      <c r="B24" s="35" t="s">
        <v>55</v>
      </c>
      <c r="C24" s="95" t="s">
        <v>125</v>
      </c>
      <c r="D24" s="105">
        <v>30</v>
      </c>
      <c r="E24" s="61">
        <v>0</v>
      </c>
      <c r="F24" s="54">
        <f t="shared" si="0"/>
        <v>0</v>
      </c>
      <c r="G24" s="91" t="s">
        <v>122</v>
      </c>
      <c r="H24" s="3"/>
      <c r="I24" s="3"/>
      <c r="J24" s="3"/>
      <c r="K24" s="3"/>
      <c r="L24" s="3"/>
      <c r="M24" s="3"/>
      <c r="U24"/>
    </row>
    <row r="25" spans="1:24" x14ac:dyDescent="0.2">
      <c r="A25" s="38" t="s">
        <v>28</v>
      </c>
      <c r="B25" s="38" t="s">
        <v>55</v>
      </c>
      <c r="C25" s="93" t="s">
        <v>14</v>
      </c>
      <c r="D25" s="94">
        <v>1</v>
      </c>
      <c r="E25" s="61">
        <v>0</v>
      </c>
      <c r="F25" s="54">
        <f t="shared" si="0"/>
        <v>0</v>
      </c>
      <c r="G25" s="91" t="s">
        <v>122</v>
      </c>
      <c r="H25" s="3"/>
      <c r="I25" s="3"/>
      <c r="J25" s="3"/>
      <c r="K25" s="3"/>
      <c r="L25" s="3"/>
      <c r="M25" s="3"/>
      <c r="U25"/>
    </row>
    <row r="26" spans="1:24" x14ac:dyDescent="0.2">
      <c r="A26" s="110" t="s">
        <v>28</v>
      </c>
      <c r="B26" s="110" t="s">
        <v>55</v>
      </c>
      <c r="C26" s="111" t="s">
        <v>74</v>
      </c>
      <c r="D26" s="112">
        <v>0</v>
      </c>
      <c r="E26" s="113"/>
      <c r="F26" s="114"/>
      <c r="G26" s="115" t="s">
        <v>122</v>
      </c>
      <c r="H26" s="3"/>
      <c r="I26" s="3"/>
      <c r="J26" s="3"/>
      <c r="K26" s="3"/>
      <c r="L26" s="3"/>
      <c r="M26" s="3"/>
      <c r="U26"/>
    </row>
    <row r="27" spans="1:24" x14ac:dyDescent="0.2">
      <c r="A27" s="35" t="s">
        <v>28</v>
      </c>
      <c r="B27" s="35" t="s">
        <v>56</v>
      </c>
      <c r="C27" s="35" t="s">
        <v>32</v>
      </c>
      <c r="D27" s="36">
        <v>27</v>
      </c>
      <c r="E27" s="61">
        <v>0</v>
      </c>
      <c r="F27" s="54">
        <f t="shared" si="0"/>
        <v>0</v>
      </c>
      <c r="G27" s="91" t="s">
        <v>122</v>
      </c>
      <c r="H27" s="3"/>
      <c r="I27" s="3"/>
      <c r="J27" s="3"/>
      <c r="K27" s="3"/>
      <c r="L27" s="3"/>
      <c r="M27" s="3"/>
      <c r="U27"/>
    </row>
    <row r="28" spans="1:24" x14ac:dyDescent="0.2">
      <c r="A28" s="35" t="s">
        <v>28</v>
      </c>
      <c r="B28" s="35" t="s">
        <v>54</v>
      </c>
      <c r="C28" s="35" t="s">
        <v>33</v>
      </c>
      <c r="D28" s="36">
        <v>23</v>
      </c>
      <c r="E28" s="61">
        <v>0</v>
      </c>
      <c r="F28" s="54">
        <f t="shared" si="0"/>
        <v>0</v>
      </c>
      <c r="G28" s="91" t="s">
        <v>122</v>
      </c>
      <c r="H28" s="3"/>
      <c r="I28" s="3"/>
      <c r="J28" s="3"/>
      <c r="K28" s="3"/>
      <c r="L28" s="3"/>
      <c r="M28" s="3"/>
      <c r="U28"/>
    </row>
    <row r="29" spans="1:24" ht="42.6" customHeight="1" x14ac:dyDescent="0.2">
      <c r="A29" s="59" t="s">
        <v>85</v>
      </c>
      <c r="B29" s="5" t="s">
        <v>56</v>
      </c>
      <c r="C29" s="5" t="s">
        <v>56</v>
      </c>
      <c r="D29" s="40">
        <v>1</v>
      </c>
      <c r="E29" s="61">
        <v>0</v>
      </c>
      <c r="F29" s="54">
        <f t="shared" si="0"/>
        <v>0</v>
      </c>
      <c r="G29" s="92" t="s">
        <v>123</v>
      </c>
      <c r="H29" s="3"/>
      <c r="I29" s="3"/>
      <c r="J29" s="3"/>
      <c r="K29" s="3"/>
      <c r="L29" s="3"/>
      <c r="M29" s="3"/>
      <c r="U29"/>
    </row>
    <row r="30" spans="1:24" x14ac:dyDescent="0.2">
      <c r="A30" s="46" t="s">
        <v>52</v>
      </c>
      <c r="B30" s="5" t="s">
        <v>56</v>
      </c>
      <c r="C30" s="5" t="s">
        <v>56</v>
      </c>
      <c r="D30" s="47">
        <v>1</v>
      </c>
      <c r="E30" s="61">
        <v>0</v>
      </c>
      <c r="F30" s="54">
        <f t="shared" si="0"/>
        <v>0</v>
      </c>
      <c r="G30" s="92" t="s">
        <v>123</v>
      </c>
      <c r="H30" s="3"/>
      <c r="I30" s="3"/>
      <c r="J30" s="3"/>
      <c r="K30" s="3"/>
      <c r="L30" s="3"/>
      <c r="M30" s="3"/>
      <c r="U30"/>
    </row>
    <row r="31" spans="1:24" x14ac:dyDescent="0.2">
      <c r="A31" s="43" t="s">
        <v>57</v>
      </c>
      <c r="B31" s="44"/>
      <c r="C31" s="44"/>
      <c r="D31" s="44"/>
      <c r="E31" s="45"/>
      <c r="F31" s="7">
        <f>SUM(F18:F30)</f>
        <v>0</v>
      </c>
      <c r="H31" s="3"/>
      <c r="I31" s="3"/>
      <c r="J31" s="3"/>
      <c r="K31" s="3"/>
      <c r="L31" s="3"/>
      <c r="M31" s="3"/>
      <c r="U31"/>
    </row>
    <row r="32" spans="1:24" x14ac:dyDescent="0.2">
      <c r="A32" s="48"/>
      <c r="B32" s="16"/>
      <c r="C32" s="16"/>
      <c r="D32" s="16"/>
      <c r="E32" s="16"/>
      <c r="F32" s="49"/>
      <c r="H32" s="3"/>
      <c r="I32" s="3"/>
      <c r="J32" s="3"/>
      <c r="K32" s="3"/>
      <c r="L32" s="3"/>
      <c r="M32" s="3"/>
      <c r="U32"/>
    </row>
    <row r="33" spans="1:21" x14ac:dyDescent="0.2">
      <c r="A33" s="60" t="s">
        <v>46</v>
      </c>
      <c r="B33" s="60" t="s">
        <v>43</v>
      </c>
      <c r="C33" s="60" t="s">
        <v>47</v>
      </c>
      <c r="D33" s="60" t="s">
        <v>48</v>
      </c>
      <c r="E33" s="60" t="s">
        <v>49</v>
      </c>
      <c r="F33" s="60" t="s">
        <v>50</v>
      </c>
      <c r="G33" s="60" t="s">
        <v>124</v>
      </c>
      <c r="H33" s="3"/>
      <c r="I33" s="3"/>
      <c r="J33" s="3"/>
      <c r="K33" s="3"/>
      <c r="L33" s="3"/>
      <c r="M33" s="3"/>
      <c r="U33"/>
    </row>
    <row r="34" spans="1:21" x14ac:dyDescent="0.2">
      <c r="A34" s="35" t="s">
        <v>29</v>
      </c>
      <c r="B34" s="35" t="s">
        <v>53</v>
      </c>
      <c r="C34" s="35" t="s">
        <v>11</v>
      </c>
      <c r="D34" s="36">
        <v>33</v>
      </c>
      <c r="E34" s="61">
        <v>0</v>
      </c>
      <c r="F34" s="54">
        <f t="shared" ref="F34:F40" si="1">D34*E34</f>
        <v>0</v>
      </c>
      <c r="G34" s="91" t="s">
        <v>122</v>
      </c>
      <c r="H34" s="3"/>
      <c r="I34" s="3"/>
      <c r="J34" s="3"/>
      <c r="K34" s="3"/>
      <c r="L34" s="3"/>
      <c r="M34" s="3"/>
      <c r="U34"/>
    </row>
    <row r="35" spans="1:21" ht="12" customHeight="1" x14ac:dyDescent="0.2">
      <c r="A35" s="38" t="s">
        <v>29</v>
      </c>
      <c r="B35" s="38" t="s">
        <v>53</v>
      </c>
      <c r="C35" s="93" t="s">
        <v>73</v>
      </c>
      <c r="D35" s="94">
        <v>8</v>
      </c>
      <c r="E35" s="61">
        <v>0</v>
      </c>
      <c r="F35" s="54">
        <f t="shared" si="1"/>
        <v>0</v>
      </c>
      <c r="G35" s="91" t="s">
        <v>122</v>
      </c>
      <c r="H35" s="3"/>
      <c r="I35" s="3"/>
      <c r="J35" s="3"/>
      <c r="K35" s="3"/>
      <c r="L35" s="3"/>
      <c r="M35" s="3"/>
      <c r="U35"/>
    </row>
    <row r="36" spans="1:21" x14ac:dyDescent="0.2">
      <c r="A36" s="35" t="s">
        <v>29</v>
      </c>
      <c r="B36" s="35" t="s">
        <v>55</v>
      </c>
      <c r="C36" s="35" t="s">
        <v>10</v>
      </c>
      <c r="D36" s="36">
        <v>28</v>
      </c>
      <c r="E36" s="61">
        <v>0</v>
      </c>
      <c r="F36" s="54">
        <f t="shared" si="1"/>
        <v>0</v>
      </c>
      <c r="G36" s="91" t="s">
        <v>122</v>
      </c>
      <c r="H36" s="3"/>
      <c r="I36" s="3"/>
      <c r="J36" s="3"/>
      <c r="K36" s="3"/>
      <c r="L36" s="3"/>
      <c r="M36" s="3"/>
      <c r="U36"/>
    </row>
    <row r="37" spans="1:21" x14ac:dyDescent="0.2">
      <c r="A37" s="38" t="s">
        <v>29</v>
      </c>
      <c r="B37" s="38" t="s">
        <v>56</v>
      </c>
      <c r="C37" s="38" t="s">
        <v>32</v>
      </c>
      <c r="D37" s="18">
        <v>12</v>
      </c>
      <c r="E37" s="61">
        <v>0</v>
      </c>
      <c r="F37" s="54">
        <f t="shared" si="1"/>
        <v>0</v>
      </c>
      <c r="G37" s="91" t="s">
        <v>122</v>
      </c>
      <c r="H37" s="3"/>
      <c r="I37" s="3"/>
      <c r="J37" s="3"/>
      <c r="K37" s="3"/>
      <c r="L37" s="3"/>
      <c r="M37" s="3"/>
      <c r="U37"/>
    </row>
    <row r="38" spans="1:21" x14ac:dyDescent="0.2">
      <c r="A38" s="38" t="s">
        <v>29</v>
      </c>
      <c r="B38" s="38" t="s">
        <v>54</v>
      </c>
      <c r="C38" s="38" t="s">
        <v>33</v>
      </c>
      <c r="D38" s="116">
        <v>39</v>
      </c>
      <c r="E38" s="61">
        <v>0</v>
      </c>
      <c r="F38" s="54">
        <f t="shared" si="1"/>
        <v>0</v>
      </c>
      <c r="G38" s="91" t="s">
        <v>122</v>
      </c>
      <c r="H38" s="3"/>
      <c r="I38" s="3"/>
      <c r="J38" s="3"/>
      <c r="K38" s="3"/>
      <c r="L38" s="3"/>
      <c r="M38" s="3"/>
      <c r="U38"/>
    </row>
    <row r="39" spans="1:21" ht="40.200000000000003" customHeight="1" x14ac:dyDescent="0.2">
      <c r="A39" s="59" t="s">
        <v>85</v>
      </c>
      <c r="B39" s="5" t="s">
        <v>56</v>
      </c>
      <c r="C39" s="5" t="s">
        <v>56</v>
      </c>
      <c r="D39" s="47">
        <v>1</v>
      </c>
      <c r="E39" s="61">
        <v>0</v>
      </c>
      <c r="F39" s="54">
        <f t="shared" si="1"/>
        <v>0</v>
      </c>
      <c r="G39" s="92" t="s">
        <v>123</v>
      </c>
      <c r="H39" s="3"/>
      <c r="I39" s="3"/>
      <c r="J39" s="3"/>
      <c r="K39" s="3"/>
      <c r="L39" s="3"/>
      <c r="M39" s="3"/>
    </row>
    <row r="40" spans="1:21" x14ac:dyDescent="0.2">
      <c r="A40" s="50" t="s">
        <v>52</v>
      </c>
      <c r="B40" s="5" t="s">
        <v>56</v>
      </c>
      <c r="C40" s="5" t="s">
        <v>56</v>
      </c>
      <c r="D40" s="40">
        <v>1</v>
      </c>
      <c r="E40" s="61">
        <v>0</v>
      </c>
      <c r="F40" s="54">
        <f t="shared" si="1"/>
        <v>0</v>
      </c>
      <c r="G40" s="92" t="s">
        <v>123</v>
      </c>
      <c r="H40" s="3"/>
      <c r="I40" s="3"/>
      <c r="J40" s="3"/>
      <c r="K40" s="3"/>
      <c r="L40" s="3"/>
      <c r="M40" s="3"/>
    </row>
    <row r="41" spans="1:21" x14ac:dyDescent="0.2">
      <c r="A41" s="43" t="s">
        <v>58</v>
      </c>
      <c r="B41" s="44"/>
      <c r="C41" s="44"/>
      <c r="D41" s="44"/>
      <c r="E41" s="45"/>
      <c r="F41" s="7">
        <f>SUM(F34:F40)</f>
        <v>0</v>
      </c>
      <c r="H41" s="3"/>
      <c r="I41" s="3"/>
      <c r="J41" s="3"/>
      <c r="K41" s="3"/>
      <c r="L41" s="3"/>
      <c r="M41" s="3"/>
    </row>
    <row r="42" spans="1:21" x14ac:dyDescent="0.2">
      <c r="A42"/>
      <c r="B42"/>
      <c r="C42"/>
      <c r="D42"/>
      <c r="E42"/>
      <c r="F42"/>
      <c r="H42" s="3"/>
      <c r="I42" s="3"/>
      <c r="J42" s="3"/>
      <c r="K42" s="3"/>
      <c r="L42" s="3"/>
      <c r="M42" s="3"/>
    </row>
    <row r="43" spans="1:21" x14ac:dyDescent="0.2">
      <c r="A43" s="60" t="s">
        <v>46</v>
      </c>
      <c r="B43" s="60" t="s">
        <v>43</v>
      </c>
      <c r="C43" s="60" t="s">
        <v>47</v>
      </c>
      <c r="D43" s="60" t="s">
        <v>48</v>
      </c>
      <c r="E43" s="60" t="s">
        <v>49</v>
      </c>
      <c r="F43" s="60" t="s">
        <v>50</v>
      </c>
      <c r="G43" s="60" t="s">
        <v>124</v>
      </c>
      <c r="H43" s="3"/>
      <c r="I43" s="3"/>
      <c r="J43" s="3"/>
      <c r="K43" s="3"/>
      <c r="L43" s="3"/>
      <c r="M43" s="3"/>
    </row>
    <row r="44" spans="1:21" x14ac:dyDescent="0.2">
      <c r="A44" s="38" t="s">
        <v>30</v>
      </c>
      <c r="B44" s="38" t="s">
        <v>53</v>
      </c>
      <c r="C44" s="38" t="s">
        <v>11</v>
      </c>
      <c r="D44" s="18">
        <v>1</v>
      </c>
      <c r="E44" s="61">
        <v>0</v>
      </c>
      <c r="F44" s="54">
        <f t="shared" ref="F44:F53" si="2">D44*E44</f>
        <v>0</v>
      </c>
      <c r="G44" s="91" t="s">
        <v>122</v>
      </c>
      <c r="H44" s="3"/>
      <c r="I44" s="3"/>
      <c r="J44" s="3"/>
      <c r="K44" s="3"/>
      <c r="L44" s="3"/>
      <c r="M44" s="3"/>
    </row>
    <row r="45" spans="1:21" x14ac:dyDescent="0.2">
      <c r="A45" s="35" t="s">
        <v>30</v>
      </c>
      <c r="B45" s="35" t="s">
        <v>53</v>
      </c>
      <c r="C45" s="35" t="s">
        <v>14</v>
      </c>
      <c r="D45" s="36">
        <v>1</v>
      </c>
      <c r="E45" s="61">
        <v>0</v>
      </c>
      <c r="F45" s="54">
        <f t="shared" si="2"/>
        <v>0</v>
      </c>
      <c r="G45" s="91" t="s">
        <v>122</v>
      </c>
      <c r="H45" s="3"/>
      <c r="I45" s="3"/>
      <c r="J45" s="3"/>
      <c r="K45" s="3"/>
      <c r="L45" s="3"/>
      <c r="M45" s="3"/>
    </row>
    <row r="46" spans="1:21" x14ac:dyDescent="0.2">
      <c r="A46" s="38" t="s">
        <v>30</v>
      </c>
      <c r="B46" s="38" t="s">
        <v>53</v>
      </c>
      <c r="C46" s="93" t="s">
        <v>126</v>
      </c>
      <c r="D46" s="94">
        <v>51</v>
      </c>
      <c r="E46" s="61">
        <v>0</v>
      </c>
      <c r="F46" s="54">
        <f t="shared" si="2"/>
        <v>0</v>
      </c>
      <c r="G46" s="91" t="s">
        <v>122</v>
      </c>
      <c r="H46" s="3"/>
      <c r="I46" s="3"/>
      <c r="J46" s="3"/>
      <c r="K46" s="3"/>
      <c r="L46" s="3"/>
      <c r="M46" s="3"/>
    </row>
    <row r="47" spans="1:21" x14ac:dyDescent="0.2">
      <c r="A47" s="35" t="s">
        <v>30</v>
      </c>
      <c r="B47" s="35" t="s">
        <v>55</v>
      </c>
      <c r="C47" s="35" t="s">
        <v>10</v>
      </c>
      <c r="D47" s="36">
        <v>3</v>
      </c>
      <c r="E47" s="61">
        <v>0</v>
      </c>
      <c r="F47" s="54">
        <f t="shared" si="2"/>
        <v>0</v>
      </c>
      <c r="G47" s="91" t="s">
        <v>122</v>
      </c>
      <c r="H47" s="3"/>
      <c r="I47" s="3"/>
      <c r="J47" s="3"/>
      <c r="K47" s="3"/>
      <c r="L47" s="3"/>
      <c r="M47" s="3"/>
    </row>
    <row r="48" spans="1:21" x14ac:dyDescent="0.2">
      <c r="A48" s="38" t="s">
        <v>30</v>
      </c>
      <c r="B48" s="38" t="s">
        <v>55</v>
      </c>
      <c r="C48" s="38" t="s">
        <v>125</v>
      </c>
      <c r="D48" s="18">
        <v>8</v>
      </c>
      <c r="E48" s="61">
        <v>0</v>
      </c>
      <c r="F48" s="54">
        <f t="shared" si="2"/>
        <v>0</v>
      </c>
      <c r="G48" s="91" t="s">
        <v>122</v>
      </c>
      <c r="H48" s="3"/>
      <c r="I48" s="3"/>
      <c r="J48" s="3"/>
      <c r="K48" s="3"/>
      <c r="L48" s="3"/>
      <c r="M48" s="3"/>
    </row>
    <row r="49" spans="1:13" x14ac:dyDescent="0.2">
      <c r="A49" s="35" t="s">
        <v>30</v>
      </c>
      <c r="B49" s="35" t="s">
        <v>55</v>
      </c>
      <c r="C49" s="35" t="s">
        <v>14</v>
      </c>
      <c r="D49" s="36">
        <v>1</v>
      </c>
      <c r="E49" s="61">
        <v>0</v>
      </c>
      <c r="F49" s="54">
        <f t="shared" si="2"/>
        <v>0</v>
      </c>
      <c r="G49" s="91" t="s">
        <v>122</v>
      </c>
      <c r="H49" s="3"/>
      <c r="I49" s="3"/>
      <c r="J49" s="3"/>
      <c r="K49" s="3"/>
      <c r="L49" s="3"/>
      <c r="M49" s="3"/>
    </row>
    <row r="50" spans="1:13" x14ac:dyDescent="0.2">
      <c r="A50" s="38" t="s">
        <v>30</v>
      </c>
      <c r="B50" s="38" t="s">
        <v>56</v>
      </c>
      <c r="C50" s="38" t="s">
        <v>32</v>
      </c>
      <c r="D50" s="18">
        <v>4</v>
      </c>
      <c r="E50" s="61">
        <v>0</v>
      </c>
      <c r="F50" s="54">
        <f t="shared" si="2"/>
        <v>0</v>
      </c>
      <c r="G50" s="91" t="s">
        <v>122</v>
      </c>
      <c r="H50" s="3"/>
      <c r="I50" s="3"/>
      <c r="J50" s="3"/>
      <c r="K50" s="3"/>
      <c r="L50" s="3"/>
      <c r="M50" s="3"/>
    </row>
    <row r="51" spans="1:13" x14ac:dyDescent="0.2">
      <c r="A51" s="38" t="s">
        <v>30</v>
      </c>
      <c r="B51" s="38" t="s">
        <v>54</v>
      </c>
      <c r="C51" s="38" t="s">
        <v>33</v>
      </c>
      <c r="D51" s="18">
        <v>5</v>
      </c>
      <c r="E51" s="61">
        <v>0</v>
      </c>
      <c r="F51" s="54">
        <f t="shared" si="2"/>
        <v>0</v>
      </c>
      <c r="G51" s="91" t="s">
        <v>122</v>
      </c>
      <c r="H51" s="3"/>
      <c r="I51" s="3"/>
      <c r="J51" s="3"/>
      <c r="K51" s="3"/>
      <c r="L51" s="3"/>
      <c r="M51" s="3"/>
    </row>
    <row r="52" spans="1:13" ht="42" customHeight="1" x14ac:dyDescent="0.2">
      <c r="A52" s="59" t="s">
        <v>85</v>
      </c>
      <c r="B52" s="5" t="s">
        <v>56</v>
      </c>
      <c r="C52" s="5" t="s">
        <v>56</v>
      </c>
      <c r="D52" s="47">
        <v>1</v>
      </c>
      <c r="E52" s="61">
        <v>0</v>
      </c>
      <c r="F52" s="54">
        <f t="shared" si="2"/>
        <v>0</v>
      </c>
      <c r="G52" s="92" t="s">
        <v>123</v>
      </c>
      <c r="H52" s="3"/>
      <c r="I52" s="3"/>
      <c r="J52" s="3"/>
      <c r="K52" s="3"/>
      <c r="L52" s="3"/>
      <c r="M52" s="3"/>
    </row>
    <row r="53" spans="1:13" x14ac:dyDescent="0.2">
      <c r="A53" s="13" t="s">
        <v>52</v>
      </c>
      <c r="B53" s="5" t="s">
        <v>56</v>
      </c>
      <c r="C53" s="5" t="s">
        <v>56</v>
      </c>
      <c r="D53" s="8">
        <v>1</v>
      </c>
      <c r="E53" s="61">
        <v>0</v>
      </c>
      <c r="F53" s="54">
        <f t="shared" si="2"/>
        <v>0</v>
      </c>
      <c r="G53" s="92" t="s">
        <v>123</v>
      </c>
      <c r="H53" s="3"/>
      <c r="I53" s="3"/>
      <c r="J53" s="3"/>
      <c r="K53" s="3"/>
      <c r="L53" s="3"/>
      <c r="M53" s="3"/>
    </row>
    <row r="54" spans="1:13" x14ac:dyDescent="0.2">
      <c r="A54" s="43" t="s">
        <v>59</v>
      </c>
      <c r="B54" s="44"/>
      <c r="C54" s="44"/>
      <c r="D54" s="44"/>
      <c r="E54" s="45"/>
      <c r="F54" s="7">
        <f>SUM(F44:F53)</f>
        <v>0</v>
      </c>
      <c r="H54" s="3"/>
      <c r="I54" s="3"/>
      <c r="J54" s="3"/>
      <c r="K54" s="3"/>
      <c r="L54" s="3"/>
      <c r="M54" s="3"/>
    </row>
    <row r="55" spans="1:13" customFormat="1" ht="11.4" x14ac:dyDescent="0.2"/>
    <row r="56" spans="1:13" x14ac:dyDescent="0.2">
      <c r="A56" s="60" t="s">
        <v>46</v>
      </c>
      <c r="B56" s="60" t="s">
        <v>43</v>
      </c>
      <c r="C56" s="60" t="s">
        <v>47</v>
      </c>
      <c r="D56" s="60" t="s">
        <v>48</v>
      </c>
      <c r="E56" s="60" t="s">
        <v>49</v>
      </c>
      <c r="F56" s="60" t="s">
        <v>50</v>
      </c>
      <c r="G56" s="60" t="s">
        <v>124</v>
      </c>
      <c r="H56" s="3"/>
      <c r="I56" s="3"/>
      <c r="J56" s="3"/>
      <c r="K56" s="3"/>
      <c r="L56" s="3"/>
      <c r="M56" s="3"/>
    </row>
    <row r="57" spans="1:13" x14ac:dyDescent="0.2">
      <c r="A57" s="38" t="s">
        <v>31</v>
      </c>
      <c r="B57" s="38" t="s">
        <v>53</v>
      </c>
      <c r="C57" s="38" t="s">
        <v>10</v>
      </c>
      <c r="D57" s="18">
        <v>6</v>
      </c>
      <c r="E57" s="61">
        <v>0</v>
      </c>
      <c r="F57" s="54">
        <f t="shared" ref="F57:F68" si="3">D57*E57</f>
        <v>0</v>
      </c>
      <c r="G57" s="91" t="s">
        <v>122</v>
      </c>
      <c r="H57" s="3"/>
      <c r="I57" s="3"/>
      <c r="J57" s="3"/>
      <c r="K57" s="3"/>
      <c r="L57" s="3"/>
      <c r="M57" s="3"/>
    </row>
    <row r="58" spans="1:13" x14ac:dyDescent="0.2">
      <c r="A58" s="35" t="s">
        <v>31</v>
      </c>
      <c r="B58" s="35" t="s">
        <v>53</v>
      </c>
      <c r="C58" s="35" t="s">
        <v>73</v>
      </c>
      <c r="D58" s="36">
        <v>28</v>
      </c>
      <c r="E58" s="61">
        <v>0</v>
      </c>
      <c r="F58" s="54">
        <f t="shared" si="3"/>
        <v>0</v>
      </c>
      <c r="G58" s="91" t="s">
        <v>122</v>
      </c>
      <c r="H58" s="3"/>
      <c r="I58" s="3"/>
      <c r="J58" s="3"/>
      <c r="K58" s="3"/>
      <c r="L58" s="3"/>
      <c r="M58" s="3"/>
    </row>
    <row r="59" spans="1:13" x14ac:dyDescent="0.2">
      <c r="A59" s="38" t="s">
        <v>31</v>
      </c>
      <c r="B59" s="38" t="s">
        <v>53</v>
      </c>
      <c r="C59" s="38" t="s">
        <v>13</v>
      </c>
      <c r="D59" s="18">
        <v>2</v>
      </c>
      <c r="E59" s="61">
        <v>0</v>
      </c>
      <c r="F59" s="54">
        <f t="shared" si="3"/>
        <v>0</v>
      </c>
      <c r="G59" s="91" t="s">
        <v>122</v>
      </c>
      <c r="H59" s="3"/>
      <c r="I59" s="3"/>
      <c r="J59" s="3"/>
      <c r="K59" s="3"/>
      <c r="L59" s="3"/>
      <c r="M59" s="3"/>
    </row>
    <row r="60" spans="1:13" x14ac:dyDescent="0.2">
      <c r="A60" s="35" t="s">
        <v>31</v>
      </c>
      <c r="B60" s="35" t="s">
        <v>53</v>
      </c>
      <c r="C60" s="35" t="s">
        <v>14</v>
      </c>
      <c r="D60" s="36">
        <v>7</v>
      </c>
      <c r="E60" s="61">
        <v>0</v>
      </c>
      <c r="F60" s="54">
        <f t="shared" si="3"/>
        <v>0</v>
      </c>
      <c r="G60" s="91" t="s">
        <v>122</v>
      </c>
      <c r="H60" s="3"/>
      <c r="I60" s="3"/>
      <c r="J60" s="3"/>
      <c r="K60" s="3"/>
      <c r="L60" s="3"/>
      <c r="M60" s="3"/>
    </row>
    <row r="61" spans="1:13" x14ac:dyDescent="0.2">
      <c r="A61" s="38" t="s">
        <v>31</v>
      </c>
      <c r="B61" s="38" t="s">
        <v>55</v>
      </c>
      <c r="C61" s="38" t="s">
        <v>111</v>
      </c>
      <c r="D61" s="18">
        <v>2</v>
      </c>
      <c r="E61" s="61">
        <v>0</v>
      </c>
      <c r="F61" s="54">
        <f t="shared" si="3"/>
        <v>0</v>
      </c>
      <c r="G61" s="91" t="s">
        <v>122</v>
      </c>
      <c r="H61" s="3"/>
      <c r="I61" s="3"/>
      <c r="J61" s="3"/>
      <c r="K61" s="3"/>
      <c r="L61" s="3"/>
      <c r="M61" s="3"/>
    </row>
    <row r="62" spans="1:13" x14ac:dyDescent="0.2">
      <c r="A62" s="35" t="s">
        <v>31</v>
      </c>
      <c r="B62" s="35" t="s">
        <v>55</v>
      </c>
      <c r="C62" s="35" t="s">
        <v>12</v>
      </c>
      <c r="D62" s="36">
        <v>14</v>
      </c>
      <c r="E62" s="61">
        <v>0</v>
      </c>
      <c r="F62" s="54">
        <f t="shared" si="3"/>
        <v>0</v>
      </c>
      <c r="G62" s="91" t="s">
        <v>122</v>
      </c>
      <c r="H62" s="3"/>
      <c r="I62" s="3"/>
      <c r="J62" s="3"/>
      <c r="K62" s="3"/>
      <c r="L62" s="3"/>
      <c r="M62" s="3"/>
    </row>
    <row r="63" spans="1:13" x14ac:dyDescent="0.2">
      <c r="A63" s="38" t="s">
        <v>31</v>
      </c>
      <c r="B63" s="38" t="s">
        <v>55</v>
      </c>
      <c r="C63" s="38" t="s">
        <v>125</v>
      </c>
      <c r="D63" s="18">
        <v>1</v>
      </c>
      <c r="E63" s="61">
        <v>0</v>
      </c>
      <c r="F63" s="54">
        <f t="shared" si="3"/>
        <v>0</v>
      </c>
      <c r="G63" s="91" t="s">
        <v>122</v>
      </c>
      <c r="H63" s="3"/>
      <c r="I63" s="3"/>
      <c r="J63" s="3"/>
      <c r="K63" s="3"/>
      <c r="L63" s="3"/>
      <c r="M63" s="3"/>
    </row>
    <row r="64" spans="1:13" x14ac:dyDescent="0.2">
      <c r="A64" s="35" t="s">
        <v>31</v>
      </c>
      <c r="B64" s="35" t="s">
        <v>55</v>
      </c>
      <c r="C64" s="35" t="s">
        <v>14</v>
      </c>
      <c r="D64" s="36">
        <v>2</v>
      </c>
      <c r="E64" s="61">
        <v>0</v>
      </c>
      <c r="F64" s="54">
        <f t="shared" si="3"/>
        <v>0</v>
      </c>
      <c r="G64" s="91" t="s">
        <v>122</v>
      </c>
      <c r="H64" s="3"/>
      <c r="I64" s="3"/>
      <c r="J64" s="3"/>
      <c r="K64" s="3"/>
      <c r="L64" s="3"/>
      <c r="M64" s="3"/>
    </row>
    <row r="65" spans="1:13" x14ac:dyDescent="0.2">
      <c r="A65" s="38" t="s">
        <v>31</v>
      </c>
      <c r="B65" s="38" t="s">
        <v>56</v>
      </c>
      <c r="C65" s="38" t="s">
        <v>32</v>
      </c>
      <c r="D65" s="18">
        <v>3</v>
      </c>
      <c r="E65" s="61">
        <v>0</v>
      </c>
      <c r="F65" s="54">
        <f t="shared" si="3"/>
        <v>0</v>
      </c>
      <c r="G65" s="91" t="s">
        <v>122</v>
      </c>
      <c r="H65" s="3"/>
      <c r="I65" s="3"/>
      <c r="J65" s="3"/>
      <c r="K65" s="3"/>
      <c r="L65" s="3"/>
      <c r="M65" s="3"/>
    </row>
    <row r="66" spans="1:13" x14ac:dyDescent="0.2">
      <c r="A66" s="38" t="s">
        <v>31</v>
      </c>
      <c r="B66" s="38" t="s">
        <v>54</v>
      </c>
      <c r="C66" s="38" t="s">
        <v>33</v>
      </c>
      <c r="D66" s="18">
        <v>33</v>
      </c>
      <c r="E66" s="61">
        <v>0</v>
      </c>
      <c r="F66" s="54">
        <f t="shared" si="3"/>
        <v>0</v>
      </c>
      <c r="G66" s="91" t="s">
        <v>122</v>
      </c>
      <c r="H66" s="3"/>
      <c r="I66" s="3"/>
      <c r="J66" s="3"/>
      <c r="K66" s="3"/>
      <c r="L66" s="3"/>
      <c r="M66" s="3"/>
    </row>
    <row r="67" spans="1:13" ht="38.4" customHeight="1" x14ac:dyDescent="0.2">
      <c r="A67" s="59" t="s">
        <v>85</v>
      </c>
      <c r="B67" s="5" t="s">
        <v>56</v>
      </c>
      <c r="C67" s="5" t="s">
        <v>56</v>
      </c>
      <c r="D67" s="47">
        <v>1</v>
      </c>
      <c r="E67" s="61">
        <v>0</v>
      </c>
      <c r="F67" s="54">
        <f t="shared" si="3"/>
        <v>0</v>
      </c>
      <c r="G67" s="92" t="s">
        <v>123</v>
      </c>
    </row>
    <row r="68" spans="1:13" x14ac:dyDescent="0.2">
      <c r="A68" s="38" t="s">
        <v>52</v>
      </c>
      <c r="B68" s="5" t="s">
        <v>56</v>
      </c>
      <c r="C68" s="5" t="s">
        <v>56</v>
      </c>
      <c r="D68" s="18">
        <v>1</v>
      </c>
      <c r="E68" s="61">
        <v>0</v>
      </c>
      <c r="F68" s="54">
        <f t="shared" si="3"/>
        <v>0</v>
      </c>
      <c r="G68" s="92" t="s">
        <v>123</v>
      </c>
    </row>
    <row r="69" spans="1:13" x14ac:dyDescent="0.2">
      <c r="A69" s="43" t="s">
        <v>60</v>
      </c>
      <c r="B69" s="44"/>
      <c r="C69" s="44"/>
      <c r="D69" s="44"/>
      <c r="E69" s="45"/>
      <c r="F69" s="7">
        <f>SUM(F57:F68)</f>
        <v>0</v>
      </c>
      <c r="H69" s="3"/>
      <c r="I69" s="3"/>
      <c r="J69" s="3"/>
      <c r="K69" s="3"/>
      <c r="L69" s="3"/>
      <c r="M69" s="3"/>
    </row>
    <row r="71" spans="1:13" x14ac:dyDescent="0.2">
      <c r="A71" s="120" t="s">
        <v>131</v>
      </c>
      <c r="B71" s="121"/>
      <c r="C71" s="121"/>
      <c r="D71" s="121"/>
      <c r="E71" s="122"/>
      <c r="F71" s="60" t="s">
        <v>50</v>
      </c>
      <c r="H71" s="3"/>
      <c r="I71" s="3"/>
      <c r="J71" s="3"/>
      <c r="K71" s="3"/>
      <c r="L71" s="3"/>
      <c r="M71" s="3"/>
    </row>
    <row r="72" spans="1:13" x14ac:dyDescent="0.2">
      <c r="A72" s="99" t="s">
        <v>132</v>
      </c>
      <c r="B72" s="100"/>
      <c r="C72" s="101"/>
      <c r="D72" s="101"/>
      <c r="E72" s="102"/>
      <c r="F72" s="103">
        <v>200000</v>
      </c>
    </row>
    <row r="73" spans="1:13" x14ac:dyDescent="0.2">
      <c r="A73" s="123" t="s">
        <v>133</v>
      </c>
      <c r="B73" s="124"/>
      <c r="C73" s="124"/>
      <c r="D73" s="124"/>
      <c r="E73" s="125"/>
      <c r="F73" s="103">
        <v>100000</v>
      </c>
    </row>
    <row r="74" spans="1:13" x14ac:dyDescent="0.2">
      <c r="A74" s="99" t="s">
        <v>134</v>
      </c>
      <c r="B74" s="100"/>
      <c r="C74" s="101"/>
      <c r="D74" s="101"/>
      <c r="E74" s="102"/>
      <c r="F74" s="103">
        <v>130000</v>
      </c>
    </row>
    <row r="75" spans="1:13" ht="13.2" thickBot="1" x14ac:dyDescent="0.25"/>
    <row r="76" spans="1:13" ht="13.2" thickBot="1" x14ac:dyDescent="0.25">
      <c r="A76" s="56" t="s">
        <v>61</v>
      </c>
      <c r="B76" s="57"/>
      <c r="C76" s="57"/>
      <c r="D76" s="57"/>
      <c r="E76" s="58"/>
      <c r="F76" s="19">
        <f>F69+F54+F41+F31+F15+F72+F73+F74</f>
        <v>430000</v>
      </c>
    </row>
  </sheetData>
  <mergeCells count="3">
    <mergeCell ref="A1:E1"/>
    <mergeCell ref="A71:E71"/>
    <mergeCell ref="A73:E73"/>
  </mergeCells>
  <phoneticPr fontId="4"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BC350-E0D3-4CED-9AFA-022B2A69A03E}">
  <dimension ref="A1:T120"/>
  <sheetViews>
    <sheetView showGridLines="0" topLeftCell="A51" zoomScale="90" zoomScaleNormal="90" workbookViewId="0">
      <selection activeCell="C68" sqref="C68"/>
    </sheetView>
  </sheetViews>
  <sheetFormatPr defaultColWidth="8.69921875" defaultRowHeight="12.6" x14ac:dyDescent="0.2"/>
  <cols>
    <col min="1" max="1" width="40.59765625" style="16" customWidth="1"/>
    <col min="2" max="2" width="16.19921875" style="16" customWidth="1"/>
    <col min="3" max="3" width="36.69921875" style="16" customWidth="1"/>
    <col min="4" max="4" width="8.69921875" style="16" bestFit="1" customWidth="1"/>
    <col min="5" max="5" width="19.3984375" style="16" bestFit="1" customWidth="1"/>
    <col min="6" max="6" width="15.59765625" style="16" bestFit="1" customWidth="1"/>
    <col min="7" max="7" width="15.796875" style="17" bestFit="1" customWidth="1"/>
    <col min="8" max="8" width="32" style="17" bestFit="1" customWidth="1"/>
    <col min="9" max="9" width="16.69921875" style="17" bestFit="1" customWidth="1"/>
    <col min="10" max="10" width="24.8984375" style="17" bestFit="1" customWidth="1"/>
    <col min="11" max="11" width="7" style="17" bestFit="1" customWidth="1"/>
    <col min="12" max="12" width="17.59765625" style="17" bestFit="1" customWidth="1"/>
    <col min="13" max="13" width="13.69921875" style="17" bestFit="1" customWidth="1"/>
    <col min="14" max="16384" width="8.69921875" style="17"/>
  </cols>
  <sheetData>
    <row r="1" spans="1:20" ht="58.2" customHeight="1" thickBot="1" x14ac:dyDescent="0.25">
      <c r="A1" s="117" t="s">
        <v>143</v>
      </c>
      <c r="B1" s="118"/>
      <c r="C1" s="118"/>
      <c r="D1" s="118"/>
      <c r="E1" s="119"/>
      <c r="F1" s="10"/>
      <c r="G1" s="14"/>
      <c r="H1" s="15"/>
      <c r="I1" s="16"/>
      <c r="J1" s="16"/>
      <c r="K1" s="16"/>
      <c r="L1" s="16"/>
      <c r="M1" s="16"/>
      <c r="N1" s="16"/>
      <c r="O1" s="16"/>
      <c r="P1" s="16"/>
      <c r="Q1" s="16"/>
      <c r="R1" s="16"/>
      <c r="S1" s="16"/>
      <c r="T1" s="16"/>
    </row>
    <row r="2" spans="1:20" x14ac:dyDescent="0.2">
      <c r="A2" s="3"/>
      <c r="B2" s="3"/>
      <c r="C2" s="3"/>
      <c r="D2" s="3"/>
      <c r="E2" s="3"/>
      <c r="F2" s="3"/>
    </row>
    <row r="3" spans="1:20" x14ac:dyDescent="0.2">
      <c r="A3" s="60" t="s">
        <v>46</v>
      </c>
      <c r="B3" s="60" t="s">
        <v>43</v>
      </c>
      <c r="C3" s="60" t="s">
        <v>47</v>
      </c>
      <c r="D3" s="60" t="s">
        <v>48</v>
      </c>
      <c r="E3" s="60" t="s">
        <v>49</v>
      </c>
      <c r="F3" s="60" t="s">
        <v>50</v>
      </c>
      <c r="G3" s="60" t="s">
        <v>124</v>
      </c>
    </row>
    <row r="4" spans="1:20" x14ac:dyDescent="0.2">
      <c r="A4" s="38" t="s">
        <v>17</v>
      </c>
      <c r="B4" s="5" t="s">
        <v>53</v>
      </c>
      <c r="C4" s="5" t="s">
        <v>10</v>
      </c>
      <c r="D4" s="38">
        <v>4</v>
      </c>
      <c r="E4" s="61">
        <v>0</v>
      </c>
      <c r="F4" s="55">
        <f>D4*E4</f>
        <v>0</v>
      </c>
      <c r="G4" s="91" t="s">
        <v>122</v>
      </c>
    </row>
    <row r="5" spans="1:20" x14ac:dyDescent="0.2">
      <c r="A5" s="38" t="s">
        <v>17</v>
      </c>
      <c r="B5" s="5" t="s">
        <v>53</v>
      </c>
      <c r="C5" s="5" t="s">
        <v>11</v>
      </c>
      <c r="D5" s="38">
        <v>23</v>
      </c>
      <c r="E5" s="61">
        <v>0</v>
      </c>
      <c r="F5" s="55">
        <f t="shared" ref="F5:F11" si="0">D5*E5</f>
        <v>0</v>
      </c>
      <c r="G5" s="91" t="s">
        <v>122</v>
      </c>
    </row>
    <row r="6" spans="1:20" x14ac:dyDescent="0.2">
      <c r="A6" s="38" t="s">
        <v>17</v>
      </c>
      <c r="B6" s="5" t="s">
        <v>53</v>
      </c>
      <c r="C6" s="5" t="s">
        <v>125</v>
      </c>
      <c r="D6" s="38">
        <v>1</v>
      </c>
      <c r="E6" s="61">
        <v>0</v>
      </c>
      <c r="F6" s="55">
        <f t="shared" si="0"/>
        <v>0</v>
      </c>
      <c r="G6" s="91" t="s">
        <v>122</v>
      </c>
    </row>
    <row r="7" spans="1:20" x14ac:dyDescent="0.2">
      <c r="A7" s="38" t="s">
        <v>17</v>
      </c>
      <c r="B7" s="5" t="s">
        <v>55</v>
      </c>
      <c r="C7" s="5" t="s">
        <v>10</v>
      </c>
      <c r="D7" s="38">
        <v>10</v>
      </c>
      <c r="E7" s="61">
        <v>0</v>
      </c>
      <c r="F7" s="55">
        <f t="shared" si="0"/>
        <v>0</v>
      </c>
      <c r="G7" s="91" t="s">
        <v>122</v>
      </c>
    </row>
    <row r="8" spans="1:20" x14ac:dyDescent="0.2">
      <c r="A8" s="38" t="s">
        <v>17</v>
      </c>
      <c r="B8" s="5" t="s">
        <v>56</v>
      </c>
      <c r="C8" s="5" t="s">
        <v>32</v>
      </c>
      <c r="D8" s="38">
        <v>1</v>
      </c>
      <c r="E8" s="61">
        <v>0</v>
      </c>
      <c r="F8" s="55">
        <f t="shared" si="0"/>
        <v>0</v>
      </c>
      <c r="G8" s="91" t="s">
        <v>122</v>
      </c>
    </row>
    <row r="9" spans="1:20" x14ac:dyDescent="0.2">
      <c r="A9" s="108" t="s">
        <v>17</v>
      </c>
      <c r="B9" s="5" t="s">
        <v>54</v>
      </c>
      <c r="C9" s="5" t="s">
        <v>33</v>
      </c>
      <c r="D9" s="108">
        <v>28</v>
      </c>
      <c r="E9" s="61">
        <v>0</v>
      </c>
      <c r="F9" s="55">
        <f t="shared" si="0"/>
        <v>0</v>
      </c>
      <c r="G9" s="91" t="s">
        <v>122</v>
      </c>
    </row>
    <row r="10" spans="1:20" ht="37.799999999999997" x14ac:dyDescent="0.2">
      <c r="A10" s="12" t="s">
        <v>85</v>
      </c>
      <c r="B10" s="5" t="s">
        <v>56</v>
      </c>
      <c r="C10" s="5" t="s">
        <v>56</v>
      </c>
      <c r="D10" s="6">
        <v>1</v>
      </c>
      <c r="E10" s="61">
        <v>0</v>
      </c>
      <c r="F10" s="55">
        <f t="shared" si="0"/>
        <v>0</v>
      </c>
      <c r="G10" s="91" t="s">
        <v>123</v>
      </c>
    </row>
    <row r="11" spans="1:20" x14ac:dyDescent="0.2">
      <c r="A11" s="13" t="s">
        <v>52</v>
      </c>
      <c r="B11" s="5" t="s">
        <v>56</v>
      </c>
      <c r="C11" s="5" t="s">
        <v>56</v>
      </c>
      <c r="D11" s="6">
        <v>1</v>
      </c>
      <c r="E11" s="61">
        <v>0</v>
      </c>
      <c r="F11" s="55">
        <f t="shared" si="0"/>
        <v>0</v>
      </c>
      <c r="G11" s="91" t="s">
        <v>123</v>
      </c>
    </row>
    <row r="12" spans="1:20" ht="13.5" thickBot="1" x14ac:dyDescent="0.25">
      <c r="A12" s="24" t="s">
        <v>62</v>
      </c>
      <c r="B12" s="25"/>
      <c r="C12" s="25"/>
      <c r="D12" s="25"/>
      <c r="E12" s="25"/>
      <c r="F12" s="23">
        <f>SUM(F4:F11)</f>
        <v>0</v>
      </c>
    </row>
    <row r="13" spans="1:20" ht="12.75" x14ac:dyDescent="0.2">
      <c r="A13"/>
      <c r="B13"/>
      <c r="C13"/>
      <c r="D13"/>
      <c r="E13"/>
      <c r="F13"/>
    </row>
    <row r="14" spans="1:20" x14ac:dyDescent="0.2">
      <c r="A14" s="60" t="s">
        <v>46</v>
      </c>
      <c r="B14" s="60" t="s">
        <v>43</v>
      </c>
      <c r="C14" s="60" t="s">
        <v>47</v>
      </c>
      <c r="D14" s="60" t="s">
        <v>48</v>
      </c>
      <c r="E14" s="60" t="s">
        <v>49</v>
      </c>
      <c r="F14" s="60" t="s">
        <v>50</v>
      </c>
      <c r="G14" s="60" t="s">
        <v>124</v>
      </c>
    </row>
    <row r="15" spans="1:20" x14ac:dyDescent="0.2">
      <c r="A15" s="38" t="s">
        <v>18</v>
      </c>
      <c r="B15" s="38" t="s">
        <v>53</v>
      </c>
      <c r="C15" s="38" t="s">
        <v>10</v>
      </c>
      <c r="D15" s="38">
        <v>14</v>
      </c>
      <c r="E15" s="61">
        <v>0</v>
      </c>
      <c r="F15" s="55">
        <f>D15*E15</f>
        <v>0</v>
      </c>
      <c r="G15" s="91" t="s">
        <v>122</v>
      </c>
    </row>
    <row r="16" spans="1:20" x14ac:dyDescent="0.2">
      <c r="A16" s="38" t="s">
        <v>18</v>
      </c>
      <c r="B16" s="38" t="s">
        <v>53</v>
      </c>
      <c r="C16" s="38" t="s">
        <v>12</v>
      </c>
      <c r="D16" s="38">
        <v>1</v>
      </c>
      <c r="E16" s="61">
        <v>0</v>
      </c>
      <c r="F16" s="55">
        <f t="shared" ref="F16:F29" si="1">D16*E16</f>
        <v>0</v>
      </c>
      <c r="G16" s="91" t="s">
        <v>122</v>
      </c>
    </row>
    <row r="17" spans="1:7" x14ac:dyDescent="0.2">
      <c r="A17" s="38" t="s">
        <v>18</v>
      </c>
      <c r="B17" s="38" t="s">
        <v>53</v>
      </c>
      <c r="C17" s="38" t="s">
        <v>73</v>
      </c>
      <c r="D17" s="38">
        <v>6</v>
      </c>
      <c r="E17" s="61">
        <v>0</v>
      </c>
      <c r="F17" s="55">
        <f t="shared" si="1"/>
        <v>0</v>
      </c>
      <c r="G17" s="91" t="s">
        <v>122</v>
      </c>
    </row>
    <row r="18" spans="1:7" x14ac:dyDescent="0.2">
      <c r="A18" s="38" t="s">
        <v>18</v>
      </c>
      <c r="B18" s="38" t="s">
        <v>53</v>
      </c>
      <c r="C18" s="38" t="s">
        <v>13</v>
      </c>
      <c r="D18" s="38">
        <v>2</v>
      </c>
      <c r="E18" s="61">
        <v>0</v>
      </c>
      <c r="F18" s="55">
        <f t="shared" si="1"/>
        <v>0</v>
      </c>
      <c r="G18" s="91" t="s">
        <v>122</v>
      </c>
    </row>
    <row r="19" spans="1:7" x14ac:dyDescent="0.2">
      <c r="A19" s="38" t="s">
        <v>18</v>
      </c>
      <c r="B19" s="38" t="s">
        <v>53</v>
      </c>
      <c r="C19" s="38" t="s">
        <v>14</v>
      </c>
      <c r="D19" s="38">
        <v>2</v>
      </c>
      <c r="E19" s="61">
        <v>0</v>
      </c>
      <c r="F19" s="55">
        <f t="shared" si="1"/>
        <v>0</v>
      </c>
      <c r="G19" s="91" t="s">
        <v>122</v>
      </c>
    </row>
    <row r="20" spans="1:7" x14ac:dyDescent="0.2">
      <c r="A20" s="38" t="s">
        <v>18</v>
      </c>
      <c r="B20" s="38" t="s">
        <v>53</v>
      </c>
      <c r="C20" s="38" t="s">
        <v>125</v>
      </c>
      <c r="D20" s="38">
        <v>9</v>
      </c>
      <c r="E20" s="61">
        <v>0</v>
      </c>
      <c r="F20" s="55">
        <f t="shared" si="1"/>
        <v>0</v>
      </c>
      <c r="G20" s="91" t="s">
        <v>122</v>
      </c>
    </row>
    <row r="21" spans="1:7" x14ac:dyDescent="0.2">
      <c r="A21" s="38" t="s">
        <v>18</v>
      </c>
      <c r="B21" s="38" t="s">
        <v>55</v>
      </c>
      <c r="C21" s="38" t="s">
        <v>10</v>
      </c>
      <c r="D21" s="38">
        <v>5</v>
      </c>
      <c r="E21" s="61">
        <v>0</v>
      </c>
      <c r="F21" s="55">
        <f t="shared" si="1"/>
        <v>0</v>
      </c>
      <c r="G21" s="91" t="s">
        <v>122</v>
      </c>
    </row>
    <row r="22" spans="1:7" x14ac:dyDescent="0.2">
      <c r="A22" s="38" t="s">
        <v>18</v>
      </c>
      <c r="B22" s="38" t="s">
        <v>55</v>
      </c>
      <c r="C22" s="38" t="s">
        <v>13</v>
      </c>
      <c r="D22" s="38">
        <v>1</v>
      </c>
      <c r="E22" s="61">
        <v>0</v>
      </c>
      <c r="F22" s="55">
        <f t="shared" si="1"/>
        <v>0</v>
      </c>
      <c r="G22" s="91" t="s">
        <v>122</v>
      </c>
    </row>
    <row r="23" spans="1:7" x14ac:dyDescent="0.2">
      <c r="A23" s="38" t="s">
        <v>18</v>
      </c>
      <c r="B23" s="38" t="s">
        <v>55</v>
      </c>
      <c r="C23" s="38" t="s">
        <v>12</v>
      </c>
      <c r="D23" s="38">
        <v>1</v>
      </c>
      <c r="E23" s="61">
        <v>0</v>
      </c>
      <c r="F23" s="55">
        <f t="shared" si="1"/>
        <v>0</v>
      </c>
      <c r="G23" s="91" t="s">
        <v>122</v>
      </c>
    </row>
    <row r="24" spans="1:7" x14ac:dyDescent="0.2">
      <c r="A24" s="38" t="s">
        <v>18</v>
      </c>
      <c r="B24" s="38" t="s">
        <v>55</v>
      </c>
      <c r="C24" s="38" t="s">
        <v>125</v>
      </c>
      <c r="D24" s="38">
        <v>1</v>
      </c>
      <c r="E24" s="61">
        <v>0</v>
      </c>
      <c r="F24" s="55">
        <f t="shared" si="1"/>
        <v>0</v>
      </c>
      <c r="G24" s="91" t="s">
        <v>122</v>
      </c>
    </row>
    <row r="25" spans="1:7" x14ac:dyDescent="0.2">
      <c r="A25" s="38" t="s">
        <v>18</v>
      </c>
      <c r="B25" s="38" t="s">
        <v>55</v>
      </c>
      <c r="C25" s="38" t="s">
        <v>127</v>
      </c>
      <c r="D25" s="38">
        <v>2</v>
      </c>
      <c r="E25" s="61">
        <v>0</v>
      </c>
      <c r="F25" s="55">
        <f t="shared" si="1"/>
        <v>0</v>
      </c>
      <c r="G25" s="91" t="s">
        <v>122</v>
      </c>
    </row>
    <row r="26" spans="1:7" x14ac:dyDescent="0.2">
      <c r="A26" s="38" t="s">
        <v>18</v>
      </c>
      <c r="B26" s="38" t="s">
        <v>56</v>
      </c>
      <c r="C26" s="38" t="s">
        <v>32</v>
      </c>
      <c r="D26" s="38">
        <v>4</v>
      </c>
      <c r="E26" s="61">
        <v>0</v>
      </c>
      <c r="F26" s="55">
        <f t="shared" si="1"/>
        <v>0</v>
      </c>
      <c r="G26" s="91" t="s">
        <v>122</v>
      </c>
    </row>
    <row r="27" spans="1:7" x14ac:dyDescent="0.2">
      <c r="A27" s="5" t="s">
        <v>18</v>
      </c>
      <c r="B27" s="5" t="s">
        <v>54</v>
      </c>
      <c r="C27" s="5" t="s">
        <v>33</v>
      </c>
      <c r="D27" s="5">
        <v>3</v>
      </c>
      <c r="E27" s="61">
        <v>0</v>
      </c>
      <c r="F27" s="55">
        <f t="shared" si="1"/>
        <v>0</v>
      </c>
      <c r="G27" s="91" t="s">
        <v>122</v>
      </c>
    </row>
    <row r="28" spans="1:7" ht="37.799999999999997" x14ac:dyDescent="0.2">
      <c r="A28" s="12" t="s">
        <v>85</v>
      </c>
      <c r="B28" s="5" t="s">
        <v>56</v>
      </c>
      <c r="C28" s="5" t="s">
        <v>56</v>
      </c>
      <c r="D28" s="6">
        <v>1</v>
      </c>
      <c r="E28" s="61">
        <v>0</v>
      </c>
      <c r="F28" s="55">
        <f t="shared" si="1"/>
        <v>0</v>
      </c>
      <c r="G28" s="91" t="s">
        <v>123</v>
      </c>
    </row>
    <row r="29" spans="1:7" x14ac:dyDescent="0.2">
      <c r="A29" s="13" t="s">
        <v>52</v>
      </c>
      <c r="B29" s="5" t="s">
        <v>56</v>
      </c>
      <c r="C29" s="5" t="s">
        <v>56</v>
      </c>
      <c r="D29" s="6">
        <v>1</v>
      </c>
      <c r="E29" s="61">
        <v>0</v>
      </c>
      <c r="F29" s="55">
        <f t="shared" si="1"/>
        <v>0</v>
      </c>
      <c r="G29" s="91" t="s">
        <v>123</v>
      </c>
    </row>
    <row r="30" spans="1:7" ht="13.2" thickBot="1" x14ac:dyDescent="0.25">
      <c r="A30" s="24" t="s">
        <v>63</v>
      </c>
      <c r="B30" s="25"/>
      <c r="C30" s="25"/>
      <c r="D30" s="25"/>
      <c r="E30" s="25"/>
      <c r="F30" s="23">
        <f>SUM(F15:F29)</f>
        <v>0</v>
      </c>
    </row>
    <row r="31" spans="1:7" customFormat="1" ht="11.4" x14ac:dyDescent="0.2"/>
    <row r="32" spans="1:7" x14ac:dyDescent="0.2">
      <c r="A32" s="60" t="s">
        <v>46</v>
      </c>
      <c r="B32" s="60" t="s">
        <v>43</v>
      </c>
      <c r="C32" s="60" t="s">
        <v>47</v>
      </c>
      <c r="D32" s="60" t="s">
        <v>48</v>
      </c>
      <c r="E32" s="60" t="s">
        <v>49</v>
      </c>
      <c r="F32" s="60" t="s">
        <v>50</v>
      </c>
      <c r="G32" s="60" t="s">
        <v>124</v>
      </c>
    </row>
    <row r="33" spans="1:7" x14ac:dyDescent="0.2">
      <c r="A33" s="5" t="s">
        <v>19</v>
      </c>
      <c r="B33" s="5" t="s">
        <v>53</v>
      </c>
      <c r="C33" s="5" t="s">
        <v>10</v>
      </c>
      <c r="D33" s="38">
        <v>2</v>
      </c>
      <c r="E33" s="61">
        <v>0</v>
      </c>
      <c r="F33" s="55">
        <f>D33*E33</f>
        <v>0</v>
      </c>
      <c r="G33" s="91" t="s">
        <v>122</v>
      </c>
    </row>
    <row r="34" spans="1:7" x14ac:dyDescent="0.2">
      <c r="A34" s="110" t="s">
        <v>19</v>
      </c>
      <c r="B34" s="110" t="s">
        <v>53</v>
      </c>
      <c r="C34" s="110" t="s">
        <v>73</v>
      </c>
      <c r="D34" s="110">
        <v>0</v>
      </c>
      <c r="E34" s="61"/>
      <c r="F34" s="55"/>
      <c r="G34" s="91"/>
    </row>
    <row r="35" spans="1:7" x14ac:dyDescent="0.2">
      <c r="A35" s="5" t="s">
        <v>19</v>
      </c>
      <c r="B35" s="5" t="s">
        <v>53</v>
      </c>
      <c r="C35" s="5" t="s">
        <v>14</v>
      </c>
      <c r="D35" s="38">
        <v>1</v>
      </c>
      <c r="E35" s="61">
        <v>0</v>
      </c>
      <c r="F35" s="55">
        <f t="shared" ref="F35:F42" si="2">D35*E35</f>
        <v>0</v>
      </c>
      <c r="G35" s="91" t="s">
        <v>122</v>
      </c>
    </row>
    <row r="36" spans="1:7" x14ac:dyDescent="0.2">
      <c r="A36" s="108" t="s">
        <v>19</v>
      </c>
      <c r="B36" s="108" t="s">
        <v>53</v>
      </c>
      <c r="C36" s="108" t="s">
        <v>128</v>
      </c>
      <c r="D36" s="108">
        <v>1</v>
      </c>
      <c r="E36" s="61">
        <v>0</v>
      </c>
      <c r="F36" s="55">
        <f t="shared" si="2"/>
        <v>0</v>
      </c>
      <c r="G36" s="91" t="s">
        <v>122</v>
      </c>
    </row>
    <row r="37" spans="1:7" x14ac:dyDescent="0.2">
      <c r="A37" s="38" t="s">
        <v>19</v>
      </c>
      <c r="B37" s="38" t="s">
        <v>55</v>
      </c>
      <c r="C37" s="38" t="s">
        <v>10</v>
      </c>
      <c r="D37" s="38">
        <v>8</v>
      </c>
      <c r="E37" s="61">
        <v>0</v>
      </c>
      <c r="F37" s="55">
        <f t="shared" si="2"/>
        <v>0</v>
      </c>
      <c r="G37" s="91" t="s">
        <v>122</v>
      </c>
    </row>
    <row r="38" spans="1:7" x14ac:dyDescent="0.2">
      <c r="A38" s="38" t="s">
        <v>19</v>
      </c>
      <c r="B38" s="38" t="s">
        <v>55</v>
      </c>
      <c r="C38" s="38" t="s">
        <v>13</v>
      </c>
      <c r="D38" s="38">
        <v>2</v>
      </c>
      <c r="E38" s="61">
        <v>0</v>
      </c>
      <c r="F38" s="55">
        <f t="shared" si="2"/>
        <v>0</v>
      </c>
      <c r="G38" s="91" t="s">
        <v>122</v>
      </c>
    </row>
    <row r="39" spans="1:7" x14ac:dyDescent="0.2">
      <c r="A39" s="38" t="s">
        <v>19</v>
      </c>
      <c r="B39" s="38" t="s">
        <v>55</v>
      </c>
      <c r="C39" s="38" t="s">
        <v>128</v>
      </c>
      <c r="D39" s="38">
        <v>3</v>
      </c>
      <c r="E39" s="61">
        <v>0</v>
      </c>
      <c r="F39" s="55">
        <f t="shared" si="2"/>
        <v>0</v>
      </c>
      <c r="G39" s="91" t="s">
        <v>122</v>
      </c>
    </row>
    <row r="40" spans="1:7" x14ac:dyDescent="0.2">
      <c r="A40" s="38" t="s">
        <v>19</v>
      </c>
      <c r="B40" s="38" t="s">
        <v>56</v>
      </c>
      <c r="C40" s="38" t="s">
        <v>32</v>
      </c>
      <c r="D40" s="38">
        <v>8</v>
      </c>
      <c r="E40" s="61">
        <v>0</v>
      </c>
      <c r="F40" s="55">
        <f t="shared" si="2"/>
        <v>0</v>
      </c>
      <c r="G40" s="91" t="s">
        <v>122</v>
      </c>
    </row>
    <row r="41" spans="1:7" x14ac:dyDescent="0.2">
      <c r="A41" s="38" t="s">
        <v>19</v>
      </c>
      <c r="B41" s="38" t="s">
        <v>54</v>
      </c>
      <c r="C41" s="38" t="s">
        <v>33</v>
      </c>
      <c r="D41" s="38">
        <v>5</v>
      </c>
      <c r="E41" s="61">
        <v>0</v>
      </c>
      <c r="F41" s="55">
        <f t="shared" si="2"/>
        <v>0</v>
      </c>
      <c r="G41" s="91" t="s">
        <v>122</v>
      </c>
    </row>
    <row r="42" spans="1:7" ht="37.799999999999997" x14ac:dyDescent="0.2">
      <c r="A42" s="12" t="s">
        <v>85</v>
      </c>
      <c r="B42" s="5" t="s">
        <v>56</v>
      </c>
      <c r="C42" s="5" t="s">
        <v>56</v>
      </c>
      <c r="D42" s="6">
        <v>1</v>
      </c>
      <c r="E42" s="61">
        <v>0</v>
      </c>
      <c r="F42" s="55">
        <f t="shared" si="2"/>
        <v>0</v>
      </c>
      <c r="G42" s="91" t="s">
        <v>123</v>
      </c>
    </row>
    <row r="43" spans="1:7" x14ac:dyDescent="0.2">
      <c r="A43" s="13" t="s">
        <v>52</v>
      </c>
      <c r="B43" s="5" t="s">
        <v>56</v>
      </c>
      <c r="C43" s="5" t="s">
        <v>56</v>
      </c>
      <c r="D43" s="6">
        <v>1</v>
      </c>
      <c r="E43" s="61">
        <v>0</v>
      </c>
      <c r="F43" s="55">
        <f>D43*E43</f>
        <v>0</v>
      </c>
      <c r="G43" s="91" t="s">
        <v>123</v>
      </c>
    </row>
    <row r="44" spans="1:7" ht="13.2" thickBot="1" x14ac:dyDescent="0.25">
      <c r="A44" s="24" t="s">
        <v>64</v>
      </c>
      <c r="B44" s="25"/>
      <c r="C44" s="25"/>
      <c r="D44" s="25"/>
      <c r="E44" s="25"/>
      <c r="F44" s="23">
        <f>SUM(F33:F43)</f>
        <v>0</v>
      </c>
    </row>
    <row r="45" spans="1:7" customFormat="1" ht="11.4" x14ac:dyDescent="0.2"/>
    <row r="46" spans="1:7" x14ac:dyDescent="0.2">
      <c r="A46" s="60" t="s">
        <v>46</v>
      </c>
      <c r="B46" s="60" t="s">
        <v>43</v>
      </c>
      <c r="C46" s="60" t="s">
        <v>47</v>
      </c>
      <c r="D46" s="60" t="s">
        <v>48</v>
      </c>
      <c r="E46" s="60" t="s">
        <v>49</v>
      </c>
      <c r="F46" s="60" t="s">
        <v>50</v>
      </c>
      <c r="G46" s="60" t="s">
        <v>124</v>
      </c>
    </row>
    <row r="47" spans="1:7" x14ac:dyDescent="0.2">
      <c r="A47" s="38" t="s">
        <v>20</v>
      </c>
      <c r="B47" s="38" t="s">
        <v>53</v>
      </c>
      <c r="C47" s="38" t="s">
        <v>10</v>
      </c>
      <c r="D47" s="38">
        <v>2</v>
      </c>
      <c r="E47" s="61">
        <v>0</v>
      </c>
      <c r="F47" s="55">
        <f t="shared" ref="F47:F52" si="3">D47*E47</f>
        <v>0</v>
      </c>
      <c r="G47" s="91" t="s">
        <v>122</v>
      </c>
    </row>
    <row r="48" spans="1:7" x14ac:dyDescent="0.2">
      <c r="A48" s="38" t="s">
        <v>20</v>
      </c>
      <c r="B48" s="38" t="s">
        <v>55</v>
      </c>
      <c r="C48" s="38" t="s">
        <v>12</v>
      </c>
      <c r="D48" s="38">
        <v>15</v>
      </c>
      <c r="E48" s="61">
        <v>0</v>
      </c>
      <c r="F48" s="55">
        <f t="shared" si="3"/>
        <v>0</v>
      </c>
      <c r="G48" s="91" t="s">
        <v>122</v>
      </c>
    </row>
    <row r="49" spans="1:7" x14ac:dyDescent="0.2">
      <c r="A49" s="38" t="s">
        <v>20</v>
      </c>
      <c r="B49" s="38" t="s">
        <v>56</v>
      </c>
      <c r="C49" s="38" t="s">
        <v>32</v>
      </c>
      <c r="D49" s="38">
        <v>13</v>
      </c>
      <c r="E49" s="61">
        <v>0</v>
      </c>
      <c r="F49" s="55">
        <f t="shared" si="3"/>
        <v>0</v>
      </c>
      <c r="G49" s="91" t="s">
        <v>122</v>
      </c>
    </row>
    <row r="50" spans="1:7" x14ac:dyDescent="0.2">
      <c r="A50" s="38" t="s">
        <v>20</v>
      </c>
      <c r="B50" s="38" t="s">
        <v>54</v>
      </c>
      <c r="C50" s="38" t="s">
        <v>33</v>
      </c>
      <c r="D50" s="38">
        <v>1</v>
      </c>
      <c r="E50" s="61">
        <v>0</v>
      </c>
      <c r="F50" s="55">
        <f t="shared" si="3"/>
        <v>0</v>
      </c>
      <c r="G50" s="91" t="s">
        <v>122</v>
      </c>
    </row>
    <row r="51" spans="1:7" ht="37.799999999999997" x14ac:dyDescent="0.2">
      <c r="A51" s="12" t="s">
        <v>85</v>
      </c>
      <c r="B51" s="5" t="s">
        <v>56</v>
      </c>
      <c r="C51" s="5" t="s">
        <v>56</v>
      </c>
      <c r="D51" s="6">
        <v>1</v>
      </c>
      <c r="E51" s="61">
        <v>0</v>
      </c>
      <c r="F51" s="55">
        <f t="shared" si="3"/>
        <v>0</v>
      </c>
      <c r="G51" s="91" t="s">
        <v>123</v>
      </c>
    </row>
    <row r="52" spans="1:7" x14ac:dyDescent="0.2">
      <c r="A52" s="13" t="s">
        <v>52</v>
      </c>
      <c r="B52" s="5" t="s">
        <v>56</v>
      </c>
      <c r="C52" s="5" t="s">
        <v>56</v>
      </c>
      <c r="D52" s="6">
        <v>1</v>
      </c>
      <c r="E52" s="61">
        <v>0</v>
      </c>
      <c r="F52" s="55">
        <f t="shared" si="3"/>
        <v>0</v>
      </c>
      <c r="G52" s="91" t="s">
        <v>123</v>
      </c>
    </row>
    <row r="53" spans="1:7" ht="13.2" thickBot="1" x14ac:dyDescent="0.25">
      <c r="A53" s="24" t="s">
        <v>65</v>
      </c>
      <c r="B53" s="25"/>
      <c r="C53" s="25"/>
      <c r="D53" s="25"/>
      <c r="E53" s="25"/>
      <c r="F53" s="23">
        <f>SUM(F47:F52)</f>
        <v>0</v>
      </c>
    </row>
    <row r="54" spans="1:7" customFormat="1" ht="11.4" x14ac:dyDescent="0.2"/>
    <row r="55" spans="1:7" x14ac:dyDescent="0.2">
      <c r="A55" s="60" t="s">
        <v>46</v>
      </c>
      <c r="B55" s="60" t="s">
        <v>43</v>
      </c>
      <c r="C55" s="60" t="s">
        <v>47</v>
      </c>
      <c r="D55" s="60" t="s">
        <v>48</v>
      </c>
      <c r="E55" s="60" t="s">
        <v>49</v>
      </c>
      <c r="F55" s="60" t="s">
        <v>50</v>
      </c>
      <c r="G55" s="60" t="s">
        <v>124</v>
      </c>
    </row>
    <row r="56" spans="1:7" x14ac:dyDescent="0.2">
      <c r="A56" s="38" t="s">
        <v>21</v>
      </c>
      <c r="B56" s="38" t="s">
        <v>53</v>
      </c>
      <c r="C56" s="38" t="s">
        <v>10</v>
      </c>
      <c r="D56" s="38">
        <v>8</v>
      </c>
      <c r="E56" s="61">
        <v>0</v>
      </c>
      <c r="F56" s="55">
        <f t="shared" ref="F56:F69" si="4">D56*E56</f>
        <v>0</v>
      </c>
      <c r="G56" s="91" t="s">
        <v>122</v>
      </c>
    </row>
    <row r="57" spans="1:7" x14ac:dyDescent="0.2">
      <c r="A57" s="38" t="s">
        <v>21</v>
      </c>
      <c r="B57" s="38" t="s">
        <v>53</v>
      </c>
      <c r="C57" s="38" t="s">
        <v>12</v>
      </c>
      <c r="D57" s="38">
        <v>1</v>
      </c>
      <c r="E57" s="61">
        <v>0</v>
      </c>
      <c r="F57" s="55">
        <f t="shared" si="4"/>
        <v>0</v>
      </c>
      <c r="G57" s="91" t="s">
        <v>122</v>
      </c>
    </row>
    <row r="58" spans="1:7" x14ac:dyDescent="0.2">
      <c r="A58" s="38" t="s">
        <v>21</v>
      </c>
      <c r="B58" s="38" t="s">
        <v>53</v>
      </c>
      <c r="C58" s="38" t="s">
        <v>73</v>
      </c>
      <c r="D58" s="38">
        <v>3</v>
      </c>
      <c r="E58" s="61">
        <v>0</v>
      </c>
      <c r="F58" s="55">
        <f t="shared" si="4"/>
        <v>0</v>
      </c>
      <c r="G58" s="91" t="s">
        <v>122</v>
      </c>
    </row>
    <row r="59" spans="1:7" x14ac:dyDescent="0.2">
      <c r="A59" s="38" t="s">
        <v>21</v>
      </c>
      <c r="B59" s="38" t="s">
        <v>53</v>
      </c>
      <c r="C59" s="38" t="s">
        <v>14</v>
      </c>
      <c r="D59" s="38">
        <v>1</v>
      </c>
      <c r="E59" s="61">
        <v>0</v>
      </c>
      <c r="F59" s="55">
        <f t="shared" si="4"/>
        <v>0</v>
      </c>
      <c r="G59" s="91" t="s">
        <v>122</v>
      </c>
    </row>
    <row r="60" spans="1:7" x14ac:dyDescent="0.2">
      <c r="A60" s="38" t="s">
        <v>21</v>
      </c>
      <c r="B60" s="38" t="s">
        <v>55</v>
      </c>
      <c r="C60" s="38" t="s">
        <v>10</v>
      </c>
      <c r="D60" s="38">
        <v>2</v>
      </c>
      <c r="E60" s="61">
        <v>0</v>
      </c>
      <c r="F60" s="55">
        <f t="shared" si="4"/>
        <v>0</v>
      </c>
      <c r="G60" s="91" t="s">
        <v>122</v>
      </c>
    </row>
    <row r="61" spans="1:7" x14ac:dyDescent="0.2">
      <c r="A61" s="38" t="s">
        <v>21</v>
      </c>
      <c r="B61" s="38" t="s">
        <v>55</v>
      </c>
      <c r="C61" s="38" t="s">
        <v>11</v>
      </c>
      <c r="D61" s="38">
        <v>2</v>
      </c>
      <c r="E61" s="61">
        <v>0</v>
      </c>
      <c r="F61" s="55">
        <f t="shared" si="4"/>
        <v>0</v>
      </c>
      <c r="G61" s="91" t="s">
        <v>122</v>
      </c>
    </row>
    <row r="62" spans="1:7" x14ac:dyDescent="0.2">
      <c r="A62" s="38" t="s">
        <v>21</v>
      </c>
      <c r="B62" s="38" t="s">
        <v>55</v>
      </c>
      <c r="C62" s="38" t="s">
        <v>14</v>
      </c>
      <c r="D62" s="38">
        <v>1</v>
      </c>
      <c r="E62" s="61">
        <v>0</v>
      </c>
      <c r="F62" s="55">
        <f t="shared" si="4"/>
        <v>0</v>
      </c>
      <c r="G62" s="91" t="s">
        <v>122</v>
      </c>
    </row>
    <row r="63" spans="1:7" x14ac:dyDescent="0.2">
      <c r="A63" s="38" t="s">
        <v>21</v>
      </c>
      <c r="B63" s="38" t="s">
        <v>55</v>
      </c>
      <c r="C63" s="38" t="s">
        <v>13</v>
      </c>
      <c r="D63" s="38">
        <v>2</v>
      </c>
      <c r="E63" s="61">
        <v>0</v>
      </c>
      <c r="F63" s="55">
        <f t="shared" si="4"/>
        <v>0</v>
      </c>
      <c r="G63" s="91" t="s">
        <v>122</v>
      </c>
    </row>
    <row r="64" spans="1:7" x14ac:dyDescent="0.2">
      <c r="A64" s="38" t="s">
        <v>21</v>
      </c>
      <c r="B64" s="38" t="s">
        <v>55</v>
      </c>
      <c r="C64" s="38" t="s">
        <v>125</v>
      </c>
      <c r="D64" s="38">
        <v>2</v>
      </c>
      <c r="E64" s="61">
        <v>0</v>
      </c>
      <c r="F64" s="55">
        <f t="shared" si="4"/>
        <v>0</v>
      </c>
      <c r="G64" s="91" t="s">
        <v>122</v>
      </c>
    </row>
    <row r="65" spans="1:7" x14ac:dyDescent="0.2">
      <c r="A65" s="108" t="s">
        <v>21</v>
      </c>
      <c r="B65" s="5" t="s">
        <v>55</v>
      </c>
      <c r="C65" s="5" t="s">
        <v>128</v>
      </c>
      <c r="D65" s="108">
        <v>4</v>
      </c>
      <c r="E65" s="61">
        <v>0</v>
      </c>
      <c r="F65" s="55">
        <f t="shared" si="4"/>
        <v>0</v>
      </c>
      <c r="G65" s="91" t="s">
        <v>122</v>
      </c>
    </row>
    <row r="66" spans="1:7" x14ac:dyDescent="0.2">
      <c r="A66" s="108" t="s">
        <v>21</v>
      </c>
      <c r="B66" s="38" t="s">
        <v>56</v>
      </c>
      <c r="C66" s="38" t="s">
        <v>32</v>
      </c>
      <c r="D66" s="108">
        <v>5</v>
      </c>
      <c r="E66" s="61">
        <v>0</v>
      </c>
      <c r="F66" s="55">
        <f t="shared" si="4"/>
        <v>0</v>
      </c>
      <c r="G66" s="91" t="s">
        <v>122</v>
      </c>
    </row>
    <row r="67" spans="1:7" x14ac:dyDescent="0.2">
      <c r="A67" s="108" t="s">
        <v>21</v>
      </c>
      <c r="B67" s="5" t="s">
        <v>54</v>
      </c>
      <c r="C67" s="5" t="s">
        <v>33</v>
      </c>
      <c r="D67" s="108">
        <v>6</v>
      </c>
      <c r="E67" s="61">
        <v>0</v>
      </c>
      <c r="F67" s="55">
        <f t="shared" si="4"/>
        <v>0</v>
      </c>
      <c r="G67" s="91" t="s">
        <v>122</v>
      </c>
    </row>
    <row r="68" spans="1:7" ht="37.799999999999997" x14ac:dyDescent="0.2">
      <c r="A68" s="12" t="s">
        <v>85</v>
      </c>
      <c r="B68" s="5" t="s">
        <v>56</v>
      </c>
      <c r="C68" s="5" t="s">
        <v>56</v>
      </c>
      <c r="D68" s="6">
        <v>1</v>
      </c>
      <c r="E68" s="61">
        <v>0</v>
      </c>
      <c r="F68" s="55">
        <f t="shared" si="4"/>
        <v>0</v>
      </c>
      <c r="G68" s="91" t="s">
        <v>123</v>
      </c>
    </row>
    <row r="69" spans="1:7" x14ac:dyDescent="0.2">
      <c r="A69" s="13" t="s">
        <v>52</v>
      </c>
      <c r="B69" s="5" t="s">
        <v>56</v>
      </c>
      <c r="C69" s="5" t="s">
        <v>56</v>
      </c>
      <c r="D69" s="6">
        <v>1</v>
      </c>
      <c r="E69" s="61">
        <v>0</v>
      </c>
      <c r="F69" s="55">
        <f t="shared" si="4"/>
        <v>0</v>
      </c>
      <c r="G69" s="91" t="s">
        <v>123</v>
      </c>
    </row>
    <row r="70" spans="1:7" ht="13.2" thickBot="1" x14ac:dyDescent="0.25">
      <c r="A70" s="24" t="s">
        <v>66</v>
      </c>
      <c r="B70" s="25"/>
      <c r="C70" s="25"/>
      <c r="D70" s="25"/>
      <c r="E70" s="25"/>
      <c r="F70" s="23">
        <f>SUM(F56:F69)</f>
        <v>0</v>
      </c>
    </row>
    <row r="71" spans="1:7" x14ac:dyDescent="0.2">
      <c r="A71"/>
      <c r="B71"/>
      <c r="C71"/>
      <c r="D71"/>
      <c r="E71"/>
      <c r="F71"/>
    </row>
    <row r="72" spans="1:7" x14ac:dyDescent="0.2">
      <c r="A72" s="60" t="s">
        <v>46</v>
      </c>
      <c r="B72" s="60" t="s">
        <v>43</v>
      </c>
      <c r="C72" s="60" t="s">
        <v>47</v>
      </c>
      <c r="D72" s="60" t="s">
        <v>48</v>
      </c>
      <c r="E72" s="60" t="s">
        <v>49</v>
      </c>
      <c r="F72" s="60" t="s">
        <v>50</v>
      </c>
      <c r="G72" s="60" t="s">
        <v>124</v>
      </c>
    </row>
    <row r="73" spans="1:7" x14ac:dyDescent="0.2">
      <c r="A73" s="110" t="s">
        <v>22</v>
      </c>
      <c r="B73" s="110" t="s">
        <v>53</v>
      </c>
      <c r="C73" s="110" t="s">
        <v>126</v>
      </c>
      <c r="D73" s="110">
        <v>1</v>
      </c>
      <c r="E73" s="61"/>
      <c r="F73" s="55"/>
      <c r="G73" s="91"/>
    </row>
    <row r="74" spans="1:7" x14ac:dyDescent="0.2">
      <c r="A74" s="5" t="s">
        <v>22</v>
      </c>
      <c r="B74" s="5" t="s">
        <v>55</v>
      </c>
      <c r="C74" s="5" t="s">
        <v>10</v>
      </c>
      <c r="D74" s="5">
        <v>2</v>
      </c>
      <c r="E74" s="61">
        <v>0</v>
      </c>
      <c r="F74" s="55">
        <f t="shared" ref="F74:F79" si="5">D74*E74</f>
        <v>0</v>
      </c>
      <c r="G74" s="91" t="s">
        <v>122</v>
      </c>
    </row>
    <row r="75" spans="1:7" x14ac:dyDescent="0.2">
      <c r="A75" s="5" t="s">
        <v>22</v>
      </c>
      <c r="B75" s="5" t="s">
        <v>55</v>
      </c>
      <c r="C75" s="5" t="s">
        <v>12</v>
      </c>
      <c r="D75" s="5">
        <v>2</v>
      </c>
      <c r="E75" s="61">
        <v>0</v>
      </c>
      <c r="F75" s="55">
        <f t="shared" si="5"/>
        <v>0</v>
      </c>
      <c r="G75" s="91" t="s">
        <v>122</v>
      </c>
    </row>
    <row r="76" spans="1:7" x14ac:dyDescent="0.2">
      <c r="A76" s="108" t="s">
        <v>22</v>
      </c>
      <c r="B76" s="5" t="s">
        <v>55</v>
      </c>
      <c r="C76" s="5" t="s">
        <v>126</v>
      </c>
      <c r="D76" s="108">
        <v>33</v>
      </c>
      <c r="E76" s="61">
        <v>0</v>
      </c>
      <c r="F76" s="55">
        <f t="shared" si="5"/>
        <v>0</v>
      </c>
      <c r="G76" s="91" t="s">
        <v>122</v>
      </c>
    </row>
    <row r="77" spans="1:7" x14ac:dyDescent="0.2">
      <c r="A77" s="5" t="s">
        <v>22</v>
      </c>
      <c r="B77" s="5" t="s">
        <v>56</v>
      </c>
      <c r="C77" s="5" t="s">
        <v>32</v>
      </c>
      <c r="D77" s="5">
        <v>35</v>
      </c>
      <c r="E77" s="61">
        <v>0</v>
      </c>
      <c r="F77" s="55">
        <f t="shared" si="5"/>
        <v>0</v>
      </c>
      <c r="G77" s="91" t="s">
        <v>122</v>
      </c>
    </row>
    <row r="78" spans="1:7" ht="37.799999999999997" x14ac:dyDescent="0.2">
      <c r="A78" s="12" t="s">
        <v>85</v>
      </c>
      <c r="B78" s="5" t="s">
        <v>56</v>
      </c>
      <c r="C78" s="5" t="s">
        <v>56</v>
      </c>
      <c r="D78" s="6">
        <v>1</v>
      </c>
      <c r="E78" s="61">
        <v>0</v>
      </c>
      <c r="F78" s="55">
        <f t="shared" si="5"/>
        <v>0</v>
      </c>
      <c r="G78" s="91" t="s">
        <v>123</v>
      </c>
    </row>
    <row r="79" spans="1:7" x14ac:dyDescent="0.2">
      <c r="A79" s="13" t="s">
        <v>52</v>
      </c>
      <c r="B79" s="5" t="s">
        <v>56</v>
      </c>
      <c r="C79" s="5" t="s">
        <v>56</v>
      </c>
      <c r="D79" s="6">
        <v>1</v>
      </c>
      <c r="E79" s="61">
        <v>0</v>
      </c>
      <c r="F79" s="55">
        <f t="shared" si="5"/>
        <v>0</v>
      </c>
      <c r="G79" s="91" t="s">
        <v>123</v>
      </c>
    </row>
    <row r="80" spans="1:7" ht="13.2" thickBot="1" x14ac:dyDescent="0.25">
      <c r="A80" s="24" t="s">
        <v>67</v>
      </c>
      <c r="B80" s="25"/>
      <c r="C80" s="25"/>
      <c r="D80" s="25"/>
      <c r="E80" s="25"/>
      <c r="F80" s="23">
        <f>SUM(F73:F79)</f>
        <v>0</v>
      </c>
    </row>
    <row r="81" spans="1:7" x14ac:dyDescent="0.2">
      <c r="A81"/>
      <c r="B81"/>
      <c r="C81"/>
      <c r="D81"/>
      <c r="E81"/>
      <c r="F81"/>
    </row>
    <row r="82" spans="1:7" x14ac:dyDescent="0.2">
      <c r="A82" s="60" t="s">
        <v>46</v>
      </c>
      <c r="B82" s="60" t="s">
        <v>43</v>
      </c>
      <c r="C82" s="60" t="s">
        <v>47</v>
      </c>
      <c r="D82" s="60" t="s">
        <v>48</v>
      </c>
      <c r="E82" s="60" t="s">
        <v>49</v>
      </c>
      <c r="F82" s="60" t="s">
        <v>50</v>
      </c>
      <c r="G82" s="60" t="s">
        <v>124</v>
      </c>
    </row>
    <row r="83" spans="1:7" x14ac:dyDescent="0.2">
      <c r="A83" s="38" t="s">
        <v>23</v>
      </c>
      <c r="B83" s="38" t="s">
        <v>53</v>
      </c>
      <c r="C83" s="38" t="s">
        <v>10</v>
      </c>
      <c r="D83" s="38">
        <v>1</v>
      </c>
      <c r="E83" s="61">
        <v>0</v>
      </c>
      <c r="F83" s="55">
        <f t="shared" ref="F83:F88" si="6">D83*E83</f>
        <v>0</v>
      </c>
      <c r="G83" s="91" t="s">
        <v>122</v>
      </c>
    </row>
    <row r="84" spans="1:7" x14ac:dyDescent="0.2">
      <c r="A84" s="108" t="s">
        <v>23</v>
      </c>
      <c r="B84" s="5" t="s">
        <v>53</v>
      </c>
      <c r="C84" s="5" t="s">
        <v>126</v>
      </c>
      <c r="D84" s="108">
        <v>82</v>
      </c>
      <c r="E84" s="61">
        <v>0</v>
      </c>
      <c r="F84" s="55">
        <f t="shared" si="6"/>
        <v>0</v>
      </c>
      <c r="G84" s="91" t="s">
        <v>122</v>
      </c>
    </row>
    <row r="85" spans="1:7" x14ac:dyDescent="0.2">
      <c r="A85" s="5" t="s">
        <v>23</v>
      </c>
      <c r="B85" s="5" t="s">
        <v>55</v>
      </c>
      <c r="C85" s="5" t="s">
        <v>10</v>
      </c>
      <c r="D85" s="5">
        <v>12</v>
      </c>
      <c r="E85" s="61">
        <v>0</v>
      </c>
      <c r="F85" s="55">
        <f t="shared" si="6"/>
        <v>0</v>
      </c>
      <c r="G85" s="91" t="s">
        <v>122</v>
      </c>
    </row>
    <row r="86" spans="1:7" x14ac:dyDescent="0.2">
      <c r="A86" s="5" t="s">
        <v>23</v>
      </c>
      <c r="B86" s="5" t="s">
        <v>56</v>
      </c>
      <c r="C86" s="5" t="s">
        <v>32</v>
      </c>
      <c r="D86" s="5">
        <v>10</v>
      </c>
      <c r="E86" s="61">
        <v>0</v>
      </c>
      <c r="F86" s="55">
        <f t="shared" si="6"/>
        <v>0</v>
      </c>
      <c r="G86" s="91" t="s">
        <v>122</v>
      </c>
    </row>
    <row r="87" spans="1:7" ht="37.799999999999997" x14ac:dyDescent="0.2">
      <c r="A87" s="12" t="s">
        <v>85</v>
      </c>
      <c r="B87" s="5" t="s">
        <v>56</v>
      </c>
      <c r="C87" s="5" t="s">
        <v>56</v>
      </c>
      <c r="D87" s="6">
        <v>1</v>
      </c>
      <c r="E87" s="61">
        <v>0</v>
      </c>
      <c r="F87" s="55">
        <f t="shared" si="6"/>
        <v>0</v>
      </c>
      <c r="G87" s="91" t="s">
        <v>123</v>
      </c>
    </row>
    <row r="88" spans="1:7" x14ac:dyDescent="0.2">
      <c r="A88" s="13" t="s">
        <v>52</v>
      </c>
      <c r="B88" s="5" t="s">
        <v>56</v>
      </c>
      <c r="C88" s="5" t="s">
        <v>56</v>
      </c>
      <c r="D88" s="6">
        <v>1</v>
      </c>
      <c r="E88" s="61">
        <v>0</v>
      </c>
      <c r="F88" s="55">
        <f t="shared" si="6"/>
        <v>0</v>
      </c>
      <c r="G88" s="91" t="s">
        <v>123</v>
      </c>
    </row>
    <row r="89" spans="1:7" ht="13.2" thickBot="1" x14ac:dyDescent="0.25">
      <c r="A89" s="24" t="s">
        <v>78</v>
      </c>
      <c r="B89" s="25"/>
      <c r="C89" s="25"/>
      <c r="D89" s="25"/>
      <c r="E89" s="26"/>
      <c r="F89" s="20">
        <f>SUM(F83:F88)</f>
        <v>0</v>
      </c>
    </row>
    <row r="90" spans="1:7" x14ac:dyDescent="0.2">
      <c r="A90"/>
      <c r="B90"/>
      <c r="C90"/>
      <c r="D90"/>
      <c r="E90"/>
      <c r="F90"/>
    </row>
    <row r="91" spans="1:7" x14ac:dyDescent="0.2">
      <c r="A91" s="60" t="s">
        <v>46</v>
      </c>
      <c r="B91" s="60" t="s">
        <v>43</v>
      </c>
      <c r="C91" s="60" t="s">
        <v>47</v>
      </c>
      <c r="D91" s="60" t="s">
        <v>48</v>
      </c>
      <c r="E91" s="60" t="s">
        <v>49</v>
      </c>
      <c r="F91" s="60" t="s">
        <v>50</v>
      </c>
      <c r="G91" s="60" t="s">
        <v>124</v>
      </c>
    </row>
    <row r="92" spans="1:7" x14ac:dyDescent="0.2">
      <c r="A92" s="5" t="s">
        <v>24</v>
      </c>
      <c r="B92" s="5" t="s">
        <v>53</v>
      </c>
      <c r="C92" s="5" t="s">
        <v>129</v>
      </c>
      <c r="D92" s="5">
        <v>1</v>
      </c>
      <c r="E92" s="61">
        <v>0</v>
      </c>
      <c r="F92" s="55">
        <f t="shared" ref="F92:F96" si="7">D92*E92</f>
        <v>0</v>
      </c>
      <c r="G92" s="91" t="s">
        <v>122</v>
      </c>
    </row>
    <row r="93" spans="1:7" x14ac:dyDescent="0.2">
      <c r="A93" s="5" t="s">
        <v>24</v>
      </c>
      <c r="B93" s="5" t="s">
        <v>55</v>
      </c>
      <c r="C93" s="5" t="s">
        <v>112</v>
      </c>
      <c r="D93" s="5">
        <v>36</v>
      </c>
      <c r="E93" s="61">
        <v>0</v>
      </c>
      <c r="F93" s="55">
        <f t="shared" si="7"/>
        <v>0</v>
      </c>
      <c r="G93" s="91" t="s">
        <v>122</v>
      </c>
    </row>
    <row r="94" spans="1:7" x14ac:dyDescent="0.2">
      <c r="A94" s="5" t="s">
        <v>24</v>
      </c>
      <c r="B94" s="5" t="s">
        <v>56</v>
      </c>
      <c r="C94" s="5" t="s">
        <v>32</v>
      </c>
      <c r="D94" s="5">
        <v>36</v>
      </c>
      <c r="E94" s="61">
        <v>0</v>
      </c>
      <c r="F94" s="55">
        <f t="shared" si="7"/>
        <v>0</v>
      </c>
      <c r="G94" s="91" t="s">
        <v>122</v>
      </c>
    </row>
    <row r="95" spans="1:7" ht="37.799999999999997" x14ac:dyDescent="0.2">
      <c r="A95" s="12" t="s">
        <v>85</v>
      </c>
      <c r="B95" s="5" t="s">
        <v>56</v>
      </c>
      <c r="C95" s="5" t="s">
        <v>56</v>
      </c>
      <c r="D95" s="6">
        <v>1</v>
      </c>
      <c r="E95" s="61">
        <v>0</v>
      </c>
      <c r="F95" s="55">
        <f t="shared" si="7"/>
        <v>0</v>
      </c>
      <c r="G95" s="91" t="s">
        <v>123</v>
      </c>
    </row>
    <row r="96" spans="1:7" x14ac:dyDescent="0.2">
      <c r="A96" s="21" t="s">
        <v>52</v>
      </c>
      <c r="B96" s="5" t="s">
        <v>56</v>
      </c>
      <c r="C96" s="5" t="s">
        <v>56</v>
      </c>
      <c r="D96" s="22">
        <v>1</v>
      </c>
      <c r="E96" s="61">
        <v>0</v>
      </c>
      <c r="F96" s="55">
        <f t="shared" si="7"/>
        <v>0</v>
      </c>
      <c r="G96" s="91" t="s">
        <v>123</v>
      </c>
    </row>
    <row r="97" spans="1:7" ht="13.2" thickBot="1" x14ac:dyDescent="0.25">
      <c r="A97" s="27" t="s">
        <v>68</v>
      </c>
      <c r="B97" s="28"/>
      <c r="C97" s="28"/>
      <c r="D97" s="28"/>
      <c r="E97" s="29"/>
      <c r="F97" s="7">
        <f>SUM(F92:F96)</f>
        <v>0</v>
      </c>
    </row>
    <row r="98" spans="1:7" x14ac:dyDescent="0.2">
      <c r="A98"/>
      <c r="B98"/>
      <c r="C98"/>
      <c r="D98"/>
      <c r="E98"/>
      <c r="F98"/>
    </row>
    <row r="99" spans="1:7" x14ac:dyDescent="0.2">
      <c r="A99" s="60" t="s">
        <v>46</v>
      </c>
      <c r="B99" s="60" t="s">
        <v>43</v>
      </c>
      <c r="C99" s="60" t="s">
        <v>47</v>
      </c>
      <c r="D99" s="60" t="s">
        <v>48</v>
      </c>
      <c r="E99" s="60" t="s">
        <v>49</v>
      </c>
      <c r="F99" s="60" t="s">
        <v>50</v>
      </c>
      <c r="G99" s="60" t="s">
        <v>124</v>
      </c>
    </row>
    <row r="100" spans="1:7" x14ac:dyDescent="0.2">
      <c r="A100" s="5" t="s">
        <v>25</v>
      </c>
      <c r="B100" s="5" t="s">
        <v>53</v>
      </c>
      <c r="C100" s="5" t="s">
        <v>126</v>
      </c>
      <c r="D100" s="5">
        <v>61</v>
      </c>
      <c r="E100" s="61">
        <v>0</v>
      </c>
      <c r="F100" s="55">
        <f t="shared" ref="F100:F105" si="8">D100*E100</f>
        <v>0</v>
      </c>
      <c r="G100" s="91" t="s">
        <v>122</v>
      </c>
    </row>
    <row r="101" spans="1:7" x14ac:dyDescent="0.2">
      <c r="A101" s="5" t="s">
        <v>25</v>
      </c>
      <c r="B101" s="5" t="s">
        <v>55</v>
      </c>
      <c r="C101" s="5" t="s">
        <v>12</v>
      </c>
      <c r="D101" s="5">
        <v>1</v>
      </c>
      <c r="E101" s="61">
        <v>0</v>
      </c>
      <c r="F101" s="55">
        <f t="shared" si="8"/>
        <v>0</v>
      </c>
      <c r="G101" s="91" t="s">
        <v>122</v>
      </c>
    </row>
    <row r="102" spans="1:7" x14ac:dyDescent="0.2">
      <c r="A102" s="5" t="s">
        <v>25</v>
      </c>
      <c r="B102" s="5" t="s">
        <v>55</v>
      </c>
      <c r="C102" s="5" t="s">
        <v>125</v>
      </c>
      <c r="D102" s="5">
        <v>12</v>
      </c>
      <c r="E102" s="61">
        <v>0</v>
      </c>
      <c r="F102" s="55">
        <f t="shared" si="8"/>
        <v>0</v>
      </c>
      <c r="G102" s="91" t="s">
        <v>122</v>
      </c>
    </row>
    <row r="103" spans="1:7" x14ac:dyDescent="0.2">
      <c r="A103" s="5" t="s">
        <v>25</v>
      </c>
      <c r="B103" s="5" t="s">
        <v>56</v>
      </c>
      <c r="C103" s="5" t="s">
        <v>32</v>
      </c>
      <c r="D103" s="5">
        <v>12</v>
      </c>
      <c r="E103" s="61">
        <v>0</v>
      </c>
      <c r="F103" s="55">
        <f t="shared" si="8"/>
        <v>0</v>
      </c>
      <c r="G103" s="91" t="s">
        <v>122</v>
      </c>
    </row>
    <row r="104" spans="1:7" ht="37.799999999999997" x14ac:dyDescent="0.2">
      <c r="A104" s="12" t="s">
        <v>85</v>
      </c>
      <c r="B104" s="5" t="s">
        <v>56</v>
      </c>
      <c r="C104" s="5" t="s">
        <v>56</v>
      </c>
      <c r="D104" s="6">
        <v>1</v>
      </c>
      <c r="E104" s="61">
        <v>0</v>
      </c>
      <c r="F104" s="55">
        <f t="shared" si="8"/>
        <v>0</v>
      </c>
      <c r="G104" s="91" t="s">
        <v>123</v>
      </c>
    </row>
    <row r="105" spans="1:7" x14ac:dyDescent="0.2">
      <c r="A105" s="13" t="s">
        <v>52</v>
      </c>
      <c r="B105" s="5" t="s">
        <v>56</v>
      </c>
      <c r="C105" s="5" t="s">
        <v>56</v>
      </c>
      <c r="D105" s="6">
        <v>1</v>
      </c>
      <c r="E105" s="61">
        <v>0</v>
      </c>
      <c r="F105" s="55">
        <f t="shared" si="8"/>
        <v>0</v>
      </c>
      <c r="G105" s="91" t="s">
        <v>123</v>
      </c>
    </row>
    <row r="106" spans="1:7" ht="13.2" thickBot="1" x14ac:dyDescent="0.25">
      <c r="A106" s="24" t="s">
        <v>69</v>
      </c>
      <c r="B106" s="25"/>
      <c r="C106" s="25"/>
      <c r="D106" s="25"/>
      <c r="E106" s="26"/>
      <c r="F106" s="20">
        <f>SUM(F100:F105)</f>
        <v>0</v>
      </c>
    </row>
    <row r="107" spans="1:7" customFormat="1" ht="11.4" x14ac:dyDescent="0.2"/>
    <row r="108" spans="1:7" x14ac:dyDescent="0.2">
      <c r="A108" s="60" t="s">
        <v>46</v>
      </c>
      <c r="B108" s="60" t="s">
        <v>43</v>
      </c>
      <c r="C108" s="60" t="s">
        <v>47</v>
      </c>
      <c r="D108" s="60" t="s">
        <v>48</v>
      </c>
      <c r="E108" s="60" t="s">
        <v>49</v>
      </c>
      <c r="F108" s="60" t="s">
        <v>50</v>
      </c>
      <c r="G108" s="60" t="s">
        <v>124</v>
      </c>
    </row>
    <row r="109" spans="1:7" x14ac:dyDescent="0.2">
      <c r="A109" s="5" t="s">
        <v>26</v>
      </c>
      <c r="B109" s="5" t="s">
        <v>53</v>
      </c>
      <c r="C109" s="5" t="s">
        <v>74</v>
      </c>
      <c r="D109" s="5">
        <v>12</v>
      </c>
      <c r="E109" s="61">
        <v>0</v>
      </c>
      <c r="F109" s="55">
        <f t="shared" ref="F109:F112" si="9">D109*E109</f>
        <v>0</v>
      </c>
      <c r="G109" s="91" t="s">
        <v>122</v>
      </c>
    </row>
    <row r="110" spans="1:7" x14ac:dyDescent="0.2">
      <c r="A110" s="5" t="s">
        <v>26</v>
      </c>
      <c r="B110" s="5" t="s">
        <v>53</v>
      </c>
      <c r="C110" s="5" t="s">
        <v>126</v>
      </c>
      <c r="D110" s="5">
        <v>56</v>
      </c>
      <c r="E110" s="61">
        <v>0</v>
      </c>
      <c r="F110" s="55">
        <f t="shared" si="9"/>
        <v>0</v>
      </c>
      <c r="G110" s="91" t="s">
        <v>122</v>
      </c>
    </row>
    <row r="111" spans="1:7" ht="37.799999999999997" x14ac:dyDescent="0.2">
      <c r="A111" s="12" t="s">
        <v>85</v>
      </c>
      <c r="B111" s="5" t="s">
        <v>56</v>
      </c>
      <c r="C111" s="5" t="s">
        <v>56</v>
      </c>
      <c r="D111" s="6">
        <v>1</v>
      </c>
      <c r="E111" s="61">
        <v>0</v>
      </c>
      <c r="F111" s="55">
        <f t="shared" si="9"/>
        <v>0</v>
      </c>
      <c r="G111" s="91" t="s">
        <v>123</v>
      </c>
    </row>
    <row r="112" spans="1:7" x14ac:dyDescent="0.2">
      <c r="A112" s="21" t="s">
        <v>52</v>
      </c>
      <c r="B112" s="5" t="s">
        <v>56</v>
      </c>
      <c r="C112" s="5" t="s">
        <v>56</v>
      </c>
      <c r="D112" s="22">
        <v>1</v>
      </c>
      <c r="E112" s="61">
        <v>0</v>
      </c>
      <c r="F112" s="55">
        <f t="shared" si="9"/>
        <v>0</v>
      </c>
      <c r="G112" s="91" t="s">
        <v>123</v>
      </c>
    </row>
    <row r="113" spans="1:20" ht="13.2" thickBot="1" x14ac:dyDescent="0.25">
      <c r="A113" s="27" t="s">
        <v>70</v>
      </c>
      <c r="B113" s="28"/>
      <c r="C113" s="28"/>
      <c r="D113" s="28"/>
      <c r="E113" s="29"/>
      <c r="F113" s="7">
        <f>SUM(F109:F112)</f>
        <v>0</v>
      </c>
    </row>
    <row r="114" spans="1:20" customFormat="1" ht="11.4" x14ac:dyDescent="0.2"/>
    <row r="115" spans="1:20" s="3" customFormat="1" x14ac:dyDescent="0.2">
      <c r="A115" s="120" t="s">
        <v>131</v>
      </c>
      <c r="B115" s="121"/>
      <c r="C115" s="121"/>
      <c r="D115" s="121"/>
      <c r="E115" s="122"/>
      <c r="F115" s="60" t="s">
        <v>50</v>
      </c>
      <c r="N115"/>
      <c r="O115"/>
      <c r="P115"/>
      <c r="Q115"/>
      <c r="R115"/>
      <c r="S115"/>
      <c r="T115"/>
    </row>
    <row r="116" spans="1:20" s="3" customFormat="1" x14ac:dyDescent="0.2">
      <c r="A116" s="99" t="s">
        <v>132</v>
      </c>
      <c r="B116" s="100"/>
      <c r="C116" s="101"/>
      <c r="D116" s="101"/>
      <c r="E116" s="102"/>
      <c r="F116" s="103">
        <v>200000</v>
      </c>
      <c r="H116"/>
      <c r="I116"/>
      <c r="J116"/>
      <c r="K116"/>
      <c r="L116"/>
      <c r="M116"/>
      <c r="N116"/>
      <c r="O116"/>
      <c r="P116"/>
      <c r="Q116"/>
      <c r="R116"/>
      <c r="S116"/>
      <c r="T116"/>
    </row>
    <row r="117" spans="1:20" s="3" customFormat="1" x14ac:dyDescent="0.2">
      <c r="A117" s="123" t="s">
        <v>133</v>
      </c>
      <c r="B117" s="124"/>
      <c r="C117" s="124"/>
      <c r="D117" s="124"/>
      <c r="E117" s="125"/>
      <c r="F117" s="103">
        <v>100000</v>
      </c>
      <c r="H117"/>
      <c r="I117"/>
      <c r="J117"/>
      <c r="K117"/>
      <c r="L117"/>
      <c r="M117"/>
      <c r="N117"/>
      <c r="O117"/>
      <c r="P117"/>
      <c r="Q117"/>
      <c r="R117"/>
      <c r="S117"/>
      <c r="T117"/>
    </row>
    <row r="118" spans="1:20" s="3" customFormat="1" x14ac:dyDescent="0.2">
      <c r="A118" s="99" t="s">
        <v>134</v>
      </c>
      <c r="B118" s="100"/>
      <c r="C118" s="101"/>
      <c r="D118" s="101"/>
      <c r="E118" s="102"/>
      <c r="F118" s="103">
        <v>130000</v>
      </c>
      <c r="H118"/>
      <c r="I118"/>
      <c r="J118"/>
      <c r="K118"/>
      <c r="L118"/>
      <c r="M118"/>
      <c r="N118"/>
      <c r="O118"/>
      <c r="P118"/>
      <c r="Q118"/>
      <c r="R118"/>
      <c r="S118"/>
      <c r="T118"/>
    </row>
    <row r="119" spans="1:20" s="3" customFormat="1" ht="13.2" thickBot="1" x14ac:dyDescent="0.25">
      <c r="F119" s="98"/>
      <c r="H119"/>
      <c r="I119"/>
      <c r="J119"/>
      <c r="K119"/>
      <c r="L119"/>
      <c r="M119"/>
      <c r="N119"/>
      <c r="O119"/>
      <c r="P119"/>
      <c r="Q119"/>
      <c r="R119"/>
      <c r="S119"/>
      <c r="T119"/>
    </row>
    <row r="120" spans="1:20" ht="13.2" thickBot="1" x14ac:dyDescent="0.25">
      <c r="A120" s="30" t="s">
        <v>79</v>
      </c>
      <c r="B120" s="31"/>
      <c r="C120" s="31"/>
      <c r="D120" s="31"/>
      <c r="E120" s="32"/>
      <c r="F120" s="33">
        <f>F113+F106+F97+F89+F80+F70+F53+F44+F30+F12+F116+F117+F118</f>
        <v>430000</v>
      </c>
    </row>
  </sheetData>
  <mergeCells count="3">
    <mergeCell ref="A1:E1"/>
    <mergeCell ref="A115:E115"/>
    <mergeCell ref="A117:E117"/>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FD59"/>
  <sheetViews>
    <sheetView showGridLines="0" tabSelected="1" topLeftCell="A35" zoomScaleNormal="100" workbookViewId="0">
      <selection activeCell="XFD57" sqref="XFD57"/>
    </sheetView>
  </sheetViews>
  <sheetFormatPr defaultColWidth="8.69921875" defaultRowHeight="11.4" x14ac:dyDescent="0.2"/>
  <cols>
    <col min="1" max="1" width="78.8984375" style="1" customWidth="1"/>
    <col min="2" max="2" width="9.3984375" style="1" bestFit="1" customWidth="1"/>
    <col min="3" max="3" width="17.8984375" style="1" customWidth="1"/>
    <col min="4" max="4" width="68.5" style="2" customWidth="1"/>
    <col min="5" max="5" width="30.69921875" style="2" hidden="1" customWidth="1"/>
    <col min="6" max="6" width="0" style="2" hidden="1" customWidth="1"/>
    <col min="7" max="9" width="30.69921875" style="2" hidden="1" customWidth="1"/>
    <col min="10" max="16383" width="0" style="2" hidden="1" customWidth="1"/>
    <col min="16384" max="16384" width="15.796875" style="2" bestFit="1" customWidth="1"/>
  </cols>
  <sheetData>
    <row r="2" spans="1:6 16384:16384" s="17" customFormat="1" ht="12.6" x14ac:dyDescent="0.2">
      <c r="A2" s="60" t="s">
        <v>75</v>
      </c>
      <c r="B2" s="60" t="s">
        <v>39</v>
      </c>
      <c r="C2" s="60" t="s">
        <v>44</v>
      </c>
      <c r="D2" s="60" t="s">
        <v>45</v>
      </c>
      <c r="E2" s="60"/>
      <c r="F2" s="60"/>
      <c r="XFD2" s="60" t="s">
        <v>124</v>
      </c>
    </row>
    <row r="3" spans="1:6 16384:16384" ht="12.6" x14ac:dyDescent="0.2">
      <c r="A3" s="38" t="s">
        <v>1</v>
      </c>
      <c r="B3" s="38" t="s">
        <v>40</v>
      </c>
      <c r="C3" s="61">
        <v>0</v>
      </c>
      <c r="D3" s="62" t="s">
        <v>80</v>
      </c>
      <c r="XFD3" s="91" t="s">
        <v>123</v>
      </c>
    </row>
    <row r="4" spans="1:6 16384:16384" ht="12.6" x14ac:dyDescent="0.2">
      <c r="A4" s="38" t="s">
        <v>2</v>
      </c>
      <c r="B4" s="38" t="s">
        <v>40</v>
      </c>
      <c r="C4" s="61">
        <v>0</v>
      </c>
      <c r="D4" s="62" t="s">
        <v>80</v>
      </c>
      <c r="XFD4" s="91" t="s">
        <v>123</v>
      </c>
    </row>
    <row r="5" spans="1:6 16384:16384" ht="12.6" x14ac:dyDescent="0.2">
      <c r="A5" s="38" t="s">
        <v>3</v>
      </c>
      <c r="B5" s="38" t="s">
        <v>40</v>
      </c>
      <c r="C5" s="61">
        <v>0</v>
      </c>
      <c r="D5" s="62" t="s">
        <v>80</v>
      </c>
      <c r="XFD5" s="91" t="s">
        <v>123</v>
      </c>
    </row>
    <row r="6" spans="1:6 16384:16384" ht="12.6" x14ac:dyDescent="0.2">
      <c r="A6" s="38" t="s">
        <v>4</v>
      </c>
      <c r="B6" s="38" t="s">
        <v>40</v>
      </c>
      <c r="C6" s="61">
        <v>0</v>
      </c>
      <c r="D6" s="62" t="s">
        <v>80</v>
      </c>
      <c r="XFD6" s="91" t="s">
        <v>123</v>
      </c>
    </row>
    <row r="7" spans="1:6 16384:16384" ht="12.6" x14ac:dyDescent="0.2">
      <c r="A7" s="38" t="s">
        <v>5</v>
      </c>
      <c r="B7" s="38" t="s">
        <v>40</v>
      </c>
      <c r="C7" s="61">
        <v>0</v>
      </c>
      <c r="D7" s="62" t="s">
        <v>80</v>
      </c>
      <c r="XFD7" s="91" t="s">
        <v>123</v>
      </c>
    </row>
    <row r="8" spans="1:6 16384:16384" ht="12.6" x14ac:dyDescent="0.2">
      <c r="A8" s="38" t="s">
        <v>6</v>
      </c>
      <c r="B8" s="38" t="s">
        <v>40</v>
      </c>
      <c r="C8" s="61">
        <v>0</v>
      </c>
      <c r="D8" s="62" t="s">
        <v>80</v>
      </c>
      <c r="XFD8" s="91" t="s">
        <v>123</v>
      </c>
    </row>
    <row r="9" spans="1:6 16384:16384" ht="12.6" x14ac:dyDescent="0.2">
      <c r="A9" s="38" t="s">
        <v>7</v>
      </c>
      <c r="B9" s="38" t="s">
        <v>40</v>
      </c>
      <c r="C9" s="61">
        <v>0</v>
      </c>
      <c r="D9" s="62" t="s">
        <v>80</v>
      </c>
      <c r="XFD9" s="91" t="s">
        <v>123</v>
      </c>
    </row>
    <row r="10" spans="1:6 16384:16384" ht="12.6" x14ac:dyDescent="0.2">
      <c r="A10" s="38" t="s">
        <v>8</v>
      </c>
      <c r="B10" s="38" t="s">
        <v>40</v>
      </c>
      <c r="C10" s="61">
        <v>0</v>
      </c>
      <c r="D10" s="62" t="s">
        <v>80</v>
      </c>
      <c r="XFD10" s="91" t="s">
        <v>123</v>
      </c>
    </row>
    <row r="11" spans="1:6 16384:16384" ht="12.6" x14ac:dyDescent="0.2">
      <c r="A11" s="69" t="s">
        <v>93</v>
      </c>
      <c r="B11" s="38" t="s">
        <v>40</v>
      </c>
      <c r="C11" s="61">
        <v>0</v>
      </c>
      <c r="D11" s="62" t="s">
        <v>80</v>
      </c>
      <c r="XFD11" s="91" t="s">
        <v>123</v>
      </c>
    </row>
    <row r="12" spans="1:6 16384:16384" s="80" customFormat="1" ht="12.6" x14ac:dyDescent="0.2">
      <c r="A12" s="76" t="s">
        <v>89</v>
      </c>
      <c r="B12" s="77">
        <v>100</v>
      </c>
      <c r="C12" s="78">
        <f>SUM(C3:C11)*Tabel13[[#This Row],[Eenheid]]</f>
        <v>0</v>
      </c>
      <c r="D12" s="79"/>
    </row>
    <row r="13" spans="1:6 16384:16384" ht="12.6" x14ac:dyDescent="0.2">
      <c r="A13" s="69"/>
      <c r="B13" s="69"/>
      <c r="C13" s="62"/>
      <c r="D13" s="62"/>
    </row>
    <row r="14" spans="1:6 16384:16384" s="17" customFormat="1" ht="12.6" x14ac:dyDescent="0.2">
      <c r="A14" s="60" t="s">
        <v>76</v>
      </c>
      <c r="B14" s="60"/>
      <c r="C14" s="60"/>
      <c r="D14" s="60"/>
      <c r="E14" s="60"/>
      <c r="F14" s="60"/>
      <c r="XFD14" s="60" t="s">
        <v>124</v>
      </c>
    </row>
    <row r="15" spans="1:6 16384:16384" ht="49.2" customHeight="1" x14ac:dyDescent="0.2">
      <c r="A15" s="62" t="s">
        <v>141</v>
      </c>
      <c r="B15" s="40" t="s">
        <v>41</v>
      </c>
      <c r="C15" s="61">
        <v>0</v>
      </c>
      <c r="D15" s="62"/>
      <c r="XFD15" s="91" t="s">
        <v>122</v>
      </c>
    </row>
    <row r="16" spans="1:6 16384:16384" ht="36.6" customHeight="1" x14ac:dyDescent="0.2">
      <c r="A16" s="63" t="s">
        <v>137</v>
      </c>
      <c r="B16" s="40" t="s">
        <v>41</v>
      </c>
      <c r="C16" s="61">
        <v>0</v>
      </c>
      <c r="D16" s="62"/>
      <c r="XFD16" s="91" t="s">
        <v>122</v>
      </c>
    </row>
    <row r="17" spans="1:6 16384:16384" ht="50.4" customHeight="1" x14ac:dyDescent="0.2">
      <c r="A17" s="70" t="s">
        <v>140</v>
      </c>
      <c r="B17" s="71" t="s">
        <v>41</v>
      </c>
      <c r="C17" s="72">
        <v>0</v>
      </c>
      <c r="D17" s="70"/>
      <c r="XFD17" s="91" t="s">
        <v>122</v>
      </c>
    </row>
    <row r="18" spans="1:6 16384:16384" ht="53.4" customHeight="1" x14ac:dyDescent="0.2">
      <c r="A18" s="104" t="s">
        <v>142</v>
      </c>
      <c r="B18" s="71" t="s">
        <v>41</v>
      </c>
      <c r="C18" s="72">
        <v>0</v>
      </c>
      <c r="D18" s="70"/>
      <c r="XFD18" s="91" t="s">
        <v>122</v>
      </c>
    </row>
    <row r="19" spans="1:6 16384:16384" s="81" customFormat="1" ht="12.6" x14ac:dyDescent="0.2">
      <c r="A19" s="76" t="s">
        <v>90</v>
      </c>
      <c r="B19" s="77">
        <v>100</v>
      </c>
      <c r="C19" s="78">
        <f>SUM(C15:C18)*Tabel13[[#This Row],[Eenheid]]</f>
        <v>0</v>
      </c>
      <c r="D19" s="79"/>
      <c r="XFD19" s="17"/>
    </row>
    <row r="20" spans="1:6 16384:16384" s="75" customFormat="1" ht="12.6" x14ac:dyDescent="0.2">
      <c r="A20" s="69"/>
      <c r="B20" s="69"/>
      <c r="C20" s="62"/>
      <c r="D20" s="62"/>
      <c r="XFD20" s="17"/>
    </row>
    <row r="21" spans="1:6 16384:16384" s="17" customFormat="1" ht="35.4" x14ac:dyDescent="0.2">
      <c r="A21" s="73" t="s">
        <v>138</v>
      </c>
      <c r="B21" s="74"/>
      <c r="C21" s="74"/>
      <c r="D21" s="73" t="s">
        <v>0</v>
      </c>
      <c r="E21" s="74"/>
      <c r="F21" s="74"/>
      <c r="XFD21" s="60" t="s">
        <v>124</v>
      </c>
    </row>
    <row r="22" spans="1:6 16384:16384" ht="12" customHeight="1" x14ac:dyDescent="0.2">
      <c r="A22" s="64" t="s">
        <v>71</v>
      </c>
      <c r="B22" s="64" t="s">
        <v>42</v>
      </c>
      <c r="C22" s="61">
        <v>0</v>
      </c>
      <c r="D22" s="64"/>
      <c r="XFD22" s="91" t="s">
        <v>122</v>
      </c>
    </row>
    <row r="23" spans="1:6 16384:16384" ht="12.6" x14ac:dyDescent="0.2">
      <c r="A23" s="64" t="s">
        <v>11</v>
      </c>
      <c r="B23" s="64" t="s">
        <v>42</v>
      </c>
      <c r="C23" s="61">
        <v>0</v>
      </c>
      <c r="D23" s="64"/>
      <c r="XFD23" s="91" t="s">
        <v>122</v>
      </c>
    </row>
    <row r="24" spans="1:6 16384:16384" ht="12.6" x14ac:dyDescent="0.2">
      <c r="A24" s="64" t="s">
        <v>12</v>
      </c>
      <c r="B24" s="64" t="s">
        <v>42</v>
      </c>
      <c r="C24" s="61">
        <v>0</v>
      </c>
      <c r="D24" s="64"/>
      <c r="XFD24" s="91" t="s">
        <v>122</v>
      </c>
    </row>
    <row r="25" spans="1:6 16384:16384" ht="12.6" x14ac:dyDescent="0.2">
      <c r="A25" s="65" t="s">
        <v>72</v>
      </c>
      <c r="B25" s="64" t="s">
        <v>42</v>
      </c>
      <c r="C25" s="61">
        <v>0</v>
      </c>
      <c r="D25" s="64"/>
      <c r="XFD25" s="91" t="s">
        <v>122</v>
      </c>
    </row>
    <row r="26" spans="1:6 16384:16384" ht="12.6" x14ac:dyDescent="0.2">
      <c r="A26" s="65" t="s">
        <v>13</v>
      </c>
      <c r="B26" s="64" t="s">
        <v>42</v>
      </c>
      <c r="C26" s="61">
        <v>0</v>
      </c>
      <c r="D26" s="64"/>
      <c r="XFD26" s="91" t="s">
        <v>122</v>
      </c>
    </row>
    <row r="27" spans="1:6 16384:16384" ht="12.6" x14ac:dyDescent="0.2">
      <c r="A27" s="65" t="s">
        <v>14</v>
      </c>
      <c r="B27" s="64" t="s">
        <v>42</v>
      </c>
      <c r="C27" s="61">
        <v>0</v>
      </c>
      <c r="D27" s="64"/>
      <c r="XFD27" s="91" t="s">
        <v>122</v>
      </c>
    </row>
    <row r="28" spans="1:6 16384:16384" ht="12.6" x14ac:dyDescent="0.2">
      <c r="A28" s="65" t="s">
        <v>15</v>
      </c>
      <c r="B28" s="64" t="s">
        <v>42</v>
      </c>
      <c r="C28" s="61">
        <v>0</v>
      </c>
      <c r="D28" s="64"/>
      <c r="XFD28" s="91" t="s">
        <v>122</v>
      </c>
    </row>
    <row r="29" spans="1:6 16384:16384" ht="12.6" x14ac:dyDescent="0.2">
      <c r="A29" s="65" t="s">
        <v>73</v>
      </c>
      <c r="B29" s="64" t="s">
        <v>42</v>
      </c>
      <c r="C29" s="61">
        <v>0</v>
      </c>
      <c r="D29" s="64"/>
      <c r="XFD29" s="91" t="s">
        <v>122</v>
      </c>
    </row>
    <row r="30" spans="1:6 16384:16384" ht="12.6" x14ac:dyDescent="0.2">
      <c r="A30" s="65" t="s">
        <v>16</v>
      </c>
      <c r="B30" s="64" t="s">
        <v>42</v>
      </c>
      <c r="C30" s="61">
        <v>0</v>
      </c>
      <c r="D30" s="64"/>
      <c r="XFD30" s="91" t="s">
        <v>122</v>
      </c>
    </row>
    <row r="31" spans="1:6 16384:16384" s="80" customFormat="1" ht="12.6" x14ac:dyDescent="0.2">
      <c r="A31" s="82" t="s">
        <v>91</v>
      </c>
      <c r="B31" s="83">
        <v>20</v>
      </c>
      <c r="C31" s="84">
        <f>SUM(C22:C30)*B31</f>
        <v>0</v>
      </c>
      <c r="D31" s="85"/>
    </row>
    <row r="32" spans="1:6 16384:16384" x14ac:dyDescent="0.2">
      <c r="A32" s="65"/>
      <c r="B32" s="64"/>
      <c r="C32" s="62"/>
      <c r="D32" s="64"/>
    </row>
    <row r="33" spans="1:6 16384:16384" s="17" customFormat="1" ht="25.2" x14ac:dyDescent="0.2">
      <c r="A33" s="73" t="s">
        <v>107</v>
      </c>
      <c r="B33" s="74"/>
      <c r="C33" s="74"/>
      <c r="D33" s="73" t="s">
        <v>0</v>
      </c>
      <c r="E33" s="74"/>
      <c r="F33" s="74"/>
      <c r="XFD33" s="60" t="s">
        <v>124</v>
      </c>
    </row>
    <row r="34" spans="1:6 16384:16384" ht="12" customHeight="1" x14ac:dyDescent="0.2">
      <c r="A34" s="64" t="s">
        <v>113</v>
      </c>
      <c r="B34" s="64" t="s">
        <v>42</v>
      </c>
      <c r="C34" s="61">
        <v>0</v>
      </c>
      <c r="D34" s="64"/>
      <c r="XFD34" s="91" t="s">
        <v>123</v>
      </c>
    </row>
    <row r="35" spans="1:6 16384:16384" ht="12" customHeight="1" x14ac:dyDescent="0.2">
      <c r="A35" s="64" t="s">
        <v>114</v>
      </c>
      <c r="B35" s="64" t="s">
        <v>42</v>
      </c>
      <c r="C35" s="61">
        <v>0</v>
      </c>
      <c r="D35" s="64"/>
      <c r="XFD35" s="91" t="s">
        <v>123</v>
      </c>
    </row>
    <row r="36" spans="1:6 16384:16384" ht="12" customHeight="1" x14ac:dyDescent="0.2">
      <c r="A36" s="64" t="s">
        <v>115</v>
      </c>
      <c r="B36" s="64" t="s">
        <v>42</v>
      </c>
      <c r="C36" s="61">
        <v>0</v>
      </c>
      <c r="D36" s="64"/>
      <c r="XFD36" s="91" t="s">
        <v>123</v>
      </c>
    </row>
    <row r="37" spans="1:6 16384:16384" ht="12" customHeight="1" x14ac:dyDescent="0.2">
      <c r="A37" s="64" t="s">
        <v>116</v>
      </c>
      <c r="B37" s="64" t="s">
        <v>42</v>
      </c>
      <c r="C37" s="61">
        <v>0</v>
      </c>
      <c r="D37" s="64"/>
      <c r="XFD37" s="91" t="s">
        <v>123</v>
      </c>
    </row>
    <row r="38" spans="1:6 16384:16384" ht="12" customHeight="1" x14ac:dyDescent="0.2">
      <c r="A38" s="64" t="s">
        <v>117</v>
      </c>
      <c r="B38" s="64" t="s">
        <v>42</v>
      </c>
      <c r="C38" s="61">
        <v>0</v>
      </c>
      <c r="D38" s="64"/>
      <c r="XFD38" s="91" t="s">
        <v>123</v>
      </c>
    </row>
    <row r="39" spans="1:6 16384:16384" ht="12" customHeight="1" x14ac:dyDescent="0.2">
      <c r="A39" s="64" t="s">
        <v>97</v>
      </c>
      <c r="B39" s="64" t="s">
        <v>42</v>
      </c>
      <c r="C39" s="61">
        <v>0</v>
      </c>
      <c r="D39" s="64"/>
      <c r="XFD39" s="91" t="s">
        <v>123</v>
      </c>
    </row>
    <row r="40" spans="1:6 16384:16384" ht="12" customHeight="1" x14ac:dyDescent="0.2">
      <c r="A40" s="64" t="s">
        <v>118</v>
      </c>
      <c r="B40" s="64" t="s">
        <v>42</v>
      </c>
      <c r="C40" s="61">
        <v>0</v>
      </c>
      <c r="D40" s="64"/>
      <c r="XFD40" s="91" t="s">
        <v>123</v>
      </c>
    </row>
    <row r="41" spans="1:6 16384:16384" ht="12" customHeight="1" x14ac:dyDescent="0.2">
      <c r="A41" s="64" t="s">
        <v>98</v>
      </c>
      <c r="B41" s="64" t="s">
        <v>42</v>
      </c>
      <c r="C41" s="61">
        <v>0</v>
      </c>
      <c r="D41" s="64"/>
      <c r="XFD41" s="91" t="s">
        <v>123</v>
      </c>
    </row>
    <row r="42" spans="1:6 16384:16384" ht="12" customHeight="1" x14ac:dyDescent="0.2">
      <c r="A42" s="64" t="s">
        <v>119</v>
      </c>
      <c r="B42" s="64" t="s">
        <v>42</v>
      </c>
      <c r="C42" s="61">
        <v>0</v>
      </c>
      <c r="D42" s="64"/>
      <c r="XFD42" s="91" t="s">
        <v>123</v>
      </c>
    </row>
    <row r="43" spans="1:6 16384:16384" ht="12" customHeight="1" x14ac:dyDescent="0.2">
      <c r="A43" s="64" t="s">
        <v>120</v>
      </c>
      <c r="B43" s="64" t="s">
        <v>42</v>
      </c>
      <c r="C43" s="61">
        <v>0</v>
      </c>
      <c r="D43" s="64"/>
      <c r="XFD43" s="91" t="s">
        <v>123</v>
      </c>
    </row>
    <row r="44" spans="1:6 16384:16384" ht="12" customHeight="1" x14ac:dyDescent="0.2">
      <c r="A44" s="64" t="s">
        <v>99</v>
      </c>
      <c r="B44" s="64" t="s">
        <v>42</v>
      </c>
      <c r="C44" s="61">
        <v>0</v>
      </c>
      <c r="D44" s="64"/>
      <c r="XFD44" s="91" t="s">
        <v>123</v>
      </c>
    </row>
    <row r="45" spans="1:6 16384:16384" ht="12" customHeight="1" x14ac:dyDescent="0.2">
      <c r="A45" s="64" t="s">
        <v>100</v>
      </c>
      <c r="B45" s="64" t="s">
        <v>42</v>
      </c>
      <c r="C45" s="61">
        <v>0</v>
      </c>
      <c r="D45" s="64"/>
      <c r="XFD45" s="91" t="s">
        <v>123</v>
      </c>
    </row>
    <row r="46" spans="1:6 16384:16384" ht="12" customHeight="1" x14ac:dyDescent="0.2">
      <c r="A46" s="64" t="s">
        <v>101</v>
      </c>
      <c r="B46" s="64" t="s">
        <v>42</v>
      </c>
      <c r="C46" s="61">
        <v>0</v>
      </c>
      <c r="D46" s="64"/>
      <c r="XFD46" s="91" t="s">
        <v>123</v>
      </c>
    </row>
    <row r="47" spans="1:6 16384:16384" ht="12" customHeight="1" x14ac:dyDescent="0.2">
      <c r="A47" s="64" t="s">
        <v>102</v>
      </c>
      <c r="B47" s="64" t="s">
        <v>42</v>
      </c>
      <c r="C47" s="61">
        <v>0</v>
      </c>
      <c r="D47" s="64"/>
      <c r="XFD47" s="91" t="s">
        <v>123</v>
      </c>
    </row>
    <row r="48" spans="1:6 16384:16384" ht="12" customHeight="1" x14ac:dyDescent="0.2">
      <c r="A48" s="64" t="s">
        <v>103</v>
      </c>
      <c r="B48" s="64" t="s">
        <v>42</v>
      </c>
      <c r="C48" s="61">
        <v>0</v>
      </c>
      <c r="D48" s="64"/>
      <c r="XFD48" s="91" t="s">
        <v>123</v>
      </c>
    </row>
    <row r="49" spans="1:6 16384:16384" ht="12" customHeight="1" x14ac:dyDescent="0.2">
      <c r="A49" s="64" t="s">
        <v>121</v>
      </c>
      <c r="B49" s="64" t="s">
        <v>42</v>
      </c>
      <c r="C49" s="61">
        <v>0</v>
      </c>
      <c r="D49" s="64"/>
      <c r="XFD49" s="91" t="s">
        <v>123</v>
      </c>
    </row>
    <row r="50" spans="1:6 16384:16384" ht="12" customHeight="1" x14ac:dyDescent="0.2">
      <c r="A50" s="64" t="s">
        <v>104</v>
      </c>
      <c r="B50" s="64" t="s">
        <v>42</v>
      </c>
      <c r="C50" s="61">
        <v>0</v>
      </c>
      <c r="D50" s="64"/>
      <c r="XFD50" s="91" t="s">
        <v>123</v>
      </c>
    </row>
    <row r="51" spans="1:6 16384:16384" ht="12" customHeight="1" x14ac:dyDescent="0.2">
      <c r="A51" s="64" t="s">
        <v>105</v>
      </c>
      <c r="B51" s="64" t="s">
        <v>42</v>
      </c>
      <c r="C51" s="61">
        <v>0</v>
      </c>
      <c r="D51" s="64"/>
      <c r="XFD51" s="91" t="s">
        <v>123</v>
      </c>
    </row>
    <row r="52" spans="1:6 16384:16384" ht="12" customHeight="1" x14ac:dyDescent="0.2">
      <c r="A52" s="64" t="s">
        <v>106</v>
      </c>
      <c r="B52" s="64" t="s">
        <v>42</v>
      </c>
      <c r="C52" s="61">
        <v>0</v>
      </c>
      <c r="D52" s="64"/>
      <c r="XFD52" s="91" t="s">
        <v>123</v>
      </c>
    </row>
    <row r="53" spans="1:6 16384:16384" s="80" customFormat="1" ht="12.6" x14ac:dyDescent="0.2">
      <c r="A53" s="82" t="s">
        <v>92</v>
      </c>
      <c r="B53" s="83">
        <v>20</v>
      </c>
      <c r="C53" s="84">
        <f>SUM(C34:C52)*B53</f>
        <v>0</v>
      </c>
      <c r="D53" s="85"/>
    </row>
    <row r="55" spans="1:6 16384:16384" s="17" customFormat="1" ht="12.6" x14ac:dyDescent="0.2">
      <c r="A55" s="60" t="s">
        <v>108</v>
      </c>
      <c r="B55" s="60"/>
      <c r="C55" s="60"/>
      <c r="D55" s="60"/>
      <c r="E55" s="60"/>
      <c r="F55" s="60"/>
      <c r="XFD55" s="60" t="s">
        <v>124</v>
      </c>
    </row>
    <row r="56" spans="1:6 16384:16384" ht="12.6" x14ac:dyDescent="0.2">
      <c r="A56" s="64" t="s">
        <v>94</v>
      </c>
      <c r="B56" s="40" t="s">
        <v>77</v>
      </c>
      <c r="C56" s="61">
        <v>0</v>
      </c>
      <c r="D56" s="64"/>
      <c r="XFD56" s="91" t="s">
        <v>123</v>
      </c>
    </row>
    <row r="57" spans="1:6 16384:16384" s="90" customFormat="1" ht="13.2" thickBot="1" x14ac:dyDescent="0.25">
      <c r="A57" s="86" t="s">
        <v>109</v>
      </c>
      <c r="B57" s="87">
        <v>50</v>
      </c>
      <c r="C57" s="88">
        <f>SUM(C56)*B57</f>
        <v>0</v>
      </c>
      <c r="D57" s="89"/>
    </row>
    <row r="58" spans="1:6 16384:16384" ht="12" thickBot="1" x14ac:dyDescent="0.25"/>
    <row r="59" spans="1:6 16384:16384" s="17" customFormat="1" ht="13.2" thickBot="1" x14ac:dyDescent="0.25">
      <c r="A59" s="30" t="s">
        <v>130</v>
      </c>
      <c r="B59" s="31"/>
      <c r="C59" s="97">
        <f>SUM(C12+C19+C31+C53+C57)</f>
        <v>0</v>
      </c>
      <c r="D59" s="2"/>
      <c r="E59" s="32"/>
      <c r="F59" s="33" t="e">
        <f>F56+F49+F40+F32+F23+F12+#REF!+#REF!+#REF!+#REF!</f>
        <v>#REF!</v>
      </c>
    </row>
  </sheetData>
  <sheetProtection algorithmName="SHA-512" hashValue="0MbTemqPeGV5CFTPAUZV5S+VJrps0WgvdwbQtHeRoa9RZzRHmHQDR0W7DvYS5jHoeP/vL5uIOynhZbNI61gaDg==" saltValue="Vz/+JK9yMjHSNAthRUpa1g==" spinCount="100000" sheet="1" objects="1" scenarios="1"/>
  <phoneticPr fontId="4" type="noConversion"/>
  <pageMargins left="0.7" right="0.7" top="0.75" bottom="0.75" header="0.3" footer="0.3"/>
  <pageSetup paperSize="8" orientation="landscape" r:id="rId1"/>
  <headerFooter>
    <oddHeader>&amp;LZaaknummer: 31187297&amp;CBijlage A1.8 Staat van prijzen per eenheid
Project Zeker zichtbaar&amp;RVersie xxx</oddHeader>
    <oddFooter>&amp;C&amp;P/&amp;N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BF8AA5DA9C3C42A094C43AFFDC9598" ma:contentTypeVersion="4" ma:contentTypeDescription="Een nieuw document maken." ma:contentTypeScope="" ma:versionID="7e4cba8c6084fb23144bdd9dde5f7b89">
  <xsd:schema xmlns:xsd="http://www.w3.org/2001/XMLSchema" xmlns:xs="http://www.w3.org/2001/XMLSchema" xmlns:p="http://schemas.microsoft.com/office/2006/metadata/properties" xmlns:ns2="d1f4ca02-a417-4920-a040-35718d15cf76" targetNamespace="http://schemas.microsoft.com/office/2006/metadata/properties" ma:root="true" ma:fieldsID="a9482fd9d31b3f00726aa625ddb58e46" ns2:_="">
    <xsd:import namespace="d1f4ca02-a417-4920-a040-35718d15cf76"/>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4ca02-a417-4920-a040-35718d15cf76"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element name="SharedWithUsers" ma:index="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d1f4ca02-a417-4920-a040-35718d15cf76">SW00-254672864-2325</_dlc_DocId>
    <_dlc_DocIdUrl xmlns="d1f4ca02-a417-4920-a040-35718d15cf76">
      <Url>https://samenwerken.sp01.intranet.rws.nl/sites/M241218699/_layouts/15/DocIdRedir.aspx?ID=SW00-254672864-2325</Url>
      <Description>SW00-254672864-2325</Description>
    </_dlc_DocIdUrl>
    <_dlc_DocIdPersistId xmlns="d1f4ca02-a417-4920-a040-35718d15cf76">true</_dlc_DocIdPersistId>
  </documentManagement>
</p:properties>
</file>

<file path=customXml/itemProps1.xml><?xml version="1.0" encoding="utf-8"?>
<ds:datastoreItem xmlns:ds="http://schemas.openxmlformats.org/officeDocument/2006/customXml" ds:itemID="{7A1B6682-22F8-47EA-9C4E-2F8F4E1BBA28}">
  <ds:schemaRefs>
    <ds:schemaRef ds:uri="http://schemas.microsoft.com/sharepoint/v3/contenttype/forms"/>
  </ds:schemaRefs>
</ds:datastoreItem>
</file>

<file path=customXml/itemProps2.xml><?xml version="1.0" encoding="utf-8"?>
<ds:datastoreItem xmlns:ds="http://schemas.openxmlformats.org/officeDocument/2006/customXml" ds:itemID="{7E3A40CC-A318-438A-A72C-756AE1DB1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4ca02-a417-4920-a040-35718d15c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5EBEDA-85DD-4C92-A463-D843364485FA}">
  <ds:schemaRefs>
    <ds:schemaRef ds:uri="http://schemas.microsoft.com/sharepoint/events"/>
  </ds:schemaRefs>
</ds:datastoreItem>
</file>

<file path=customXml/itemProps4.xml><?xml version="1.0" encoding="utf-8"?>
<ds:datastoreItem xmlns:ds="http://schemas.openxmlformats.org/officeDocument/2006/customXml" ds:itemID="{428C349A-F5FB-43F3-9C8A-99FB141AE9C6}">
  <ds:schemaRefs>
    <ds:schemaRef ds:uri="http://schemas.microsoft.com/office/infopath/2007/PartnerControl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d1f4ca02-a417-4920-a040-35718d15cf76"/>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Perceel Zuid Nederland</vt:lpstr>
      <vt:lpstr>Perceel Noord Nederland</vt:lpstr>
      <vt:lpstr>Staat van prijzen per eenheid</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RWS</dc:creator>
  <cp:keywords/>
  <dc:description/>
  <cp:lastModifiedBy>Mossel, Bibienne (RWS VWM)</cp:lastModifiedBy>
  <cp:revision/>
  <dcterms:created xsi:type="dcterms:W3CDTF">2023-10-12T08:35:39Z</dcterms:created>
  <dcterms:modified xsi:type="dcterms:W3CDTF">2025-12-05T07:26:23Z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0x0101007ABF8AA5DA9C3C42A094C43AFFDC9598</vt:lpwstr>
  </property>
  <property fmtid="{D5CDD505-2E9C-101B-9397-08002B2CF9AE}" pid="3" name="_dlc_DocIdItemGuid">
    <vt:lpwstr>64503734-7ea5-4467-bb48-942474827d12</vt:lpwstr>
  </property>
  <property fmtid="{D5CDD505-2E9C-101B-9397-08002B2CF9AE}" pid="4" name="TaxKeyword">
    <vt:lpwstr/>
  </property>
  <property fmtid="{D5CDD505-2E9C-101B-9397-08002B2CF9AE}" pid="5" name="Connect-Bedrijfsvertrouwelijkheid">
    <vt:lpwstr>1;#RWS Bedrijfsvertrouwelijk|d5fcfbac-659d-41b3-b161-4048848dd05a</vt:lpwstr>
  </property>
  <property fmtid="{D5CDD505-2E9C-101B-9397-08002B2CF9AE}" pid="6" name="Connect-Persoonsvertrouwelijkheid">
    <vt:lpwstr>2;#Geen|a0814100-4302-49f4-9f40-b7d42012644c</vt:lpwstr>
  </property>
  <property fmtid="{D5CDD505-2E9C-101B-9397-08002B2CF9AE}" pid="7" name="Connect-Documenttype">
    <vt:lpwstr/>
  </property>
  <property fmtid="{D5CDD505-2E9C-101B-9397-08002B2CF9AE}" pid="8" name="Connect-SEfase">
    <vt:lpwstr/>
  </property>
  <property fmtid="{D5CDD505-2E9C-101B-9397-08002B2CF9AE}" pid="9" name="Connect-Organisatieonderdeel">
    <vt:lpwstr/>
  </property>
  <property fmtid="{D5CDD505-2E9C-101B-9397-08002B2CF9AE}" pid="10" name="Connect-IPMrol">
    <vt:lpwstr/>
  </property>
  <property fmtid="{D5CDD505-2E9C-101B-9397-08002B2CF9AE}" pid="11" name="Connect-Activiteit">
    <vt:lpwstr/>
  </property>
  <property fmtid="{D5CDD505-2E9C-101B-9397-08002B2CF9AE}" pid="12" name="BExAnalyzer_OldName">
    <vt:lpwstr>Kopie van Bijlage A1.8 Staat van prijzen per eenheid.xlsx</vt:lpwstr>
  </property>
</Properties>
</file>