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mc:AlternateContent xmlns:mc="http://schemas.openxmlformats.org/markup-compatibility/2006">
    <mc:Choice Requires="x15">
      <x15ac:absPath xmlns:x15ac="http://schemas.microsoft.com/office/spreadsheetml/2010/11/ac" url="O:\13. Operationele inkoop\02. Strategische inkoop\SI (nieuw)\Laboratorium\01. Inkooptrajecten\01. EA - Lopend\Coupescanners\02.  Documenten\"/>
    </mc:Choice>
  </mc:AlternateContent>
  <xr:revisionPtr revIDLastSave="0" documentId="8_{F460EE79-A3E9-403F-A82E-937D9648AACF}" xr6:coauthVersionLast="47" xr6:coauthVersionMax="47" xr10:uidLastSave="{00000000-0000-0000-0000-000000000000}"/>
  <bookViews>
    <workbookView xWindow="-120" yWindow="-120" windowWidth="29040" windowHeight="17520" firstSheet="2" activeTab="2" xr2:uid="{00000000-000D-0000-FFFF-FFFF00000000}"/>
  </bookViews>
  <sheets>
    <sheet name="Instructie" sheetId="2" r:id="rId1"/>
    <sheet name="Prijzenblad" sheetId="3" r:id="rId2"/>
    <sheet name="berekening"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4" l="1"/>
  <c r="C4" i="4"/>
  <c r="C5" i="4"/>
  <c r="D10" i="4"/>
  <c r="D9" i="4"/>
  <c r="D11" i="4" s="1"/>
  <c r="B11" i="4"/>
  <c r="E6" i="4"/>
  <c r="E5" i="4"/>
  <c r="E4" i="4"/>
  <c r="E3" i="4"/>
  <c r="F24" i="3" l="1"/>
  <c r="F32" i="3" s="1"/>
  <c r="E25" i="3"/>
  <c r="E32" i="3"/>
  <c r="E31" i="3"/>
  <c r="E30" i="3"/>
  <c r="E29" i="3"/>
  <c r="E28" i="3"/>
  <c r="E27" i="3"/>
  <c r="E26" i="3"/>
  <c r="E33" i="3" s="1"/>
  <c r="F18" i="3"/>
  <c r="F17" i="3"/>
  <c r="F9" i="3"/>
  <c r="F13" i="3"/>
  <c r="F14" i="3"/>
  <c r="F10" i="3"/>
  <c r="F27" i="3" l="1"/>
  <c r="F28" i="3"/>
  <c r="F25" i="3"/>
  <c r="F29" i="3"/>
  <c r="F26" i="3"/>
  <c r="F30" i="3"/>
  <c r="F31" i="3"/>
  <c r="F37" i="3"/>
  <c r="F33" i="3" l="1"/>
  <c r="F38" i="3" s="1"/>
  <c r="F39" i="3" s="1"/>
  <c r="F2" i="3" s="1"/>
</calcChain>
</file>

<file path=xl/sharedStrings.xml><?xml version="1.0" encoding="utf-8"?>
<sst xmlns="http://schemas.openxmlformats.org/spreadsheetml/2006/main" count="110" uniqueCount="96">
  <si>
    <t xml:space="preserve">Geachte Inschrijver, </t>
  </si>
  <si>
    <t xml:space="preserve">In dit prijzenblad mag  u alleen de gele velden invullen. Kolom F is beschermd omdat deze formules bevat. </t>
  </si>
  <si>
    <t>Vult u voor bedragen een prijs exclusief BTW in, er wordt automatisch in het totaalbedrag 21% BTW bij gerekend.</t>
  </si>
  <si>
    <t>Aantal x Prijs wordt automatisch berekend.</t>
  </si>
  <si>
    <t>Indien er geen kosten zijn vul dan €0 in.</t>
  </si>
  <si>
    <t>Echter de samengevoegde bedragen in dit prijzenblad zijn leidend, het is belangrijk om alle bedragen goed te checken!</t>
  </si>
  <si>
    <t>Gunning zal plaatsvinden op basis van o.a. de kosten gedurende 10 jaar, dit is het bedrag dat in de groene cel (F2) bovenaan de pagina berekend wordt op basis van de door u ingevulde getallen</t>
  </si>
  <si>
    <t>Aanschaf Systeem:  Systeem A en Systeem B</t>
  </si>
  <si>
    <t>Bij aanschaf dient u alle aangeboden apparatuur en aanverwante accesoires (waarbij het systeem voldoet aan alle eisen en operationeel is)  op te nemen in een prijs excl BTW.</t>
  </si>
  <si>
    <t xml:space="preserve">Er zullen geen additionele aankopen nodig moeten zijn om een werkbare opstelling te verkrijgen conform pakket van eisen en wensen. </t>
  </si>
  <si>
    <t xml:space="preserve">Bij de aanschaf is installatie, training, voldoende rekjes voor eenmaal de capaciteit van de scanner(s) en hulp bij de implementatie inbegrepen. </t>
  </si>
  <si>
    <t xml:space="preserve">Op de aanschaf zitten prijsplafonds van € 605.000 voor systeem A en B (prijsplafond incl BTW), aanbiedingen boven dit bedrag worden uitgesloten. </t>
  </si>
  <si>
    <t>Prijs van tafel en losse rekjes worden niet meegewogen.</t>
  </si>
  <si>
    <t>Onderhoud:</t>
  </si>
  <si>
    <t>Bedragen worden ingevuld op prijspeil 2026.</t>
  </si>
  <si>
    <t>Aanbiedingen boven het prijsplafond van € 217.800 incl BTW voor preventief onderhoud voor 10 jaar per systeem worden uitgesloten</t>
  </si>
  <si>
    <t>De onderhoudsprijzen worden evenredig over 10 jaar verspreid en mogen niet manipulatief worden ingevuld.</t>
  </si>
  <si>
    <t xml:space="preserve">Let hierbij op dat deze eisen gelden voor de gehele opstelling, incl hardware en software. </t>
  </si>
  <si>
    <t xml:space="preserve">Onderhoudsprijs per jaar te rekenen vanaf jaar 1: Hier geeft u het onderhoudsbedrag excl BTW weer per jaar. U gaat hierbij uit van 1 garantiejaar.  Het totale onderhoudsbedrag wordt in de 9 termijnen gelijkelijk over een periode van 10 jaar gefactureerd zodat Amsterdam UMC vanwege budgettaire redenen direct vanaf jaar 0 onderhoud gaat betalen. Het onderhoudsbedrag mag gedurende de looptijd van het contract niet geindexeerd worden. U dient de indexatie nu al in uw onderhoudprijs per jaar te verwerken. </t>
  </si>
  <si>
    <t xml:space="preserve">Let op: </t>
  </si>
  <si>
    <t>Controleer goed of u het juiste heeft ingevuld! Bedragen mogen tijdens de aanbesteding niet meer gewijzigd worden tenzij overduidelijk een typefout (te beoordelen door Amsterdam UMC)</t>
  </si>
  <si>
    <t>Prijzenblad Coupescanners, Amsterdam UMC afdeling Pathologie</t>
  </si>
  <si>
    <t>Totaal bedrag</t>
  </si>
  <si>
    <t>(Bedrag mag niet meer bedragen dan €835.000 incl BTW)</t>
  </si>
  <si>
    <t>Ingevuld door:</t>
  </si>
  <si>
    <t>naam leverancier</t>
  </si>
  <si>
    <t xml:space="preserve">1. Kosten aanschaf (eenmalig) </t>
  </si>
  <si>
    <t>Omschrijving van Merk en type</t>
  </si>
  <si>
    <t>Aantal</t>
  </si>
  <si>
    <t>Bedrag per stuk (excl. BTW)</t>
  </si>
  <si>
    <r>
      <rPr>
        <b/>
        <sz val="11"/>
        <color rgb="FF000000"/>
        <rFont val="Trebuchet MS"/>
      </rPr>
      <t xml:space="preserve">Aantal * Bedrag (€ </t>
    </r>
    <r>
      <rPr>
        <b/>
        <sz val="11"/>
        <color rgb="FFFF0000"/>
        <rFont val="Trebuchet MS"/>
      </rPr>
      <t>incl</t>
    </r>
    <r>
      <rPr>
        <b/>
        <sz val="11"/>
        <color rgb="FF000000"/>
        <rFont val="Trebuchet MS"/>
      </rPr>
      <t xml:space="preserve"> BTW)</t>
    </r>
  </si>
  <si>
    <t>Systeem A locatie AMC</t>
  </si>
  <si>
    <t>Systeem B locatie VUmc</t>
  </si>
  <si>
    <t>2. Overig</t>
  </si>
  <si>
    <t xml:space="preserve">Omschrijving </t>
  </si>
  <si>
    <t xml:space="preserve">Aantal </t>
  </si>
  <si>
    <t>Stabiele roltafel  voor aangeboden
 apparatuur</t>
  </si>
  <si>
    <t>weegt niet mee</t>
  </si>
  <si>
    <t>Losse rekjes (aanvullend bij te bestellen)</t>
  </si>
  <si>
    <t>Subtotaal tbv prijsplafonds</t>
  </si>
  <si>
    <t>systeem A</t>
  </si>
  <si>
    <t>systeem B</t>
  </si>
  <si>
    <t>(Bedrag mag niet meer bedragen dan € 605.000 incl BTW)</t>
  </si>
  <si>
    <t>3. Kosten onderhoud (prijspeil 2026)</t>
  </si>
  <si>
    <t>Onderhoud configuratie</t>
  </si>
  <si>
    <t>Jaar 1  Onderhoudscontract voor 2 systemen</t>
  </si>
  <si>
    <t>garantie</t>
  </si>
  <si>
    <t>Jaar 2  Onderhoudscontract voor 2 systemen</t>
  </si>
  <si>
    <t>Jaar 3  Onderhoudscontract voor 2 systemen</t>
  </si>
  <si>
    <t>Jaar 4  Onderhoudscontract voor 2 systemen</t>
  </si>
  <si>
    <t>Jaar 5  Onderhoudscontract voor 2 systemen</t>
  </si>
  <si>
    <t>Jaar 6  Onderhoudscontract voor 2 systemen</t>
  </si>
  <si>
    <t>Jaar 7  Onderhoudscontract voor 2 systemen</t>
  </si>
  <si>
    <t>Jaar 8  Onderhoudscontract voor 2 systemen</t>
  </si>
  <si>
    <t>Jaar 9  Onderhoudscontract voor 2 systemen</t>
  </si>
  <si>
    <t>Jaar 10  Onderhoudscontract voor 2 systemen</t>
  </si>
  <si>
    <t>Totale kosten onderhoud gedurende 10 jaar</t>
  </si>
  <si>
    <t>(Bedrag mag niet meer bedragen dan € 217.800 incl BTW)</t>
  </si>
  <si>
    <t>Totale waarde contract</t>
  </si>
  <si>
    <r>
      <rPr>
        <b/>
        <sz val="11"/>
        <color rgb="FF000000"/>
        <rFont val="Trebuchet MS"/>
      </rPr>
      <t xml:space="preserve">Bedrag (€ </t>
    </r>
    <r>
      <rPr>
        <b/>
        <sz val="11"/>
        <color rgb="FFFF0000"/>
        <rFont val="Trebuchet MS"/>
      </rPr>
      <t>incl</t>
    </r>
    <r>
      <rPr>
        <b/>
        <sz val="11"/>
        <color rgb="FF000000"/>
        <rFont val="Trebuchet MS"/>
      </rPr>
      <t xml:space="preserve"> BTW)</t>
    </r>
  </si>
  <si>
    <t>2. Kosten onderhoud (prijspeil 2026)</t>
  </si>
  <si>
    <t>Totaal</t>
  </si>
  <si>
    <t>Prijs op basis van het Programma van Eisen (incl. plaatsing, installatie en trainingen), nota van inlichtingen en alle aanbestedingsdocumenten.</t>
  </si>
  <si>
    <r>
      <rPr>
        <sz val="10"/>
        <color rgb="FF000000"/>
        <rFont val="Trebuchet MS"/>
      </rPr>
      <t xml:space="preserve">Onderhoudsprijzen zijn vast gedurende de looptijd van de overeenkomst. Inschrijver moet dus nu een inschatting maken van de totale kosten en deze als </t>
    </r>
    <r>
      <rPr>
        <u/>
        <sz val="10"/>
        <color rgb="FF000000"/>
        <rFont val="Trebuchet MS"/>
      </rPr>
      <t>vast</t>
    </r>
    <r>
      <rPr>
        <sz val="10"/>
        <color rgb="FF000000"/>
        <rFont val="Trebuchet MS"/>
      </rPr>
      <t xml:space="preserve"> aanbieden.</t>
    </r>
  </si>
  <si>
    <t xml:space="preserve">Ondergetekende rechtsgeldig vertegenwoordiger van Inschrijver verklaart deze naar waarheid te hebben ingevuld. </t>
  </si>
  <si>
    <t xml:space="preserve">Naam </t>
  </si>
  <si>
    <t xml:space="preserve">Functie </t>
  </si>
  <si>
    <t xml:space="preserve">Onderneming </t>
  </si>
  <si>
    <t xml:space="preserve">Handtekening </t>
  </si>
  <si>
    <t xml:space="preserve">Plaats en datum </t>
  </si>
  <si>
    <t>Voorbeeld berekening met fictieve bedragen en kwaliteitswaarden</t>
  </si>
  <si>
    <t>Prijs</t>
  </si>
  <si>
    <t>Punten voor prijs</t>
  </si>
  <si>
    <t>Kwaliteit</t>
  </si>
  <si>
    <t>Uitkomst</t>
  </si>
  <si>
    <t>Ranking</t>
  </si>
  <si>
    <t>Leverancier a</t>
  </si>
  <si>
    <t>Leverancier b</t>
  </si>
  <si>
    <t>Leverancier c</t>
  </si>
  <si>
    <t>Leverancier d</t>
  </si>
  <si>
    <t>Maximaal</t>
  </si>
  <si>
    <t>wegings%</t>
  </si>
  <si>
    <t>Eindscore</t>
  </si>
  <si>
    <t>Laagste inschrijfprijs = 400 punten</t>
  </si>
  <si>
    <t>De tweede laagste prijs wordt relatief beoordeeld ten opzichte van nummer 1:</t>
  </si>
  <si>
    <t>Leverancier d heeft inschrijfprijs 300.000 = 400 punten</t>
  </si>
  <si>
    <t xml:space="preserve">Leverancier c heeft inschrijfprijs 325.000 = 369 punten </t>
  </si>
  <si>
    <t>(400*300.000/325.000)</t>
  </si>
  <si>
    <t xml:space="preserve">Leverancier b heeft inschrijfprijs 350000 = 343 punten </t>
  </si>
  <si>
    <t>(400*300.000/350.000)</t>
  </si>
  <si>
    <t>Leverancier a heeft inschrijfprijs 400000 = 300 punten</t>
  </si>
  <si>
    <t>(400*300.000/400.000)</t>
  </si>
  <si>
    <t xml:space="preserve">Prijs/ kwaliteit verhouding: </t>
  </si>
  <si>
    <t xml:space="preserve">Prijs </t>
  </si>
  <si>
    <t>40 procent</t>
  </si>
  <si>
    <t>60 procent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</si>
</sst>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24">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strike/>
      <sz val="11"/>
      <color theme="1"/>
      <name val="Calibri"/>
      <family val="2"/>
      <scheme val="minor"/>
    </font>
    <font>
      <b/>
      <sz val="14"/>
      <color theme="1"/>
      <name val="Trebuchet MS"/>
      <family val="2"/>
    </font>
    <font>
      <b/>
      <sz val="11"/>
      <color theme="1"/>
      <name val="Trebuchet MS"/>
      <family val="2"/>
    </font>
    <font>
      <sz val="11"/>
      <color theme="1"/>
      <name val="Trebuchet MS"/>
      <family val="2"/>
    </font>
    <font>
      <sz val="11"/>
      <color rgb="FFFF0000"/>
      <name val="Trebuchet MS"/>
      <family val="2"/>
    </font>
    <font>
      <i/>
      <sz val="11"/>
      <color theme="1"/>
      <name val="Trebuchet MS"/>
      <family val="2"/>
    </font>
    <font>
      <b/>
      <i/>
      <sz val="11"/>
      <color theme="1"/>
      <name val="Trebuchet MS"/>
      <family val="2"/>
    </font>
    <font>
      <sz val="10"/>
      <color theme="1"/>
      <name val="Trebuchet MS"/>
      <family val="2"/>
    </font>
    <font>
      <b/>
      <sz val="10"/>
      <name val="Trebuchet MS"/>
      <family val="2"/>
    </font>
    <font>
      <b/>
      <sz val="11"/>
      <color theme="1"/>
      <name val="Trebuchet MS"/>
    </font>
    <font>
      <b/>
      <sz val="11"/>
      <color rgb="FF000000"/>
      <name val="Trebuchet MS"/>
    </font>
    <font>
      <b/>
      <sz val="11"/>
      <color rgb="FFFF0000"/>
      <name val="Trebuchet MS"/>
    </font>
    <font>
      <sz val="11"/>
      <color rgb="FF000000"/>
      <name val="Trebuchet MS"/>
    </font>
    <font>
      <sz val="11"/>
      <name val="Calibri"/>
      <scheme val="minor"/>
    </font>
    <font>
      <sz val="10"/>
      <color rgb="FF000000"/>
      <name val="Trebuchet MS"/>
    </font>
    <font>
      <u/>
      <sz val="10"/>
      <color rgb="FF000000"/>
      <name val="Trebuchet MS"/>
    </font>
    <font>
      <sz val="11"/>
      <color rgb="FF000000"/>
      <name val="Trebuchet MS"/>
      <family val="2"/>
    </font>
    <font>
      <b/>
      <sz val="14"/>
      <color rgb="FFFF0000"/>
      <name val="Calibri"/>
      <family val="2"/>
      <scheme val="minor"/>
    </font>
    <font>
      <sz val="11"/>
      <color rgb="FF00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0"/>
        <bgColor indexed="64"/>
      </patternFill>
    </fill>
    <fill>
      <patternFill patternType="solid">
        <fgColor rgb="FF00B050"/>
        <bgColor indexed="64"/>
      </patternFill>
    </fill>
    <fill>
      <patternFill patternType="solid">
        <fgColor theme="5" tint="0.59999389629810485"/>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style="thin">
        <color indexed="64"/>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thin">
        <color indexed="64"/>
      </right>
      <top style="medium">
        <color indexed="64"/>
      </top>
      <bottom style="thin">
        <color indexed="64"/>
      </bottom>
      <diagonal/>
    </border>
    <border>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style="medium">
        <color rgb="FF000000"/>
      </right>
      <top style="medium">
        <color rgb="FF000000"/>
      </top>
      <bottom style="medium">
        <color indexed="64"/>
      </bottom>
      <diagonal/>
    </border>
    <border>
      <left style="thin">
        <color indexed="64"/>
      </left>
      <right style="thin">
        <color indexed="64"/>
      </right>
      <top style="medium">
        <color indexed="64"/>
      </top>
      <bottom/>
      <diagonal/>
    </border>
    <border>
      <left style="medium">
        <color rgb="FF000000"/>
      </left>
      <right/>
      <top/>
      <bottom style="medium">
        <color rgb="FF000000"/>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right style="medium">
        <color rgb="FF000000"/>
      </right>
      <top style="thin">
        <color rgb="FF000000"/>
      </top>
      <bottom/>
      <diagonal/>
    </border>
  </borders>
  <cellStyleXfs count="2">
    <xf numFmtId="0" fontId="0" fillId="0" borderId="0"/>
    <xf numFmtId="164" fontId="1" fillId="0" borderId="0" applyFont="0" applyFill="0" applyBorder="0" applyAlignment="0" applyProtection="0"/>
  </cellStyleXfs>
  <cellXfs count="164">
    <xf numFmtId="0" fontId="0" fillId="0" borderId="0" xfId="0"/>
    <xf numFmtId="0" fontId="3" fillId="0" borderId="0" xfId="0" applyFont="1"/>
    <xf numFmtId="0" fontId="2" fillId="0" borderId="0" xfId="0" applyFont="1"/>
    <xf numFmtId="0" fontId="4" fillId="0" borderId="0" xfId="0" applyFont="1"/>
    <xf numFmtId="0" fontId="0" fillId="0" borderId="0" xfId="0" applyAlignment="1">
      <alignment wrapText="1"/>
    </xf>
    <xf numFmtId="0" fontId="5" fillId="0" borderId="0" xfId="0" applyFont="1"/>
    <xf numFmtId="0" fontId="7" fillId="4" borderId="5" xfId="0" applyFont="1" applyFill="1" applyBorder="1" applyAlignment="1" applyProtection="1">
      <alignment horizontal="right"/>
      <protection locked="0"/>
    </xf>
    <xf numFmtId="0" fontId="8" fillId="0" borderId="0" xfId="0" applyFont="1"/>
    <xf numFmtId="0" fontId="6" fillId="5" borderId="2" xfId="0" applyFont="1" applyFill="1" applyBorder="1" applyProtection="1">
      <protection locked="0"/>
    </xf>
    <xf numFmtId="0" fontId="8" fillId="5" borderId="0" xfId="0" applyFont="1" applyFill="1" applyProtection="1">
      <protection locked="0"/>
    </xf>
    <xf numFmtId="0" fontId="7" fillId="5" borderId="0" xfId="0" applyFont="1" applyFill="1" applyProtection="1">
      <protection locked="0"/>
    </xf>
    <xf numFmtId="164" fontId="8" fillId="5" borderId="0" xfId="0" applyNumberFormat="1" applyFont="1" applyFill="1" applyProtection="1">
      <protection locked="0"/>
    </xf>
    <xf numFmtId="0" fontId="8" fillId="5" borderId="3" xfId="0" applyFont="1" applyFill="1" applyBorder="1" applyProtection="1">
      <protection locked="0"/>
    </xf>
    <xf numFmtId="0" fontId="10" fillId="2" borderId="1" xfId="0" applyFont="1" applyFill="1" applyBorder="1" applyProtection="1">
      <protection locked="0"/>
    </xf>
    <xf numFmtId="0" fontId="7" fillId="5" borderId="2" xfId="0" applyFont="1" applyFill="1" applyBorder="1"/>
    <xf numFmtId="0" fontId="8" fillId="5" borderId="0" xfId="0" applyFont="1" applyFill="1"/>
    <xf numFmtId="0" fontId="7" fillId="4" borderId="4" xfId="0" applyFont="1" applyFill="1" applyBorder="1"/>
    <xf numFmtId="0" fontId="7" fillId="4" borderId="5" xfId="0" applyFont="1" applyFill="1" applyBorder="1" applyProtection="1">
      <protection locked="0"/>
    </xf>
    <xf numFmtId="0" fontId="7" fillId="4" borderId="9" xfId="0" applyFont="1" applyFill="1" applyBorder="1"/>
    <xf numFmtId="0" fontId="7" fillId="4" borderId="6" xfId="0" applyFont="1" applyFill="1" applyBorder="1" applyProtection="1">
      <protection locked="0"/>
    </xf>
    <xf numFmtId="0" fontId="8" fillId="2" borderId="14" xfId="0" applyFont="1" applyFill="1" applyBorder="1" applyProtection="1">
      <protection locked="0"/>
    </xf>
    <xf numFmtId="164" fontId="8" fillId="2" borderId="15" xfId="1" applyFont="1" applyFill="1" applyBorder="1" applyProtection="1">
      <protection locked="0"/>
    </xf>
    <xf numFmtId="164" fontId="8" fillId="0" borderId="14" xfId="1" applyFont="1" applyBorder="1" applyProtection="1"/>
    <xf numFmtId="164" fontId="8" fillId="2" borderId="8" xfId="1" applyFont="1" applyFill="1" applyBorder="1" applyProtection="1">
      <protection locked="0"/>
    </xf>
    <xf numFmtId="164" fontId="8" fillId="0" borderId="7" xfId="1" applyFont="1" applyBorder="1" applyProtection="1"/>
    <xf numFmtId="0" fontId="11" fillId="5" borderId="2" xfId="0" applyFont="1" applyFill="1" applyBorder="1"/>
    <xf numFmtId="164" fontId="8" fillId="0" borderId="8" xfId="1" applyFont="1" applyFill="1" applyBorder="1" applyProtection="1">
      <protection locked="0"/>
    </xf>
    <xf numFmtId="0" fontId="8" fillId="0" borderId="3" xfId="0" applyFont="1" applyBorder="1"/>
    <xf numFmtId="0" fontId="6" fillId="5" borderId="19" xfId="0" applyFont="1" applyFill="1" applyBorder="1" applyProtection="1">
      <protection locked="0"/>
    </xf>
    <xf numFmtId="0" fontId="7" fillId="5" borderId="0" xfId="0" applyFont="1" applyFill="1"/>
    <xf numFmtId="0" fontId="8" fillId="0" borderId="20" xfId="0" applyFont="1" applyBorder="1" applyAlignment="1" applyProtection="1">
      <alignment horizontal="center"/>
      <protection locked="0"/>
    </xf>
    <xf numFmtId="0" fontId="12" fillId="0" borderId="21" xfId="0" applyFont="1" applyBorder="1"/>
    <xf numFmtId="0" fontId="12" fillId="0" borderId="24" xfId="0" applyFont="1" applyBorder="1"/>
    <xf numFmtId="0" fontId="12" fillId="0" borderId="26" xfId="0" applyFont="1" applyBorder="1"/>
    <xf numFmtId="164" fontId="8" fillId="6" borderId="5" xfId="0" applyNumberFormat="1" applyFont="1" applyFill="1" applyBorder="1"/>
    <xf numFmtId="0" fontId="14" fillId="4" borderId="9" xfId="0" applyFont="1" applyFill="1" applyBorder="1"/>
    <xf numFmtId="0" fontId="8" fillId="5" borderId="10" xfId="0" applyFont="1" applyFill="1" applyBorder="1" applyAlignment="1">
      <alignment horizontal="right" indent="1"/>
    </xf>
    <xf numFmtId="0" fontId="17" fillId="5" borderId="11" xfId="0" applyFont="1" applyFill="1" applyBorder="1" applyAlignment="1">
      <alignment horizontal="right" indent="1"/>
    </xf>
    <xf numFmtId="0" fontId="7" fillId="4" borderId="28" xfId="0" applyFont="1" applyFill="1" applyBorder="1"/>
    <xf numFmtId="0" fontId="7" fillId="4" borderId="29" xfId="0" applyFont="1" applyFill="1" applyBorder="1" applyProtection="1">
      <protection locked="0"/>
    </xf>
    <xf numFmtId="0" fontId="7" fillId="4" borderId="30" xfId="0" applyFont="1" applyFill="1" applyBorder="1" applyProtection="1">
      <protection locked="0"/>
    </xf>
    <xf numFmtId="0" fontId="14" fillId="4" borderId="30" xfId="0" applyFont="1" applyFill="1" applyBorder="1"/>
    <xf numFmtId="0" fontId="8" fillId="4" borderId="31" xfId="0" applyFont="1" applyFill="1" applyBorder="1" applyProtection="1">
      <protection locked="0"/>
    </xf>
    <xf numFmtId="0" fontId="8" fillId="0" borderId="32" xfId="0" applyFont="1" applyBorder="1" applyAlignment="1">
      <alignment vertical="top"/>
    </xf>
    <xf numFmtId="0" fontId="8" fillId="0" borderId="34" xfId="0" applyFont="1" applyBorder="1" applyAlignment="1" applyProtection="1">
      <alignment horizontal="center"/>
      <protection locked="0"/>
    </xf>
    <xf numFmtId="0" fontId="8" fillId="0" borderId="33" xfId="0" applyFont="1" applyBorder="1" applyAlignment="1" applyProtection="1">
      <alignment horizontal="center"/>
      <protection locked="0"/>
    </xf>
    <xf numFmtId="164" fontId="8" fillId="3" borderId="30" xfId="1" applyFont="1" applyFill="1" applyBorder="1" applyProtection="1"/>
    <xf numFmtId="0" fontId="7" fillId="4" borderId="35" xfId="0" applyFont="1" applyFill="1" applyBorder="1" applyAlignment="1">
      <alignment vertical="top"/>
    </xf>
    <xf numFmtId="0" fontId="8" fillId="4" borderId="36" xfId="0" applyFont="1" applyFill="1" applyBorder="1"/>
    <xf numFmtId="0" fontId="8" fillId="4" borderId="36" xfId="0" applyFont="1" applyFill="1" applyBorder="1" applyProtection="1">
      <protection locked="0"/>
    </xf>
    <xf numFmtId="0" fontId="14" fillId="4" borderId="37" xfId="0" applyFont="1" applyFill="1" applyBorder="1" applyAlignment="1">
      <alignment vertical="top"/>
    </xf>
    <xf numFmtId="0" fontId="7" fillId="4" borderId="38" xfId="0" applyFont="1" applyFill="1" applyBorder="1" applyAlignment="1" applyProtection="1">
      <alignment wrapText="1"/>
      <protection locked="0"/>
    </xf>
    <xf numFmtId="0" fontId="8" fillId="5" borderId="36" xfId="0" applyFont="1" applyFill="1" applyBorder="1"/>
    <xf numFmtId="0" fontId="8" fillId="5" borderId="36" xfId="0" applyFont="1" applyFill="1" applyBorder="1" applyProtection="1">
      <protection locked="0"/>
    </xf>
    <xf numFmtId="164" fontId="8" fillId="3" borderId="41" xfId="1" applyFont="1" applyFill="1" applyBorder="1" applyProtection="1"/>
    <xf numFmtId="0" fontId="9" fillId="4" borderId="42" xfId="0" applyFont="1" applyFill="1" applyBorder="1"/>
    <xf numFmtId="0" fontId="18" fillId="0" borderId="0" xfId="0" applyFont="1"/>
    <xf numFmtId="0" fontId="9" fillId="0" borderId="6" xfId="0" applyFont="1" applyBorder="1"/>
    <xf numFmtId="0" fontId="9" fillId="4" borderId="31" xfId="0" applyFont="1" applyFill="1" applyBorder="1" applyProtection="1">
      <protection locked="0"/>
    </xf>
    <xf numFmtId="0" fontId="17" fillId="5" borderId="44" xfId="0" applyFont="1" applyFill="1" applyBorder="1" applyAlignment="1">
      <alignment horizontal="right" indent="1"/>
    </xf>
    <xf numFmtId="0" fontId="8" fillId="2" borderId="45" xfId="0" applyFont="1" applyFill="1" applyBorder="1" applyProtection="1">
      <protection locked="0"/>
    </xf>
    <xf numFmtId="0" fontId="7" fillId="4" borderId="10" xfId="0" applyFont="1" applyFill="1" applyBorder="1"/>
    <xf numFmtId="0" fontId="8" fillId="2" borderId="46" xfId="0" applyFont="1" applyFill="1" applyBorder="1" applyProtection="1">
      <protection locked="0"/>
    </xf>
    <xf numFmtId="164" fontId="8" fillId="2" borderId="47" xfId="1" applyFont="1" applyFill="1" applyBorder="1" applyProtection="1">
      <protection locked="0"/>
    </xf>
    <xf numFmtId="164" fontId="8" fillId="0" borderId="39" xfId="1" applyFont="1" applyBorder="1" applyProtection="1"/>
    <xf numFmtId="0" fontId="7" fillId="4" borderId="18" xfId="0" applyFont="1" applyFill="1" applyBorder="1" applyProtection="1">
      <protection locked="0"/>
    </xf>
    <xf numFmtId="0" fontId="7" fillId="4" borderId="49" xfId="0" applyFont="1" applyFill="1" applyBorder="1"/>
    <xf numFmtId="0" fontId="8" fillId="5" borderId="35" xfId="0" applyFont="1" applyFill="1" applyBorder="1" applyAlignment="1">
      <alignment horizontal="right" indent="1"/>
    </xf>
    <xf numFmtId="0" fontId="17" fillId="5" borderId="50" xfId="0" applyFont="1" applyFill="1" applyBorder="1" applyAlignment="1">
      <alignment horizontal="right" indent="1"/>
    </xf>
    <xf numFmtId="164" fontId="8" fillId="0" borderId="45" xfId="1" applyFont="1" applyBorder="1" applyProtection="1"/>
    <xf numFmtId="0" fontId="8" fillId="5" borderId="36" xfId="0" applyFont="1" applyFill="1" applyBorder="1" applyAlignment="1">
      <alignment horizontal="right" indent="1"/>
    </xf>
    <xf numFmtId="0" fontId="8" fillId="5" borderId="51" xfId="0" applyFont="1" applyFill="1" applyBorder="1" applyAlignment="1">
      <alignment horizontal="right" indent="1"/>
    </xf>
    <xf numFmtId="0" fontId="17" fillId="5" borderId="52" xfId="0" applyFont="1" applyFill="1" applyBorder="1" applyAlignment="1">
      <alignment horizontal="right" indent="1"/>
    </xf>
    <xf numFmtId="0" fontId="17" fillId="5" borderId="53" xfId="0" applyFont="1" applyFill="1" applyBorder="1" applyAlignment="1">
      <alignment horizontal="right" indent="1"/>
    </xf>
    <xf numFmtId="0" fontId="8" fillId="5" borderId="35" xfId="0" applyFont="1" applyFill="1" applyBorder="1"/>
    <xf numFmtId="0" fontId="8" fillId="5" borderId="51" xfId="0" applyFont="1" applyFill="1" applyBorder="1" applyProtection="1">
      <protection locked="0"/>
    </xf>
    <xf numFmtId="0" fontId="8" fillId="5" borderId="50" xfId="0" applyFont="1" applyFill="1" applyBorder="1"/>
    <xf numFmtId="0" fontId="8" fillId="5" borderId="52" xfId="0" applyFont="1" applyFill="1" applyBorder="1"/>
    <xf numFmtId="0" fontId="8" fillId="5" borderId="52" xfId="0" applyFont="1" applyFill="1" applyBorder="1" applyProtection="1">
      <protection locked="0"/>
    </xf>
    <xf numFmtId="0" fontId="8" fillId="5" borderId="53" xfId="0" applyFont="1" applyFill="1" applyBorder="1" applyProtection="1">
      <protection locked="0"/>
    </xf>
    <xf numFmtId="164" fontId="8" fillId="0" borderId="46" xfId="0" applyNumberFormat="1" applyFont="1" applyBorder="1"/>
    <xf numFmtId="164" fontId="8" fillId="0" borderId="55" xfId="0" applyNumberFormat="1" applyFont="1" applyBorder="1"/>
    <xf numFmtId="0" fontId="17" fillId="5" borderId="44" xfId="0" applyFont="1" applyFill="1" applyBorder="1" applyAlignment="1">
      <alignment horizontal="right" wrapText="1" indent="1"/>
    </xf>
    <xf numFmtId="0" fontId="21" fillId="0" borderId="48" xfId="0" applyFont="1" applyBorder="1"/>
    <xf numFmtId="0" fontId="2" fillId="5" borderId="0" xfId="0" applyFont="1" applyFill="1"/>
    <xf numFmtId="0" fontId="0" fillId="5" borderId="0" xfId="0" applyFill="1"/>
    <xf numFmtId="0" fontId="18" fillId="5" borderId="0" xfId="0" applyFont="1" applyFill="1"/>
    <xf numFmtId="0" fontId="0" fillId="5" borderId="0" xfId="0" applyFill="1" applyAlignment="1">
      <alignment wrapText="1"/>
    </xf>
    <xf numFmtId="0" fontId="8" fillId="2" borderId="14" xfId="0" applyFont="1" applyFill="1" applyBorder="1" applyAlignment="1" applyProtection="1">
      <alignment horizontal="center"/>
      <protection locked="0"/>
    </xf>
    <xf numFmtId="0" fontId="8" fillId="2" borderId="39" xfId="0" applyFont="1" applyFill="1" applyBorder="1" applyAlignment="1" applyProtection="1">
      <alignment horizontal="center"/>
      <protection locked="0"/>
    </xf>
    <xf numFmtId="164" fontId="8" fillId="0" borderId="8" xfId="1" applyFont="1" applyFill="1" applyBorder="1" applyProtection="1"/>
    <xf numFmtId="0" fontId="22" fillId="0" borderId="0" xfId="0" applyFont="1"/>
    <xf numFmtId="0" fontId="0" fillId="0" borderId="4" xfId="0" applyBorder="1"/>
    <xf numFmtId="0" fontId="2" fillId="0" borderId="56" xfId="0" applyFont="1" applyBorder="1" applyAlignment="1">
      <alignment vertical="center"/>
    </xf>
    <xf numFmtId="0" fontId="2" fillId="0" borderId="57" xfId="0" applyFont="1" applyBorder="1" applyAlignment="1">
      <alignment vertical="center" wrapText="1"/>
    </xf>
    <xf numFmtId="0" fontId="2" fillId="0" borderId="9" xfId="0" applyFont="1" applyBorder="1" applyAlignment="1">
      <alignment vertical="center"/>
    </xf>
    <xf numFmtId="0" fontId="2" fillId="0" borderId="6" xfId="0" applyFont="1" applyBorder="1" applyAlignment="1">
      <alignment vertical="center"/>
    </xf>
    <xf numFmtId="0" fontId="0" fillId="0" borderId="58" xfId="0" applyBorder="1"/>
    <xf numFmtId="0" fontId="0" fillId="0" borderId="26" xfId="0" applyBorder="1"/>
    <xf numFmtId="1" fontId="0" fillId="0" borderId="7" xfId="0" applyNumberFormat="1" applyBorder="1"/>
    <xf numFmtId="0" fontId="0" fillId="0" borderId="7" xfId="0" applyBorder="1"/>
    <xf numFmtId="0" fontId="0" fillId="0" borderId="59" xfId="0" applyBorder="1"/>
    <xf numFmtId="0" fontId="0" fillId="0" borderId="60" xfId="0" applyBorder="1"/>
    <xf numFmtId="0" fontId="0" fillId="0" borderId="21" xfId="0" applyBorder="1"/>
    <xf numFmtId="1" fontId="0" fillId="0" borderId="1" xfId="0" applyNumberFormat="1" applyBorder="1"/>
    <xf numFmtId="0" fontId="0" fillId="0" borderId="1" xfId="0" applyBorder="1"/>
    <xf numFmtId="0" fontId="0" fillId="0" borderId="61" xfId="0" applyBorder="1"/>
    <xf numFmtId="0" fontId="0" fillId="0" borderId="62" xfId="0" applyBorder="1"/>
    <xf numFmtId="0" fontId="0" fillId="0" borderId="24" xfId="0" applyBorder="1"/>
    <xf numFmtId="1" fontId="0" fillId="0" borderId="63" xfId="0" applyNumberFormat="1" applyBorder="1"/>
    <xf numFmtId="0" fontId="0" fillId="0" borderId="63" xfId="0" applyBorder="1"/>
    <xf numFmtId="0" fontId="0" fillId="0" borderId="64" xfId="0" applyBorder="1"/>
    <xf numFmtId="0" fontId="0" fillId="0" borderId="5" xfId="0" applyBorder="1"/>
    <xf numFmtId="0" fontId="0" fillId="0" borderId="65" xfId="0" applyBorder="1"/>
    <xf numFmtId="0" fontId="0" fillId="0" borderId="66" xfId="0" applyBorder="1"/>
    <xf numFmtId="0" fontId="0" fillId="0" borderId="67" xfId="0" applyBorder="1"/>
    <xf numFmtId="0" fontId="0" fillId="0" borderId="68" xfId="0" applyBorder="1"/>
    <xf numFmtId="0" fontId="4" fillId="0" borderId="0" xfId="0" applyFont="1" applyAlignment="1">
      <alignment vertical="center"/>
    </xf>
    <xf numFmtId="0" fontId="2" fillId="0" borderId="4" xfId="0" applyFont="1" applyBorder="1"/>
    <xf numFmtId="0" fontId="0" fillId="0" borderId="11" xfId="0" applyBorder="1"/>
    <xf numFmtId="0" fontId="2" fillId="0" borderId="69" xfId="0" applyFont="1" applyBorder="1"/>
    <xf numFmtId="0" fontId="0" fillId="0" borderId="70" xfId="0" applyBorder="1"/>
    <xf numFmtId="0" fontId="2" fillId="0" borderId="71" xfId="0" applyFont="1" applyBorder="1"/>
    <xf numFmtId="0" fontId="0" fillId="0" borderId="72" xfId="0" applyBorder="1"/>
    <xf numFmtId="0" fontId="0" fillId="0" borderId="73" xfId="0" applyBorder="1"/>
    <xf numFmtId="0" fontId="0" fillId="0" borderId="31" xfId="0" applyBorder="1"/>
    <xf numFmtId="0" fontId="0" fillId="0" borderId="74" xfId="0" applyBorder="1"/>
    <xf numFmtId="0" fontId="23" fillId="0" borderId="75" xfId="0" applyFont="1" applyBorder="1"/>
    <xf numFmtId="0" fontId="12" fillId="0" borderId="8" xfId="0" applyFont="1" applyBorder="1" applyAlignment="1" applyProtection="1">
      <alignment horizontal="center"/>
      <protection locked="0"/>
    </xf>
    <xf numFmtId="0" fontId="12" fillId="0" borderId="27" xfId="0" applyFont="1" applyBorder="1" applyAlignment="1" applyProtection="1">
      <alignment horizontal="center"/>
      <protection locked="0"/>
    </xf>
    <xf numFmtId="0" fontId="12" fillId="0" borderId="22" xfId="0" applyFont="1" applyBorder="1" applyAlignment="1" applyProtection="1">
      <alignment horizontal="center"/>
      <protection locked="0"/>
    </xf>
    <xf numFmtId="0" fontId="12" fillId="0" borderId="23" xfId="0" applyFont="1" applyBorder="1" applyAlignment="1" applyProtection="1">
      <alignment horizontal="center"/>
      <protection locked="0"/>
    </xf>
    <xf numFmtId="0" fontId="8" fillId="0" borderId="25" xfId="0" applyFont="1" applyBorder="1" applyAlignment="1" applyProtection="1">
      <alignment horizontal="center"/>
      <protection locked="0"/>
    </xf>
    <xf numFmtId="0" fontId="8" fillId="0" borderId="17" xfId="0" applyFont="1" applyBorder="1" applyAlignment="1" applyProtection="1">
      <alignment horizontal="center"/>
      <protection locked="0"/>
    </xf>
    <xf numFmtId="0" fontId="8" fillId="0" borderId="5" xfId="0" applyFont="1" applyBorder="1" applyAlignment="1">
      <alignment horizontal="center"/>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6" fillId="4" borderId="4" xfId="0" applyFont="1" applyFill="1" applyBorder="1" applyAlignment="1" applyProtection="1">
      <alignment horizontal="center"/>
      <protection locked="0"/>
    </xf>
    <xf numFmtId="0" fontId="6" fillId="4" borderId="5" xfId="0" applyFont="1" applyFill="1" applyBorder="1" applyAlignment="1" applyProtection="1">
      <alignment horizontal="center"/>
      <protection locked="0"/>
    </xf>
    <xf numFmtId="0" fontId="7" fillId="7" borderId="4" xfId="0" applyFont="1" applyFill="1" applyBorder="1" applyAlignment="1">
      <alignment horizontal="center"/>
    </xf>
    <xf numFmtId="0" fontId="7" fillId="7" borderId="5" xfId="0" applyFont="1" applyFill="1" applyBorder="1" applyAlignment="1">
      <alignment horizontal="center"/>
    </xf>
    <xf numFmtId="0" fontId="7" fillId="7" borderId="6" xfId="0" applyFont="1" applyFill="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7" fillId="4" borderId="28" xfId="0" applyFont="1" applyFill="1" applyBorder="1" applyAlignment="1">
      <alignment horizontal="right"/>
    </xf>
    <xf numFmtId="0" fontId="7" fillId="4" borderId="29" xfId="0" applyFont="1" applyFill="1" applyBorder="1" applyAlignment="1">
      <alignment horizontal="right"/>
    </xf>
    <xf numFmtId="10" fontId="9" fillId="0" borderId="40" xfId="0" applyNumberFormat="1" applyFont="1" applyBorder="1" applyAlignment="1">
      <alignment horizontal="center"/>
    </xf>
    <xf numFmtId="10" fontId="9" fillId="0" borderId="43" xfId="0" applyNumberFormat="1" applyFont="1" applyBorder="1" applyAlignment="1">
      <alignment horizontal="center"/>
    </xf>
    <xf numFmtId="0" fontId="7" fillId="4" borderId="11" xfId="0" applyFont="1" applyFill="1" applyBorder="1" applyAlignment="1">
      <alignment horizontal="right"/>
    </xf>
    <xf numFmtId="0" fontId="7" fillId="4" borderId="12" xfId="0" applyFont="1" applyFill="1" applyBorder="1" applyAlignment="1">
      <alignment horizontal="right"/>
    </xf>
    <xf numFmtId="0" fontId="7" fillId="4" borderId="54" xfId="0" applyFont="1" applyFill="1" applyBorder="1" applyAlignment="1">
      <alignment horizontal="right"/>
    </xf>
    <xf numFmtId="0" fontId="7" fillId="0" borderId="18" xfId="0" applyFont="1" applyBorder="1" applyAlignment="1" applyProtection="1">
      <alignment horizontal="center"/>
      <protection locked="0"/>
    </xf>
    <xf numFmtId="0" fontId="12" fillId="0" borderId="10" xfId="0" applyFont="1" applyBorder="1" applyAlignment="1">
      <alignment horizontal="left" vertical="top" wrapText="1"/>
    </xf>
    <xf numFmtId="0" fontId="12" fillId="0" borderId="18" xfId="0" applyFont="1" applyBorder="1" applyAlignment="1">
      <alignment horizontal="left" vertical="top" wrapText="1"/>
    </xf>
    <xf numFmtId="0" fontId="12" fillId="0" borderId="16" xfId="0" applyFont="1" applyBorder="1" applyAlignment="1">
      <alignment horizontal="left" vertical="top" wrapText="1"/>
    </xf>
    <xf numFmtId="0" fontId="19"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9" fillId="0" borderId="11" xfId="0" applyFont="1" applyBorder="1" applyAlignment="1">
      <alignment horizontal="right"/>
    </xf>
    <xf numFmtId="0" fontId="9" fillId="0" borderId="12" xfId="0" applyFont="1" applyBorder="1" applyAlignment="1">
      <alignment horizontal="right"/>
    </xf>
    <xf numFmtId="0" fontId="9" fillId="0" borderId="5" xfId="0" applyFont="1" applyBorder="1" applyAlignment="1">
      <alignment horizontal="right"/>
    </xf>
    <xf numFmtId="0" fontId="9" fillId="0" borderId="6" xfId="0" applyFont="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election activeCell="A31" sqref="A31"/>
    </sheetView>
  </sheetViews>
  <sheetFormatPr defaultRowHeight="15"/>
  <cols>
    <col min="1" max="1" width="174.42578125" customWidth="1"/>
  </cols>
  <sheetData>
    <row r="1" spans="1:1">
      <c r="A1" t="s">
        <v>0</v>
      </c>
    </row>
    <row r="3" spans="1:1">
      <c r="A3" t="s">
        <v>1</v>
      </c>
    </row>
    <row r="4" spans="1:1">
      <c r="A4" t="s">
        <v>2</v>
      </c>
    </row>
    <row r="5" spans="1:1">
      <c r="A5" t="s">
        <v>3</v>
      </c>
    </row>
    <row r="6" spans="1:1">
      <c r="A6" t="s">
        <v>4</v>
      </c>
    </row>
    <row r="7" spans="1:1">
      <c r="A7" t="s">
        <v>5</v>
      </c>
    </row>
    <row r="8" spans="1:1" s="2" customFormat="1">
      <c r="A8" s="3" t="s">
        <v>6</v>
      </c>
    </row>
    <row r="9" spans="1:1">
      <c r="A9" s="1"/>
    </row>
    <row r="11" spans="1:1">
      <c r="A11" s="84" t="s">
        <v>7</v>
      </c>
    </row>
    <row r="12" spans="1:1">
      <c r="A12" s="85" t="s">
        <v>8</v>
      </c>
    </row>
    <row r="13" spans="1:1">
      <c r="A13" s="85" t="s">
        <v>9</v>
      </c>
    </row>
    <row r="14" spans="1:1">
      <c r="A14" s="85" t="s">
        <v>10</v>
      </c>
    </row>
    <row r="15" spans="1:1">
      <c r="A15" s="86" t="s">
        <v>11</v>
      </c>
    </row>
    <row r="16" spans="1:1">
      <c r="A16" s="87" t="s">
        <v>12</v>
      </c>
    </row>
    <row r="17" spans="1:1">
      <c r="A17" s="84"/>
    </row>
    <row r="18" spans="1:1">
      <c r="A18" s="56"/>
    </row>
    <row r="19" spans="1:1">
      <c r="A19" s="4"/>
    </row>
    <row r="20" spans="1:1" s="3" customFormat="1">
      <c r="A20" s="2" t="s">
        <v>13</v>
      </c>
    </row>
    <row r="21" spans="1:1">
      <c r="A21" t="s">
        <v>14</v>
      </c>
    </row>
    <row r="22" spans="1:1" s="5" customFormat="1">
      <c r="A22" s="85" t="s">
        <v>15</v>
      </c>
    </row>
    <row r="23" spans="1:1" s="5" customFormat="1">
      <c r="A23" t="s">
        <v>16</v>
      </c>
    </row>
    <row r="24" spans="1:1">
      <c r="A24" t="s">
        <v>17</v>
      </c>
    </row>
    <row r="26" spans="1:1" ht="45">
      <c r="A26" s="4" t="s">
        <v>18</v>
      </c>
    </row>
    <row r="28" spans="1:1">
      <c r="A28" s="2" t="s">
        <v>19</v>
      </c>
    </row>
    <row r="29" spans="1:1">
      <c r="A29" t="s">
        <v>20</v>
      </c>
    </row>
    <row r="32" spans="1:1">
      <c r="A32"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91C6-3693-440D-B34E-76851AA989D1}">
  <dimension ref="A2:G49"/>
  <sheetViews>
    <sheetView topLeftCell="B1" workbookViewId="0">
      <selection activeCell="G25" sqref="G25"/>
    </sheetView>
  </sheetViews>
  <sheetFormatPr defaultColWidth="9.140625" defaultRowHeight="16.5"/>
  <cols>
    <col min="1" max="1" width="5.42578125" style="7" customWidth="1"/>
    <col min="2" max="2" width="42" style="7" customWidth="1"/>
    <col min="3" max="3" width="65.5703125" style="7" customWidth="1"/>
    <col min="4" max="4" width="21.42578125" style="7" customWidth="1"/>
    <col min="5" max="5" width="35.7109375" style="7" customWidth="1"/>
    <col min="6" max="6" width="40.7109375" style="7" customWidth="1"/>
    <col min="7" max="7" width="57.42578125" style="7" bestFit="1" customWidth="1"/>
    <col min="8" max="11" width="9.140625" style="7"/>
    <col min="12" max="12" width="13.140625" style="7" bestFit="1" customWidth="1"/>
    <col min="13" max="16384" width="9.140625" style="7"/>
  </cols>
  <sheetData>
    <row r="2" spans="1:7" ht="18.75">
      <c r="B2" s="138" t="s">
        <v>21</v>
      </c>
      <c r="C2" s="139"/>
      <c r="D2" s="139"/>
      <c r="E2" s="6" t="s">
        <v>22</v>
      </c>
      <c r="F2" s="34">
        <f>F39</f>
        <v>0</v>
      </c>
      <c r="G2" s="55" t="s">
        <v>23</v>
      </c>
    </row>
    <row r="3" spans="1:7" ht="18.75">
      <c r="B3" s="8"/>
      <c r="C3" s="9"/>
      <c r="D3" s="9"/>
      <c r="E3" s="10"/>
      <c r="F3" s="11"/>
      <c r="G3" s="12"/>
    </row>
    <row r="4" spans="1:7" ht="18.75">
      <c r="A4" s="27"/>
      <c r="B4" s="28" t="s">
        <v>24</v>
      </c>
      <c r="C4" s="13" t="s">
        <v>25</v>
      </c>
      <c r="D4" s="9"/>
      <c r="E4" s="10"/>
      <c r="F4" s="11"/>
      <c r="G4" s="12"/>
    </row>
    <row r="5" spans="1:7">
      <c r="A5" s="27"/>
      <c r="B5" s="29"/>
      <c r="C5" s="15"/>
      <c r="D5" s="9"/>
      <c r="E5" s="9"/>
      <c r="F5" s="9"/>
      <c r="G5" s="12"/>
    </row>
    <row r="6" spans="1:7">
      <c r="B6" s="140" t="s">
        <v>20</v>
      </c>
      <c r="C6" s="141"/>
      <c r="D6" s="141"/>
      <c r="E6" s="141"/>
      <c r="F6" s="141"/>
      <c r="G6" s="142"/>
    </row>
    <row r="7" spans="1:7" ht="18.75" customHeight="1">
      <c r="B7" s="143"/>
      <c r="C7" s="144"/>
      <c r="D7" s="144"/>
      <c r="E7" s="144"/>
      <c r="F7" s="144"/>
      <c r="G7" s="145"/>
    </row>
    <row r="8" spans="1:7">
      <c r="B8" s="16" t="s">
        <v>26</v>
      </c>
      <c r="C8" s="17" t="s">
        <v>27</v>
      </c>
      <c r="D8" s="18" t="s">
        <v>28</v>
      </c>
      <c r="E8" s="18" t="s">
        <v>29</v>
      </c>
      <c r="F8" s="35" t="s">
        <v>30</v>
      </c>
      <c r="G8" s="19"/>
    </row>
    <row r="9" spans="1:7" ht="27" customHeight="1">
      <c r="B9" s="36" t="s">
        <v>31</v>
      </c>
      <c r="C9" s="20"/>
      <c r="D9" s="88"/>
      <c r="E9" s="21"/>
      <c r="F9" s="22">
        <f>(D9*E9)*1.21</f>
        <v>0</v>
      </c>
      <c r="G9" s="57"/>
    </row>
    <row r="10" spans="1:7" ht="27" customHeight="1">
      <c r="B10" s="37" t="s">
        <v>32</v>
      </c>
      <c r="C10" s="20"/>
      <c r="D10" s="88"/>
      <c r="E10" s="21"/>
      <c r="F10" s="22">
        <f>(D10*E10)*1.21</f>
        <v>0</v>
      </c>
      <c r="G10" s="57"/>
    </row>
    <row r="11" spans="1:7" ht="18.75">
      <c r="B11" s="143"/>
      <c r="C11" s="144"/>
      <c r="D11" s="144"/>
      <c r="E11" s="144"/>
      <c r="F11" s="144"/>
      <c r="G11" s="145"/>
    </row>
    <row r="12" spans="1:7">
      <c r="B12" s="16" t="s">
        <v>33</v>
      </c>
      <c r="C12" s="17" t="s">
        <v>34</v>
      </c>
      <c r="D12" s="18" t="s">
        <v>35</v>
      </c>
      <c r="E12" s="18" t="s">
        <v>29</v>
      </c>
      <c r="F12" s="35" t="s">
        <v>30</v>
      </c>
      <c r="G12" s="19"/>
    </row>
    <row r="13" spans="1:7" ht="30.75" customHeight="1">
      <c r="B13" s="82" t="s">
        <v>36</v>
      </c>
      <c r="C13" s="62"/>
      <c r="D13" s="89"/>
      <c r="E13" s="63"/>
      <c r="F13" s="64">
        <f t="shared" ref="F13:F14" si="0">(D13*E13)*1.21</f>
        <v>0</v>
      </c>
      <c r="G13" s="83" t="s">
        <v>37</v>
      </c>
    </row>
    <row r="14" spans="1:7">
      <c r="B14" s="59" t="s">
        <v>38</v>
      </c>
      <c r="C14" s="60"/>
      <c r="D14" s="88"/>
      <c r="E14" s="21"/>
      <c r="F14" s="22">
        <f t="shared" si="0"/>
        <v>0</v>
      </c>
      <c r="G14" s="83" t="s">
        <v>37</v>
      </c>
    </row>
    <row r="15" spans="1:7">
      <c r="B15" s="14"/>
      <c r="C15" s="15"/>
      <c r="D15" s="9"/>
      <c r="E15" s="9"/>
      <c r="F15" s="9"/>
      <c r="G15" s="12"/>
    </row>
    <row r="16" spans="1:7">
      <c r="B16" s="61" t="s">
        <v>39</v>
      </c>
      <c r="C16" s="65"/>
      <c r="D16" s="66"/>
      <c r="E16" s="66"/>
      <c r="F16" s="35" t="s">
        <v>30</v>
      </c>
      <c r="G16" s="19"/>
    </row>
    <row r="17" spans="2:7">
      <c r="B17" s="67"/>
      <c r="C17" s="70"/>
      <c r="D17" s="70"/>
      <c r="E17" s="71" t="s">
        <v>40</v>
      </c>
      <c r="F17" s="69">
        <f>(E9*D9)*1.21</f>
        <v>0</v>
      </c>
      <c r="G17" s="57"/>
    </row>
    <row r="18" spans="2:7">
      <c r="B18" s="68"/>
      <c r="C18" s="72"/>
      <c r="D18" s="72"/>
      <c r="E18" s="73" t="s">
        <v>41</v>
      </c>
      <c r="F18" s="69">
        <f>(E10*D10)*1.21</f>
        <v>0</v>
      </c>
      <c r="G18" s="57"/>
    </row>
    <row r="19" spans="2:7">
      <c r="B19" s="160" t="s">
        <v>42</v>
      </c>
      <c r="C19" s="161"/>
      <c r="D19" s="161"/>
      <c r="E19" s="161"/>
      <c r="F19" s="162"/>
      <c r="G19" s="163"/>
    </row>
    <row r="20" spans="2:7">
      <c r="B20" s="29"/>
      <c r="C20" s="15"/>
      <c r="D20" s="9"/>
      <c r="E20" s="9"/>
      <c r="F20" s="9"/>
      <c r="G20" s="9"/>
    </row>
    <row r="21" spans="2:7">
      <c r="B21" s="29"/>
      <c r="C21" s="15"/>
      <c r="D21" s="9"/>
      <c r="E21" s="9"/>
      <c r="F21" s="9"/>
      <c r="G21" s="9"/>
    </row>
    <row r="22" spans="2:7">
      <c r="B22" s="38" t="s">
        <v>43</v>
      </c>
      <c r="C22" s="39" t="s">
        <v>44</v>
      </c>
      <c r="D22" s="40" t="s">
        <v>35</v>
      </c>
      <c r="E22" s="40" t="s">
        <v>29</v>
      </c>
      <c r="F22" s="41" t="s">
        <v>30</v>
      </c>
      <c r="G22" s="42"/>
    </row>
    <row r="23" spans="2:7">
      <c r="B23" s="25"/>
      <c r="C23" s="43" t="s">
        <v>45</v>
      </c>
      <c r="D23" s="30"/>
      <c r="E23" s="26" t="s">
        <v>46</v>
      </c>
      <c r="F23" s="24"/>
      <c r="G23" s="12"/>
    </row>
    <row r="24" spans="2:7">
      <c r="B24" s="25"/>
      <c r="C24" s="43" t="s">
        <v>47</v>
      </c>
      <c r="D24" s="44"/>
      <c r="E24" s="23"/>
      <c r="F24" s="24">
        <f>(E24)*1.21</f>
        <v>0</v>
      </c>
      <c r="G24" s="12"/>
    </row>
    <row r="25" spans="2:7">
      <c r="B25" s="25"/>
      <c r="C25" s="43" t="s">
        <v>48</v>
      </c>
      <c r="D25" s="45"/>
      <c r="E25" s="90">
        <f t="shared" ref="E25:F32" si="1">E$24</f>
        <v>0</v>
      </c>
      <c r="F25" s="24">
        <f>F$24</f>
        <v>0</v>
      </c>
      <c r="G25" s="12"/>
    </row>
    <row r="26" spans="2:7">
      <c r="B26" s="25"/>
      <c r="C26" s="43" t="s">
        <v>49</v>
      </c>
      <c r="D26" s="30"/>
      <c r="E26" s="90">
        <f t="shared" si="1"/>
        <v>0</v>
      </c>
      <c r="F26" s="24">
        <f t="shared" si="1"/>
        <v>0</v>
      </c>
      <c r="G26" s="12"/>
    </row>
    <row r="27" spans="2:7">
      <c r="B27" s="25"/>
      <c r="C27" s="43" t="s">
        <v>50</v>
      </c>
      <c r="D27" s="30"/>
      <c r="E27" s="90">
        <f t="shared" si="1"/>
        <v>0</v>
      </c>
      <c r="F27" s="24">
        <f t="shared" si="1"/>
        <v>0</v>
      </c>
      <c r="G27" s="12"/>
    </row>
    <row r="28" spans="2:7">
      <c r="B28" s="25"/>
      <c r="C28" s="43" t="s">
        <v>51</v>
      </c>
      <c r="D28" s="30"/>
      <c r="E28" s="90">
        <f t="shared" si="1"/>
        <v>0</v>
      </c>
      <c r="F28" s="24">
        <f t="shared" si="1"/>
        <v>0</v>
      </c>
      <c r="G28" s="12"/>
    </row>
    <row r="29" spans="2:7">
      <c r="B29" s="25"/>
      <c r="C29" s="43" t="s">
        <v>52</v>
      </c>
      <c r="D29" s="30"/>
      <c r="E29" s="90">
        <f t="shared" si="1"/>
        <v>0</v>
      </c>
      <c r="F29" s="24">
        <f t="shared" si="1"/>
        <v>0</v>
      </c>
      <c r="G29" s="12"/>
    </row>
    <row r="30" spans="2:7">
      <c r="B30" s="25"/>
      <c r="C30" s="43" t="s">
        <v>53</v>
      </c>
      <c r="D30" s="30"/>
      <c r="E30" s="90">
        <f t="shared" si="1"/>
        <v>0</v>
      </c>
      <c r="F30" s="24">
        <f t="shared" si="1"/>
        <v>0</v>
      </c>
      <c r="G30" s="12"/>
    </row>
    <row r="31" spans="2:7">
      <c r="B31" s="25"/>
      <c r="C31" s="43" t="s">
        <v>54</v>
      </c>
      <c r="D31" s="30"/>
      <c r="E31" s="90">
        <f t="shared" si="1"/>
        <v>0</v>
      </c>
      <c r="F31" s="24">
        <f t="shared" si="1"/>
        <v>0</v>
      </c>
      <c r="G31" s="12"/>
    </row>
    <row r="32" spans="2:7">
      <c r="B32" s="25"/>
      <c r="C32" s="43" t="s">
        <v>55</v>
      </c>
      <c r="D32" s="44"/>
      <c r="E32" s="90">
        <f t="shared" si="1"/>
        <v>0</v>
      </c>
      <c r="F32" s="24">
        <f t="shared" si="1"/>
        <v>0</v>
      </c>
      <c r="G32" s="12"/>
    </row>
    <row r="33" spans="1:7">
      <c r="B33" s="146" t="s">
        <v>56</v>
      </c>
      <c r="C33" s="147"/>
      <c r="D33" s="147"/>
      <c r="E33" s="46">
        <f>SUM(E23:E32)</f>
        <v>0</v>
      </c>
      <c r="F33" s="46">
        <f>SUM(F24:F32)</f>
        <v>0</v>
      </c>
      <c r="G33" s="58" t="s">
        <v>57</v>
      </c>
    </row>
    <row r="34" spans="1:7">
      <c r="B34" s="14"/>
      <c r="C34" s="15"/>
      <c r="D34" s="9"/>
      <c r="E34" s="9"/>
      <c r="F34" s="9"/>
      <c r="G34" s="12"/>
    </row>
    <row r="35" spans="1:7" ht="17.25" thickBot="1">
      <c r="B35" s="14"/>
      <c r="C35" s="15"/>
      <c r="D35" s="9"/>
      <c r="E35" s="9"/>
      <c r="F35" s="9"/>
      <c r="G35" s="12"/>
    </row>
    <row r="36" spans="1:7">
      <c r="B36" s="47" t="s">
        <v>58</v>
      </c>
      <c r="C36" s="48"/>
      <c r="D36" s="49"/>
      <c r="E36" s="49"/>
      <c r="F36" s="50" t="s">
        <v>59</v>
      </c>
      <c r="G36" s="51"/>
    </row>
    <row r="37" spans="1:7">
      <c r="B37" s="74" t="s">
        <v>26</v>
      </c>
      <c r="C37" s="52"/>
      <c r="D37" s="53"/>
      <c r="E37" s="75"/>
      <c r="F37" s="80">
        <f>F9+F10</f>
        <v>0</v>
      </c>
      <c r="G37" s="148"/>
    </row>
    <row r="38" spans="1:7" ht="16.5" customHeight="1" thickBot="1">
      <c r="B38" s="76" t="s">
        <v>60</v>
      </c>
      <c r="C38" s="77"/>
      <c r="D38" s="78"/>
      <c r="E38" s="79"/>
      <c r="F38" s="81">
        <f>F33</f>
        <v>0</v>
      </c>
      <c r="G38" s="149"/>
    </row>
    <row r="39" spans="1:7" ht="16.5" customHeight="1">
      <c r="A39" s="27"/>
      <c r="B39" s="150" t="s">
        <v>61</v>
      </c>
      <c r="C39" s="151"/>
      <c r="D39" s="151"/>
      <c r="E39" s="152"/>
      <c r="F39" s="54">
        <f>SUM(F37:F38)</f>
        <v>0</v>
      </c>
      <c r="G39" s="55" t="s">
        <v>23</v>
      </c>
    </row>
    <row r="40" spans="1:7" ht="16.5" customHeight="1">
      <c r="B40" s="153"/>
      <c r="C40" s="153"/>
      <c r="D40" s="153"/>
      <c r="E40" s="153"/>
      <c r="F40" s="153"/>
      <c r="G40" s="153"/>
    </row>
    <row r="41" spans="1:7" ht="16.5" customHeight="1">
      <c r="B41" s="154" t="s">
        <v>62</v>
      </c>
      <c r="C41" s="155"/>
      <c r="D41" s="156"/>
    </row>
    <row r="42" spans="1:7" ht="28.5" customHeight="1">
      <c r="B42" s="157" t="s">
        <v>63</v>
      </c>
      <c r="C42" s="158"/>
      <c r="D42" s="159"/>
    </row>
    <row r="43" spans="1:7">
      <c r="B43" s="134"/>
      <c r="C43" s="134"/>
      <c r="D43" s="134"/>
    </row>
    <row r="44" spans="1:7">
      <c r="B44" s="135" t="s">
        <v>64</v>
      </c>
      <c r="C44" s="136"/>
      <c r="D44" s="137"/>
    </row>
    <row r="45" spans="1:7">
      <c r="B45" s="33" t="s">
        <v>65</v>
      </c>
      <c r="C45" s="128"/>
      <c r="D45" s="129"/>
    </row>
    <row r="46" spans="1:7" ht="16.5" customHeight="1">
      <c r="B46" s="31" t="s">
        <v>66</v>
      </c>
      <c r="C46" s="130"/>
      <c r="D46" s="131"/>
    </row>
    <row r="47" spans="1:7">
      <c r="B47" s="31" t="s">
        <v>67</v>
      </c>
      <c r="C47" s="130"/>
      <c r="D47" s="131"/>
    </row>
    <row r="48" spans="1:7" ht="48.75" customHeight="1">
      <c r="B48" s="31" t="s">
        <v>68</v>
      </c>
      <c r="C48" s="130"/>
      <c r="D48" s="131"/>
    </row>
    <row r="49" spans="2:4">
      <c r="B49" s="32" t="s">
        <v>69</v>
      </c>
      <c r="C49" s="132"/>
      <c r="D49" s="133"/>
    </row>
  </sheetData>
  <sheetProtection algorithmName="SHA-512" hashValue="jj23HSSd1EgR4cbA1wCeJW62SZGb1XypQHHcoNOFDHt/+RKrdHzhwe9GAaJTIy7HTK1oWsX7EfhyxNVt01zTMg==" saltValue="KtRtjutyB50LYSaDBW1JOw==" spinCount="100000" sheet="1" objects="1" scenarios="1" selectLockedCells="1"/>
  <mergeCells count="18">
    <mergeCell ref="B43:D43"/>
    <mergeCell ref="B44:D44"/>
    <mergeCell ref="B2:D2"/>
    <mergeCell ref="B6:G6"/>
    <mergeCell ref="B7:G7"/>
    <mergeCell ref="B33:D33"/>
    <mergeCell ref="G37:G38"/>
    <mergeCell ref="B39:E39"/>
    <mergeCell ref="B40:G40"/>
    <mergeCell ref="B41:D41"/>
    <mergeCell ref="B42:D42"/>
    <mergeCell ref="B11:G11"/>
    <mergeCell ref="B19:G19"/>
    <mergeCell ref="C45:D45"/>
    <mergeCell ref="C46:D46"/>
    <mergeCell ref="C47:D47"/>
    <mergeCell ref="C48:D48"/>
    <mergeCell ref="C49:D4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223C-03AA-46F3-A3E0-37385EECE944}">
  <dimension ref="A1:F22"/>
  <sheetViews>
    <sheetView tabSelected="1" workbookViewId="0">
      <selection activeCell="A16" sqref="A16"/>
    </sheetView>
  </sheetViews>
  <sheetFormatPr defaultRowHeight="15"/>
  <cols>
    <col min="1" max="1" width="71.5703125" bestFit="1" customWidth="1"/>
  </cols>
  <sheetData>
    <row r="1" spans="1:6" ht="19.5" thickBot="1">
      <c r="A1" s="91" t="s">
        <v>70</v>
      </c>
    </row>
    <row r="2" spans="1:6" ht="30.75">
      <c r="A2" s="92"/>
      <c r="B2" s="93" t="s">
        <v>71</v>
      </c>
      <c r="C2" s="94" t="s">
        <v>72</v>
      </c>
      <c r="D2" s="95" t="s">
        <v>73</v>
      </c>
      <c r="E2" s="95" t="s">
        <v>74</v>
      </c>
      <c r="F2" s="96" t="s">
        <v>75</v>
      </c>
    </row>
    <row r="3" spans="1:6">
      <c r="A3" s="97" t="s">
        <v>76</v>
      </c>
      <c r="B3" s="98">
        <v>400000</v>
      </c>
      <c r="C3" s="99">
        <f>400*300000/400000</f>
        <v>300</v>
      </c>
      <c r="D3" s="100">
        <v>750</v>
      </c>
      <c r="E3" s="99">
        <f>(40%*C3)+(60%*D3)</f>
        <v>570</v>
      </c>
      <c r="F3" s="101">
        <v>3</v>
      </c>
    </row>
    <row r="4" spans="1:6">
      <c r="A4" s="102" t="s">
        <v>77</v>
      </c>
      <c r="B4" s="103">
        <v>350000</v>
      </c>
      <c r="C4" s="104">
        <f>400*300000/350000</f>
        <v>342.85714285714283</v>
      </c>
      <c r="D4" s="105">
        <v>850</v>
      </c>
      <c r="E4" s="104">
        <f>(40%*C4)+(60%*D4)</f>
        <v>647.14285714285711</v>
      </c>
      <c r="F4" s="106">
        <v>2</v>
      </c>
    </row>
    <row r="5" spans="1:6">
      <c r="A5" s="102" t="s">
        <v>78</v>
      </c>
      <c r="B5" s="103">
        <v>325000</v>
      </c>
      <c r="C5" s="104">
        <f>400*300000/325000</f>
        <v>369.23076923076923</v>
      </c>
      <c r="D5" s="105">
        <v>650</v>
      </c>
      <c r="E5" s="104">
        <f>(40%*C5)+(60%*D5)</f>
        <v>537.69230769230774</v>
      </c>
      <c r="F5" s="106">
        <v>4</v>
      </c>
    </row>
    <row r="6" spans="1:6">
      <c r="A6" s="107" t="s">
        <v>79</v>
      </c>
      <c r="B6" s="108">
        <v>300000</v>
      </c>
      <c r="C6" s="109">
        <v>400</v>
      </c>
      <c r="D6" s="110">
        <v>990</v>
      </c>
      <c r="E6" s="109">
        <f>(40%*C6)+(60%*D6)</f>
        <v>754</v>
      </c>
      <c r="F6" s="111">
        <v>1</v>
      </c>
    </row>
    <row r="7" spans="1:6">
      <c r="B7" s="112"/>
    </row>
    <row r="8" spans="1:6">
      <c r="A8" s="113"/>
      <c r="B8" s="118" t="s">
        <v>80</v>
      </c>
      <c r="C8" s="120" t="s">
        <v>81</v>
      </c>
      <c r="D8" s="122" t="s">
        <v>82</v>
      </c>
    </row>
    <row r="9" spans="1:6">
      <c r="A9" s="114" t="s">
        <v>73</v>
      </c>
      <c r="B9" s="97">
        <v>1000</v>
      </c>
      <c r="C9" s="121">
        <v>40</v>
      </c>
      <c r="D9" s="123">
        <f>B9/100*40</f>
        <v>400</v>
      </c>
    </row>
    <row r="10" spans="1:6">
      <c r="A10" s="115" t="s">
        <v>71</v>
      </c>
      <c r="B10" s="107">
        <v>1000</v>
      </c>
      <c r="C10" s="126">
        <v>60</v>
      </c>
      <c r="D10" s="127">
        <f>B10/100*60</f>
        <v>600</v>
      </c>
    </row>
    <row r="11" spans="1:6">
      <c r="A11" s="116" t="s">
        <v>61</v>
      </c>
      <c r="B11" s="119">
        <f>SUM(B9:B10)</f>
        <v>2000</v>
      </c>
      <c r="C11" s="124">
        <v>100</v>
      </c>
      <c r="D11" s="125">
        <f>D9+D10</f>
        <v>1000</v>
      </c>
    </row>
    <row r="13" spans="1:6">
      <c r="A13" t="s">
        <v>83</v>
      </c>
    </row>
    <row r="14" spans="1:6">
      <c r="A14" t="s">
        <v>84</v>
      </c>
    </row>
    <row r="16" spans="1:6">
      <c r="A16" s="117" t="s">
        <v>85</v>
      </c>
    </row>
    <row r="17" spans="1:3">
      <c r="A17" s="117" t="s">
        <v>86</v>
      </c>
      <c r="B17" t="s">
        <v>87</v>
      </c>
    </row>
    <row r="18" spans="1:3">
      <c r="A18" s="117" t="s">
        <v>88</v>
      </c>
      <c r="B18" t="s">
        <v>89</v>
      </c>
    </row>
    <row r="19" spans="1:3">
      <c r="A19" s="117" t="s">
        <v>90</v>
      </c>
      <c r="B19" t="s">
        <v>91</v>
      </c>
    </row>
    <row r="21" spans="1:3">
      <c r="A21" s="117" t="s">
        <v>92</v>
      </c>
      <c r="B21" t="s">
        <v>93</v>
      </c>
      <c r="C21" t="s">
        <v>94</v>
      </c>
    </row>
    <row r="22" spans="1:3">
      <c r="A22" s="117"/>
      <c r="B22" t="s">
        <v>73</v>
      </c>
      <c r="C22" t="s">
        <v>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atie xmlns="b648707c-6fc9-4807-b01e-3cd4128f5914" xsi:nil="true"/>
    <TaxCatchAll xmlns="34b76dce-86db-4cc1-8148-d40660ce4bce" xsi:nil="true"/>
    <lcf76f155ced4ddcb4097134ff3c332f xmlns="b648707c-6fc9-4807-b01e-3cd4128f591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4CBE7117CFF6E4D91BD413D3ABCE1F8" ma:contentTypeVersion="22" ma:contentTypeDescription="Een nieuw document maken." ma:contentTypeScope="" ma:versionID="5a42940ad37000ecc4f8fbc7918c3009">
  <xsd:schema xmlns:xsd="http://www.w3.org/2001/XMLSchema" xmlns:xs="http://www.w3.org/2001/XMLSchema" xmlns:p="http://schemas.microsoft.com/office/2006/metadata/properties" xmlns:ns2="b648707c-6fc9-4807-b01e-3cd4128f5914" xmlns:ns3="34b76dce-86db-4cc1-8148-d40660ce4bce" targetNamespace="http://schemas.microsoft.com/office/2006/metadata/properties" ma:root="true" ma:fieldsID="3c7e6559463c6178db02c278b3bbb545" ns2:_="" ns3:_="">
    <xsd:import namespace="b648707c-6fc9-4807-b01e-3cd4128f5914"/>
    <xsd:import namespace="34b76dce-86db-4cc1-8148-d40660ce4b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oc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48707c-6fc9-4807-b01e-3cd4128f59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ocatie" ma:index="21" nillable="true" ma:displayName="Locatie" ma:format="Dropdown" ma:internalName="Locatie">
      <xsd:simpleType>
        <xsd:union memberTypes="dms:Text">
          <xsd:simpleType>
            <xsd:restriction base="dms:Choice">
              <xsd:enumeration value="AMC"/>
              <xsd:enumeration value="VUmc"/>
              <xsd:enumeration value="AMC/VUmc"/>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34b76dce-86db-4cc1-8148-d40660ce4b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78a0356-9f6a-4a1e-8ba4-fc21f5ff1d4d}" ma:internalName="TaxCatchAll" ma:showField="CatchAllData" ma:web="34b76dce-86db-4cc1-8148-d40660ce4b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05C6BE-F7BA-451D-95C8-C4481C7253E6}"/>
</file>

<file path=customXml/itemProps2.xml><?xml version="1.0" encoding="utf-8"?>
<ds:datastoreItem xmlns:ds="http://schemas.openxmlformats.org/officeDocument/2006/customXml" ds:itemID="{141DE9CD-5D16-4FAE-8225-715C17C0157D}"/>
</file>

<file path=customXml/itemProps3.xml><?xml version="1.0" encoding="utf-8"?>
<ds:datastoreItem xmlns:ds="http://schemas.openxmlformats.org/officeDocument/2006/customXml" ds:itemID="{39265CA6-5D4C-450A-A91B-FD00B2975A97}"/>
</file>

<file path=docProps/app.xml><?xml version="1.0" encoding="utf-8"?>
<Properties xmlns="http://schemas.openxmlformats.org/officeDocument/2006/extended-properties" xmlns:vt="http://schemas.openxmlformats.org/officeDocument/2006/docPropsVTypes">
  <Application>Microsoft Excel Online</Application>
  <Manager/>
  <Company>AMC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Kwakkel</dc:creator>
  <cp:keywords/>
  <dc:description/>
  <cp:lastModifiedBy/>
  <cp:revision/>
  <dcterms:created xsi:type="dcterms:W3CDTF">2018-11-13T10:12:02Z</dcterms:created>
  <dcterms:modified xsi:type="dcterms:W3CDTF">2026-08-04T12:54:35Z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0x01010044CBE7117CFF6E4D91BD413D3ABCE1F8</vt:lpwstr>
  </property>
  <property fmtid="{D5CDD505-2E9C-101B-9397-08002B2CF9AE}" pid="3" name="MediaServiceImageTags">
    <vt:lpwstr/>
  </property>
</Properties>
</file>