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enexis.sharepoint.com/sites/SWO-120120231/Gedeelde documenten/EA Standaard Materieel/Inkoop/EA Documenten/Concept/Klaar voor review/"/>
    </mc:Choice>
  </mc:AlternateContent>
  <xr:revisionPtr revIDLastSave="78" documentId="8_{A0D73A86-4BF2-4E25-B62C-F57BDE3A68A0}" xr6:coauthVersionLast="47" xr6:coauthVersionMax="47" xr10:uidLastSave="{2CF09243-60FB-4423-94FF-D11CB84C3CF1}"/>
  <bookViews>
    <workbookView xWindow="-23124" yWindow="-17388" windowWidth="30936" windowHeight="16776" firstSheet="1" activeTab="1" xr2:uid="{00000000-000D-0000-FFFF-FFFF00000000}"/>
  </bookViews>
  <sheets>
    <sheet name="Toelichting" sheetId="10" r:id="rId1"/>
    <sheet name="Prijstabel Standaard Materieel" sheetId="8" r:id="rId2"/>
  </sheets>
  <definedNames>
    <definedName name="_xlnm._FilterDatabase" localSheetId="1" hidden="1">'Prijstabel Standaard Materieel'!$A$6:$P$71</definedName>
    <definedName name="Coding" localSheetId="1">#REF!</definedName>
    <definedName name="Cod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8" l="1"/>
  <c r="G9" i="8"/>
  <c r="G13" i="8"/>
  <c r="G11" i="8"/>
  <c r="H81" i="8"/>
  <c r="K81" i="8" s="1"/>
  <c r="G15" i="8"/>
  <c r="G16" i="8"/>
  <c r="G17" i="8"/>
  <c r="G18" i="8"/>
  <c r="G19" i="8"/>
  <c r="G20" i="8"/>
  <c r="G21" i="8"/>
  <c r="G22" i="8"/>
  <c r="G23" i="8"/>
  <c r="G8" i="8"/>
  <c r="H8" i="8"/>
  <c r="G10" i="8"/>
  <c r="H10" i="8"/>
  <c r="H11" i="8"/>
  <c r="G12" i="8"/>
  <c r="H12" i="8"/>
  <c r="H13" i="8"/>
  <c r="G14" i="8"/>
  <c r="H14" i="8"/>
  <c r="H15" i="8"/>
  <c r="H16" i="8"/>
  <c r="H17" i="8"/>
  <c r="H18" i="8"/>
  <c r="H19" i="8"/>
  <c r="H20" i="8"/>
  <c r="H21" i="8"/>
  <c r="H22" i="8"/>
  <c r="H23" i="8"/>
  <c r="G24" i="8"/>
  <c r="H24" i="8"/>
  <c r="G25" i="8"/>
  <c r="H25" i="8"/>
  <c r="K25" i="8" s="1"/>
  <c r="G26" i="8"/>
  <c r="H26" i="8"/>
  <c r="G27" i="8"/>
  <c r="H27" i="8"/>
  <c r="G28" i="8"/>
  <c r="H28" i="8"/>
  <c r="G29" i="8"/>
  <c r="H29" i="8"/>
  <c r="G30" i="8"/>
  <c r="H30" i="8"/>
  <c r="G7" i="8"/>
  <c r="H7" i="8"/>
  <c r="G31" i="8"/>
  <c r="H31" i="8"/>
  <c r="G32" i="8"/>
  <c r="H32" i="8"/>
  <c r="G33" i="8"/>
  <c r="H33" i="8"/>
  <c r="G34" i="8"/>
  <c r="H34" i="8"/>
  <c r="G35" i="8"/>
  <c r="H35" i="8"/>
  <c r="G36" i="8"/>
  <c r="H36" i="8"/>
  <c r="G37" i="8"/>
  <c r="H37" i="8"/>
  <c r="G38" i="8"/>
  <c r="H38" i="8"/>
  <c r="G39" i="8"/>
  <c r="H39" i="8"/>
  <c r="G40" i="8"/>
  <c r="H40" i="8"/>
  <c r="G41" i="8"/>
  <c r="H41" i="8"/>
  <c r="G42" i="8"/>
  <c r="H42" i="8"/>
  <c r="G43" i="8"/>
  <c r="H43" i="8"/>
  <c r="G44" i="8"/>
  <c r="H44" i="8"/>
  <c r="G45" i="8"/>
  <c r="H45" i="8"/>
  <c r="G46" i="8"/>
  <c r="H46" i="8"/>
  <c r="G47" i="8"/>
  <c r="H47" i="8"/>
  <c r="G48" i="8"/>
  <c r="H48" i="8"/>
  <c r="G49" i="8"/>
  <c r="H49" i="8"/>
  <c r="G50" i="8"/>
  <c r="H50" i="8"/>
  <c r="G51" i="8"/>
  <c r="H51" i="8"/>
  <c r="G52" i="8"/>
  <c r="H52" i="8"/>
  <c r="G53" i="8"/>
  <c r="H53" i="8"/>
  <c r="G54" i="8"/>
  <c r="H54" i="8"/>
  <c r="G55" i="8"/>
  <c r="H55" i="8"/>
  <c r="G56" i="8"/>
  <c r="H56" i="8"/>
  <c r="G57" i="8"/>
  <c r="H57" i="8"/>
  <c r="G58" i="8"/>
  <c r="H58" i="8"/>
  <c r="G59" i="8"/>
  <c r="H59" i="8"/>
  <c r="G60" i="8"/>
  <c r="H60" i="8"/>
  <c r="G61" i="8"/>
  <c r="H61" i="8"/>
  <c r="G62" i="8"/>
  <c r="H62" i="8"/>
  <c r="G63" i="8"/>
  <c r="H63" i="8"/>
  <c r="G64" i="8"/>
  <c r="H64" i="8"/>
  <c r="G65" i="8"/>
  <c r="H65" i="8"/>
  <c r="G66" i="8"/>
  <c r="H66" i="8"/>
  <c r="G67" i="8"/>
  <c r="H67" i="8"/>
  <c r="G68" i="8"/>
  <c r="H68" i="8"/>
  <c r="G69" i="8"/>
  <c r="H69" i="8"/>
  <c r="G70" i="8"/>
  <c r="H70" i="8"/>
  <c r="G71" i="8"/>
  <c r="H71" i="8"/>
  <c r="J73" i="8"/>
  <c r="K7" i="8" l="1"/>
  <c r="K39" i="8"/>
  <c r="K22" i="8"/>
  <c r="K21" i="8"/>
  <c r="K12" i="8"/>
  <c r="K19" i="8"/>
  <c r="K28" i="8"/>
  <c r="K18" i="8"/>
  <c r="K26" i="8"/>
  <c r="K71" i="8"/>
  <c r="K43" i="8"/>
  <c r="K55" i="8"/>
  <c r="K27" i="8"/>
  <c r="K60" i="8"/>
  <c r="K32" i="8"/>
  <c r="K66" i="8"/>
  <c r="K52" i="8"/>
  <c r="K45" i="8"/>
  <c r="K38" i="8"/>
  <c r="K17" i="8"/>
  <c r="K53" i="8"/>
  <c r="K46" i="8"/>
  <c r="K11" i="8"/>
  <c r="K8" i="8"/>
  <c r="K9" i="8"/>
  <c r="K13" i="8"/>
  <c r="K65" i="8"/>
  <c r="K37" i="8"/>
  <c r="K14" i="8"/>
  <c r="K64" i="8"/>
  <c r="K36" i="8"/>
  <c r="K56" i="8"/>
  <c r="K42" i="8"/>
  <c r="K69" i="8"/>
  <c r="K34" i="8"/>
  <c r="K83" i="8"/>
  <c r="K54" i="8"/>
  <c r="K33" i="8"/>
  <c r="K10" i="8"/>
  <c r="K58" i="8"/>
  <c r="K44" i="8"/>
  <c r="K57" i="8"/>
  <c r="K50" i="8"/>
  <c r="K70" i="8"/>
  <c r="K49" i="8"/>
  <c r="K24" i="8"/>
  <c r="K16" i="8"/>
  <c r="K15" i="8"/>
  <c r="K62" i="8"/>
  <c r="K48" i="8"/>
  <c r="K41" i="8"/>
  <c r="K30" i="8"/>
  <c r="K68" i="8"/>
  <c r="K61" i="8"/>
  <c r="K40" i="8"/>
  <c r="K29" i="8"/>
  <c r="K23" i="8"/>
  <c r="K47" i="8"/>
  <c r="K59" i="8"/>
  <c r="K31" i="8"/>
  <c r="K51" i="8"/>
  <c r="K35" i="8"/>
  <c r="K63" i="8"/>
  <c r="K67" i="8"/>
  <c r="K20" i="8"/>
  <c r="K73" i="8" l="1"/>
  <c r="K85" i="8" s="1"/>
</calcChain>
</file>

<file path=xl/sharedStrings.xml><?xml version="1.0" encoding="utf-8"?>
<sst xmlns="http://schemas.openxmlformats.org/spreadsheetml/2006/main" count="374" uniqueCount="147">
  <si>
    <t>De leverancier wordt gevraagd op één tabblad informatie in te vullen in verschillende tabellen, hieronder treft u een nadere toelichting hierop.</t>
  </si>
  <si>
    <t>Tabblad "Prijstabel Standaard Materieel"</t>
  </si>
  <si>
    <t>De  tabel omvat een greep uit het assortiment. Dit gaat over het actuele Standaard Materieelassortiment dat door Enexis gestandaardiseerd is. Van de Leverancier wordt verwacht dat zij al dit materieel kunnen leveren.</t>
  </si>
  <si>
    <t>In Kolom 'F' vult u de netto aanschafprijs voor het betreffende artikel in. Dit is de nettoprijs die u betaalt aan uw toeleveranciers.</t>
  </si>
  <si>
    <r>
      <t>In cel</t>
    </r>
    <r>
      <rPr>
        <b/>
        <sz val="11"/>
        <color rgb="FF635D63"/>
        <rFont val="Arial"/>
        <family val="2"/>
      </rPr>
      <t xml:space="preserve"> H75</t>
    </r>
    <r>
      <rPr>
        <sz val="11"/>
        <color rgb="FF635D63"/>
        <rFont val="Arial"/>
        <family val="2"/>
      </rPr>
      <t>, geeft het percentage overhead &amp; handling op per stuk voor producten met een lage aanschafwaarde € 0 - € 100. Overhead betreffen de indirecte kosten.</t>
    </r>
  </si>
  <si>
    <r>
      <t xml:space="preserve">In cel </t>
    </r>
    <r>
      <rPr>
        <b/>
        <sz val="11"/>
        <color rgb="FF635D63"/>
        <rFont val="Arial"/>
        <family val="2"/>
      </rPr>
      <t>H76</t>
    </r>
    <r>
      <rPr>
        <sz val="11"/>
        <color rgb="FF635D63"/>
        <rFont val="Arial"/>
        <family val="2"/>
      </rPr>
      <t>, geeft het percentage overhead &amp; handling op per stuk voor producten met een gemiddelde aanschafwaarde € 101 - € 500. Overhead betreffen de indirecte kosten.</t>
    </r>
  </si>
  <si>
    <r>
      <t xml:space="preserve">In cel </t>
    </r>
    <r>
      <rPr>
        <b/>
        <sz val="11"/>
        <color rgb="FF635D63"/>
        <rFont val="Arial"/>
        <family val="2"/>
      </rPr>
      <t>H77</t>
    </r>
    <r>
      <rPr>
        <sz val="11"/>
        <color rgb="FF635D63"/>
        <rFont val="Arial"/>
        <family val="2"/>
      </rPr>
      <t>, geeft het percentage overhead &amp; handling op per stuk voor producten met een hoge aanschafwaarde € 501 - € ….. Overhead betreffen de indirecte kosten.</t>
    </r>
  </si>
  <si>
    <r>
      <t xml:space="preserve">In cel </t>
    </r>
    <r>
      <rPr>
        <b/>
        <sz val="11"/>
        <color rgb="FF635D63"/>
        <rFont val="Arial"/>
        <family val="2"/>
      </rPr>
      <t>H78</t>
    </r>
    <r>
      <rPr>
        <sz val="11"/>
        <color rgb="FF635D63"/>
        <rFont val="Arial"/>
        <family val="2"/>
      </rPr>
      <t>, geeft de winstmarge aan in procenten.</t>
    </r>
  </si>
  <si>
    <r>
      <t xml:space="preserve">In kolom </t>
    </r>
    <r>
      <rPr>
        <b/>
        <sz val="11"/>
        <color rgb="FF635D63"/>
        <rFont val="Arial"/>
        <family val="2"/>
      </rPr>
      <t>'I'</t>
    </r>
    <r>
      <rPr>
        <sz val="11"/>
        <color rgb="FF635D63"/>
        <rFont val="Arial"/>
        <family val="2"/>
      </rPr>
      <t xml:space="preserve"> geeft u de logistieke kosten per stuk aan.</t>
    </r>
  </si>
  <si>
    <r>
      <t xml:space="preserve">In cel </t>
    </r>
    <r>
      <rPr>
        <b/>
        <sz val="11"/>
        <color rgb="FF635D63"/>
        <rFont val="Arial"/>
        <family val="2"/>
      </rPr>
      <t>F81</t>
    </r>
    <r>
      <rPr>
        <sz val="11"/>
        <color rgb="FF635D63"/>
        <rFont val="Arial"/>
        <family val="2"/>
      </rPr>
      <t xml:space="preserve"> geeft u de prijs per stuk aan voor het uitvoeren van NEN3140 keuringen van standaard gereedschap.</t>
    </r>
  </si>
  <si>
    <r>
      <t xml:space="preserve">Cel </t>
    </r>
    <r>
      <rPr>
        <b/>
        <sz val="11"/>
        <color rgb="FF635D63"/>
        <rFont val="Arial"/>
        <family val="2"/>
      </rPr>
      <t>K73</t>
    </r>
    <r>
      <rPr>
        <sz val="11"/>
        <color rgb="FF635D63"/>
        <rFont val="Arial"/>
        <family val="2"/>
      </rPr>
      <t xml:space="preserve"> toont de cumulatieve deel van de Inschrijfprijs voor aanschaf.</t>
    </r>
  </si>
  <si>
    <r>
      <t xml:space="preserve">Cel </t>
    </r>
    <r>
      <rPr>
        <b/>
        <sz val="11"/>
        <color rgb="FF635D63"/>
        <rFont val="Arial"/>
        <family val="2"/>
      </rPr>
      <t>K83</t>
    </r>
    <r>
      <rPr>
        <sz val="11"/>
        <color rgb="FF635D63"/>
        <rFont val="Arial"/>
        <family val="2"/>
      </rPr>
      <t xml:space="preserve"> toont de cumulatieve fictieve deel van de Inschrijfprijs voor onderhoud.</t>
    </r>
  </si>
  <si>
    <r>
      <t xml:space="preserve">Cel </t>
    </r>
    <r>
      <rPr>
        <b/>
        <sz val="11"/>
        <color rgb="FF635D63"/>
        <rFont val="Arial"/>
        <family val="2"/>
      </rPr>
      <t>K85</t>
    </r>
    <r>
      <rPr>
        <sz val="11"/>
        <color rgb="FF635D63"/>
        <rFont val="Arial"/>
        <family val="2"/>
      </rPr>
      <t xml:space="preserve"> toont de totale TCO en is uw Inschrijfprijs voor deze aanbesteding</t>
    </r>
  </si>
  <si>
    <t>Algemeen</t>
  </si>
  <si>
    <r>
      <t xml:space="preserve">De Leverancier vult </t>
    </r>
    <r>
      <rPr>
        <u/>
        <sz val="11"/>
        <color rgb="FF635D63"/>
        <rFont val="Arial"/>
        <family val="2"/>
      </rPr>
      <t>alle groene cellen in</t>
    </r>
    <r>
      <rPr>
        <sz val="11"/>
        <color rgb="FF635D63"/>
        <rFont val="Arial"/>
        <family val="2"/>
      </rPr>
      <t>. Overige berekeningen vinden automatisch plaats. In elke groene cel moet een bedrag ingevuld worden.</t>
    </r>
  </si>
  <si>
    <t xml:space="preserve">Het is de Leverancier absoluut niet toegestaan om cellen, rijen of kolommen toe te voegen of verwijderen en/of inhoud te wijzigen met uitzondering van de groen cellen. </t>
  </si>
  <si>
    <t>TCO PRIJSBLAD</t>
  </si>
  <si>
    <t>Enexis Netbeheer BV</t>
  </si>
  <si>
    <t>Naam leverancier</t>
  </si>
  <si>
    <t>Inschrijver dient alléén de groen gearceerde cellen in te vullen</t>
  </si>
  <si>
    <t>Leverancier</t>
  </si>
  <si>
    <t>Producent</t>
  </si>
  <si>
    <t>Artikelnummer</t>
  </si>
  <si>
    <t>Omschrijving artikel</t>
  </si>
  <si>
    <t>Meeteenheid</t>
  </si>
  <si>
    <t>Netto Aanschafprijs (directe kosten) per stuk  [EUR]</t>
  </si>
  <si>
    <t>Overhead &amp; Handling (indirecte kosten)  [%]</t>
  </si>
  <si>
    <t>Winstmarge [%]</t>
  </si>
  <si>
    <t>Logistieke kosten per stuk</t>
  </si>
  <si>
    <t>aantal t.b.v. prijscalculatie</t>
  </si>
  <si>
    <t>Prijs (excl. BTW)</t>
  </si>
  <si>
    <t>Technisch Bureau Magema BV</t>
  </si>
  <si>
    <t>Magema</t>
  </si>
  <si>
    <t>Handgereedschap</t>
  </si>
  <si>
    <t>Spiraalboor DIN338, HSS-G, Diameter (5,50 mm), boorlengte (93 mm), boordiepte (57 mm)</t>
  </si>
  <si>
    <t>Per stuk</t>
  </si>
  <si>
    <t>Bohrcraft</t>
  </si>
  <si>
    <t>Spiraalboor DIN338, 5% cobalt, Diameter (6,00 mm), boorlengte (93 mm), boordiepte (57 mm)</t>
  </si>
  <si>
    <t>Knipex</t>
  </si>
  <si>
    <t>VDE Kabelmes, geisoleerde kling</t>
  </si>
  <si>
    <t>Bosch</t>
  </si>
  <si>
    <t>Betonboor SDS plus-3 2-snijder, Diameter (16 mm), boorlengte (210 mm), boordiepte (150 mm)</t>
  </si>
  <si>
    <t>Felo</t>
  </si>
  <si>
    <t>VDE schroevendraaier, sleuf, Lengte schroevendraaier (226 mm), maat (5,5 x 1,0 mm)</t>
  </si>
  <si>
    <t>Wera</t>
  </si>
  <si>
    <t>VDE Schroevendraaier 160i, sleuf, Tipbreedte (4,0 mm), Tipdikte (0,8 mm), Klinglengte (150mm), Heflengte (98 mm)</t>
  </si>
  <si>
    <t>Bahco</t>
  </si>
  <si>
    <t xml:space="preserve">Junior zaagblad, Lengte (cm): 150, tanden per inch (15) </t>
  </si>
  <si>
    <t>Per 5 stuks</t>
  </si>
  <si>
    <t>Bit binnenvierkant 1/4"-zeskant, Afmeting (# 2), lengte (152 mm)</t>
  </si>
  <si>
    <t>EB</t>
  </si>
  <si>
    <t>VDE Schroevendraaier 360, inbus, metrisch, T-greep, inbus (5 mm), klinglengte (250 mm)</t>
  </si>
  <si>
    <t>Invalzaagblad, hout en metaal</t>
  </si>
  <si>
    <t>Milwaukee</t>
  </si>
  <si>
    <t>Hydraulische kabelkniptang 18V incl. acc</t>
  </si>
  <si>
    <t>Wiha</t>
  </si>
  <si>
    <t>Momentschroevendraaierset TorqueVario 0,8 - 5 Nm, 18-delig, in etui</t>
  </si>
  <si>
    <t>Fluke</t>
  </si>
  <si>
    <t>Stroomtang True-RMS-AC</t>
  </si>
  <si>
    <t>Gedore</t>
  </si>
  <si>
    <t>Ringratel-steeksleutelset, omschakelbaar 12 delig</t>
  </si>
  <si>
    <t>Dopsleutelset 6-kant 3/8", 43-delig</t>
  </si>
  <si>
    <t>Stroomtang True-RMS-AC/DC</t>
  </si>
  <si>
    <t>VDE Rubber-afdekdoek 1200x1200x1 mm</t>
  </si>
  <si>
    <t>Hydraulische kabelkniptang 18V, body, max. 35mm</t>
  </si>
  <si>
    <t>Kraansleutelset in draagtas</t>
  </si>
  <si>
    <t>Metabo</t>
  </si>
  <si>
    <t>Verlichting &amp; elektra</t>
  </si>
  <si>
    <t>Accu-pack 18V / 10,0 Ah</t>
  </si>
  <si>
    <t>Neklamp LED 400 lumen, oplaadbaar</t>
  </si>
  <si>
    <t>Fenix</t>
  </si>
  <si>
    <t>Oplaadbare zaklamp, 6 lichtstanden, 3000 lm</t>
  </si>
  <si>
    <t>LED hoofdlamp 400 lumen, USB oplaadbaar</t>
  </si>
  <si>
    <t>Oplaadbare LED-looplamp zwart</t>
  </si>
  <si>
    <t>Accu Li-on M18 18v / 5 Ah</t>
  </si>
  <si>
    <t>Accu-pack LiHD 18 V - 4,0 Ah</t>
  </si>
  <si>
    <t>Accu-pack LiHD 18 V - 5,5 Ah</t>
  </si>
  <si>
    <t>Makita</t>
  </si>
  <si>
    <t>Accu BL1850B 18V 5,0Ah</t>
  </si>
  <si>
    <t>Accu-bouwlamp LED 4000</t>
  </si>
  <si>
    <t>Accu-combihamer met ge�ntegreerde stofafzuiging KH 18 LTX BL 24 Q SET ISA , BODY</t>
  </si>
  <si>
    <t>Accu-reciprozaag SSEP 18 LTX BL MVT, body</t>
  </si>
  <si>
    <t>Staande lamp M18, body</t>
  </si>
  <si>
    <t>Accu-slijper 18V incl. 5,5 ah accu's en lader</t>
  </si>
  <si>
    <t>Accu-slagmoersleutel SSW 18 LTX 550 BL</t>
  </si>
  <si>
    <t>Altrex</t>
  </si>
  <si>
    <t>Trappen en ladders</t>
  </si>
  <si>
    <t>Trap Taurus TGB, enkel oploopbaar</t>
  </si>
  <si>
    <t>Stabiliteitsbalk universeel</t>
  </si>
  <si>
    <t>Trap Taurus TDO, dubbel oploopbaar</t>
  </si>
  <si>
    <t>Ladder, vouw inclusief platform</t>
  </si>
  <si>
    <t>Zarges</t>
  </si>
  <si>
    <t>Trap, bok, dubbel oploopbaar</t>
  </si>
  <si>
    <t>BMI</t>
  </si>
  <si>
    <t>Meetgereedschap</t>
  </si>
  <si>
    <t>Magnetische waterpas, aluminium</t>
  </si>
  <si>
    <t>Leica</t>
  </si>
  <si>
    <t>Laser afstandsmeter Disto D2-nieuw 150 m</t>
  </si>
  <si>
    <t>Kruislijnlaser groen</t>
  </si>
  <si>
    <t>Reiniging</t>
  </si>
  <si>
    <t>Handborstel staaldraad gericht</t>
  </si>
  <si>
    <t>VDE Zekeringtrekker incl. mouw</t>
  </si>
  <si>
    <t>DeWit</t>
  </si>
  <si>
    <t>Klinkertrekker, verstelbaar</t>
  </si>
  <si>
    <t>Perslucht en pompen</t>
  </si>
  <si>
    <t>Accu-waterpomp 12V, body</t>
  </si>
  <si>
    <t>Afvoerslang-set voor accu-pomp</t>
  </si>
  <si>
    <t>Accu-compressor 160-5 18 LTX BL OF</t>
  </si>
  <si>
    <t>Compressor Power Power 180-5 W OF</t>
  </si>
  <si>
    <t>Pompvoorzetapparaat</t>
  </si>
  <si>
    <t>Overig</t>
  </si>
  <si>
    <t>Asbestruimte veiligheidsstickers</t>
  </si>
  <si>
    <t>PE afvalzak met asbestbedrukking</t>
  </si>
  <si>
    <t>Puinzakken 70 x 110 cm 200 mu</t>
  </si>
  <si>
    <t>Per 50 stuks</t>
  </si>
  <si>
    <t>Asbestpakket, 13-delig</t>
  </si>
  <si>
    <t>5 vliesfilterzakken, 25/35 liter</t>
  </si>
  <si>
    <t>Oxxa</t>
  </si>
  <si>
    <t>PBM's</t>
  </si>
  <si>
    <t>Nitrilhandschoen, X-Pro-Flex plus</t>
  </si>
  <si>
    <t>Nitril coated handschoen, 14-690</t>
  </si>
  <si>
    <t>Nitrilhandschoen X-Pro-Flex Foam</t>
  </si>
  <si>
    <t>Portwest</t>
  </si>
  <si>
    <t>Snijbestendige handschoen, niveau C</t>
  </si>
  <si>
    <t>3M</t>
  </si>
  <si>
    <t>Enexis veiligheidshelm wit 1000v</t>
  </si>
  <si>
    <t>Giss</t>
  </si>
  <si>
    <t>Snijbestendige handschoen</t>
  </si>
  <si>
    <t>Oxxa X-frost handschoen 51-860</t>
  </si>
  <si>
    <t>Deb stoko</t>
  </si>
  <si>
    <t>Huidbescherming UV-straling factor 50</t>
  </si>
  <si>
    <t>Secra</t>
  </si>
  <si>
    <t>ARC Flash veiligheidshelm met geïntegreerd transparant/grijs gelaatsscherm klasse 2</t>
  </si>
  <si>
    <t>Preising GMBH&amp;co. kg</t>
  </si>
  <si>
    <t>Electro handschoen, rubber, klasse 0, ISO ARC 14 cal/cm2</t>
  </si>
  <si>
    <t>Totaal</t>
  </si>
  <si>
    <t>Overhead &amp; handling</t>
  </si>
  <si>
    <t>Lage waarde: € 0 - € 100</t>
  </si>
  <si>
    <t>Gemiddelde waarde: € 101 - € 500</t>
  </si>
  <si>
    <t>Hoge waarde: € 501 - € ….</t>
  </si>
  <si>
    <t>Winstmarge</t>
  </si>
  <si>
    <t>Uniform voor elk product</t>
  </si>
  <si>
    <t xml:space="preserve">Prijs per item - NEN 3140 Keuringen </t>
  </si>
  <si>
    <t>Netto prijs per stuk [EUR]</t>
  </si>
  <si>
    <t xml:space="preserve">Aantal items NEN3140 keuring per jaar t.b.v. prijscalculatie </t>
  </si>
  <si>
    <t xml:space="preserve">Per stuk </t>
  </si>
  <si>
    <t>Uw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</si>
</sst>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2]\ * #,##0.00_-;\-[$€-2]\ * #,##0.00_-;_-[$€-2]\ * &quot;-&quot;??_-;_-@_-"/>
    <numFmt numFmtId="165" formatCode="[$€-813]\ #,##0.00"/>
    <numFmt numFmtId="166" formatCode="#,##0.00\ &quot;€&quot;"/>
  </numFmts>
  <fonts count="15">
    <font>
      <sz val="11"/>
      <color theme="1"/>
      <name val="Calibri"/>
      <family val="2"/>
      <scheme val="minor"/>
    </font>
    <font>
      <sz val="11"/>
      <color theme="1"/>
      <name val="Arial"/>
      <family val="2"/>
    </font>
    <font>
      <b/>
      <sz val="11"/>
      <color theme="1"/>
      <name val="Arial"/>
      <family val="2"/>
    </font>
    <font>
      <b/>
      <sz val="22"/>
      <color rgb="FF04296C"/>
      <name val="Trebuchet MS"/>
      <family val="2"/>
    </font>
    <font>
      <sz val="11"/>
      <color rgb="FF635D63"/>
      <name val="Arial"/>
      <family val="2"/>
    </font>
    <font>
      <sz val="11"/>
      <color theme="1"/>
      <name val="Calibri"/>
      <family val="2"/>
      <scheme val="minor"/>
    </font>
    <font>
      <sz val="14"/>
      <color theme="0"/>
      <name val="Trebuchet MS"/>
      <family val="2"/>
    </font>
    <font>
      <b/>
      <sz val="11"/>
      <color rgb="FFFFFFFF"/>
      <name val="Calibri"/>
      <family val="2"/>
    </font>
    <font>
      <b/>
      <sz val="10"/>
      <color rgb="FFFFFFFF"/>
      <name val="Calibri"/>
      <family val="2"/>
    </font>
    <font>
      <b/>
      <sz val="11"/>
      <color theme="0"/>
      <name val="Calibri"/>
      <family val="2"/>
    </font>
    <font>
      <b/>
      <sz val="11"/>
      <color theme="0"/>
      <name val="Arial"/>
      <family val="2"/>
    </font>
    <font>
      <u/>
      <sz val="11"/>
      <color rgb="FF635D63"/>
      <name val="Arial"/>
      <family val="2"/>
    </font>
    <font>
      <b/>
      <sz val="11"/>
      <color rgb="FF635D63"/>
      <name val="Arial"/>
      <family val="2"/>
    </font>
    <font>
      <b/>
      <sz val="10"/>
      <color rgb="FF635D63"/>
      <name val="Calibri"/>
      <family val="2"/>
    </font>
    <font>
      <b/>
      <sz val="16"/>
      <color theme="0"/>
      <name val="Arial"/>
      <family val="2"/>
    </font>
  </fonts>
  <fills count="14">
    <fill>
      <patternFill patternType="none"/>
    </fill>
    <fill>
      <patternFill patternType="gray125"/>
    </fill>
    <fill>
      <patternFill patternType="solid">
        <fgColor rgb="FFBDDB00"/>
        <bgColor indexed="64"/>
      </patternFill>
    </fill>
    <fill>
      <patternFill patternType="solid">
        <fgColor rgb="FF04296C"/>
        <bgColor indexed="64"/>
      </patternFill>
    </fill>
    <fill>
      <patternFill patternType="solid">
        <fgColor rgb="FFDE0073"/>
        <bgColor indexed="64"/>
      </patternFill>
    </fill>
    <fill>
      <patternFill patternType="solid">
        <fgColor theme="0"/>
        <bgColor indexed="64"/>
      </patternFill>
    </fill>
    <fill>
      <patternFill patternType="solid">
        <fgColor theme="4" tint="-0.249977111117893"/>
        <bgColor rgb="FF000000"/>
      </patternFill>
    </fill>
    <fill>
      <patternFill patternType="solid">
        <fgColor rgb="FFBDDA00"/>
        <bgColor rgb="FF000000"/>
      </patternFill>
    </fill>
    <fill>
      <patternFill patternType="solid">
        <fgColor theme="0" tint="-0.249977111117893"/>
        <bgColor rgb="FF000000"/>
      </patternFill>
    </fill>
    <fill>
      <patternFill patternType="solid">
        <fgColor theme="2"/>
        <bgColor indexed="64"/>
      </patternFill>
    </fill>
    <fill>
      <patternFill patternType="solid">
        <fgColor theme="0" tint="-0.14999847407452621"/>
        <bgColor rgb="FF000000"/>
      </patternFill>
    </fill>
    <fill>
      <patternFill patternType="solid">
        <fgColor rgb="FF04296C"/>
        <bgColor rgb="FF000000"/>
      </patternFill>
    </fill>
    <fill>
      <patternFill patternType="solid">
        <fgColor rgb="FFBDDB00"/>
        <bgColor rgb="FF000000"/>
      </patternFill>
    </fill>
    <fill>
      <patternFill patternType="solid">
        <fgColor rgb="FFDE0073"/>
        <bgColor rgb="FF000000"/>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thin">
        <color rgb="FF000000"/>
      </top>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rgb="FF000000"/>
      </top>
      <bottom style="medium">
        <color indexed="64"/>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9" fontId="5" fillId="0" borderId="0" applyFont="0" applyFill="0" applyBorder="0" applyAlignment="0" applyProtection="0"/>
  </cellStyleXfs>
  <cellXfs count="74">
    <xf numFmtId="0" fontId="0" fillId="0" borderId="0" xfId="0"/>
    <xf numFmtId="9" fontId="8" fillId="7" borderId="16" xfId="1" applyFont="1" applyFill="1" applyBorder="1" applyAlignment="1" applyProtection="1">
      <alignment vertical="center"/>
      <protection locked="0"/>
    </xf>
    <xf numFmtId="9" fontId="8" fillId="7" borderId="17" xfId="1" applyFont="1" applyFill="1" applyBorder="1" applyAlignment="1" applyProtection="1">
      <alignment vertical="center"/>
      <protection locked="0"/>
    </xf>
    <xf numFmtId="9" fontId="8" fillId="7" borderId="18" xfId="1" applyFont="1" applyFill="1" applyBorder="1" applyAlignment="1" applyProtection="1">
      <alignment vertical="center"/>
      <protection locked="0"/>
    </xf>
    <xf numFmtId="164" fontId="13" fillId="7" borderId="9" xfId="0" applyNumberFormat="1" applyFont="1" applyFill="1" applyBorder="1" applyAlignment="1" applyProtection="1">
      <alignment vertical="center"/>
      <protection locked="0"/>
    </xf>
    <xf numFmtId="164" fontId="13" fillId="7" borderId="14" xfId="0" applyNumberFormat="1" applyFont="1" applyFill="1" applyBorder="1" applyAlignment="1" applyProtection="1">
      <alignment vertical="center"/>
      <protection locked="0"/>
    </xf>
    <xf numFmtId="0" fontId="4" fillId="0" borderId="24" xfId="0" applyFont="1" applyBorder="1" applyAlignment="1">
      <alignment vertical="center" wrapText="1"/>
    </xf>
    <xf numFmtId="0" fontId="10" fillId="3" borderId="25" xfId="0" applyFont="1" applyFill="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9" fontId="8" fillId="7" borderId="27" xfId="1" applyFont="1" applyFill="1" applyBorder="1" applyAlignment="1" applyProtection="1">
      <alignment vertical="center"/>
      <protection locked="0"/>
    </xf>
    <xf numFmtId="44" fontId="13" fillId="12" borderId="17" xfId="1" applyNumberFormat="1" applyFont="1" applyFill="1" applyBorder="1" applyAlignment="1" applyProtection="1">
      <alignment vertical="center"/>
      <protection locked="0"/>
    </xf>
    <xf numFmtId="0" fontId="3" fillId="5" borderId="0" xfId="0" applyFont="1" applyFill="1" applyAlignment="1">
      <alignment horizontal="center"/>
    </xf>
    <xf numFmtId="0" fontId="1" fillId="5" borderId="0" xfId="0" applyFont="1" applyFill="1"/>
    <xf numFmtId="0" fontId="1" fillId="5" borderId="0" xfId="0" applyFont="1" applyFill="1" applyAlignment="1">
      <alignment horizontal="center"/>
    </xf>
    <xf numFmtId="0" fontId="4" fillId="5" borderId="0" xfId="0" applyFont="1" applyFill="1"/>
    <xf numFmtId="0" fontId="6" fillId="13" borderId="3" xfId="0" applyFont="1" applyFill="1" applyBorder="1" applyAlignment="1">
      <alignment wrapText="1"/>
    </xf>
    <xf numFmtId="0" fontId="6" fillId="13" borderId="4" xfId="0" applyFont="1" applyFill="1" applyBorder="1" applyAlignment="1">
      <alignment wrapText="1"/>
    </xf>
    <xf numFmtId="0" fontId="6" fillId="4" borderId="5" xfId="0" applyFont="1" applyFill="1" applyBorder="1" applyAlignment="1">
      <alignment horizontal="center" vertical="center" wrapText="1"/>
    </xf>
    <xf numFmtId="0" fontId="6" fillId="4" borderId="11" xfId="0" applyFont="1" applyFill="1" applyBorder="1" applyAlignment="1">
      <alignment horizontal="center" vertical="center" wrapText="1"/>
    </xf>
    <xf numFmtId="44" fontId="6" fillId="4" borderId="28"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6" xfId="0" applyFont="1" applyFill="1" applyBorder="1" applyAlignment="1">
      <alignment horizontal="center" vertical="center" wrapText="1"/>
    </xf>
    <xf numFmtId="166" fontId="0" fillId="5" borderId="0" xfId="0" applyNumberFormat="1" applyFill="1"/>
    <xf numFmtId="0" fontId="0" fillId="5" borderId="0" xfId="0" applyFill="1"/>
    <xf numFmtId="0" fontId="9" fillId="11" borderId="29" xfId="0" applyFont="1" applyFill="1" applyBorder="1" applyAlignment="1">
      <alignment wrapText="1"/>
    </xf>
    <xf numFmtId="0" fontId="9" fillId="11" borderId="30" xfId="0" applyFont="1" applyFill="1" applyBorder="1" applyAlignment="1">
      <alignment wrapText="1"/>
    </xf>
    <xf numFmtId="165" fontId="13" fillId="8" borderId="15" xfId="0" applyNumberFormat="1" applyFont="1" applyFill="1" applyBorder="1" applyAlignment="1">
      <alignment vertical="center"/>
    </xf>
    <xf numFmtId="0" fontId="9" fillId="11" borderId="30" xfId="0" applyFont="1" applyFill="1" applyBorder="1"/>
    <xf numFmtId="9" fontId="13" fillId="10" borderId="9" xfId="1" applyFont="1" applyFill="1" applyBorder="1" applyAlignment="1" applyProtection="1">
      <alignment vertical="center"/>
    </xf>
    <xf numFmtId="0" fontId="0" fillId="5" borderId="0" xfId="0" applyFill="1" applyAlignment="1">
      <alignment horizontal="left"/>
    </xf>
    <xf numFmtId="44" fontId="0" fillId="5" borderId="0" xfId="0" applyNumberFormat="1" applyFill="1"/>
    <xf numFmtId="9" fontId="0" fillId="5" borderId="0" xfId="1" applyFont="1" applyFill="1" applyProtection="1"/>
    <xf numFmtId="166" fontId="2" fillId="9" borderId="7" xfId="1" applyNumberFormat="1" applyFont="1" applyFill="1" applyBorder="1" applyAlignment="1" applyProtection="1">
      <alignment horizontal="center" vertical="center" wrapText="1"/>
    </xf>
    <xf numFmtId="44" fontId="2" fillId="9" borderId="7" xfId="1" applyNumberFormat="1" applyFont="1" applyFill="1" applyBorder="1" applyAlignment="1" applyProtection="1">
      <alignment horizontal="center" vertical="center" wrapText="1"/>
    </xf>
    <xf numFmtId="3" fontId="2" fillId="9" borderId="7" xfId="1" applyNumberFormat="1" applyFont="1" applyFill="1" applyBorder="1" applyAlignment="1" applyProtection="1">
      <alignment horizontal="center" vertical="center" wrapText="1"/>
    </xf>
    <xf numFmtId="164" fontId="2" fillId="9" borderId="7" xfId="1" applyNumberFormat="1" applyFont="1" applyFill="1" applyBorder="1" applyAlignment="1" applyProtection="1">
      <alignment horizontal="center" vertical="center" wrapText="1"/>
    </xf>
    <xf numFmtId="166" fontId="2" fillId="5" borderId="23" xfId="1" applyNumberFormat="1" applyFont="1" applyFill="1" applyBorder="1" applyAlignment="1" applyProtection="1">
      <alignment horizontal="center" vertical="center" wrapText="1"/>
    </xf>
    <xf numFmtId="44" fontId="2" fillId="5" borderId="0" xfId="1" applyNumberFormat="1" applyFont="1" applyFill="1" applyBorder="1" applyAlignment="1" applyProtection="1">
      <alignment horizontal="center" vertical="center" wrapText="1"/>
    </xf>
    <xf numFmtId="3" fontId="2" fillId="5" borderId="0" xfId="1" applyNumberFormat="1" applyFont="1" applyFill="1" applyBorder="1" applyAlignment="1" applyProtection="1">
      <alignment horizontal="center" vertical="center" wrapText="1"/>
    </xf>
    <xf numFmtId="164" fontId="2" fillId="5" borderId="0" xfId="1" applyNumberFormat="1" applyFont="1" applyFill="1" applyBorder="1" applyAlignment="1" applyProtection="1">
      <alignment horizontal="center" vertical="center" wrapText="1"/>
    </xf>
    <xf numFmtId="0" fontId="7" fillId="6" borderId="3" xfId="0" applyFont="1" applyFill="1" applyBorder="1" applyAlignment="1">
      <alignment vertical="center" wrapText="1"/>
    </xf>
    <xf numFmtId="0" fontId="7" fillId="6" borderId="6" xfId="0" applyFont="1" applyFill="1" applyBorder="1" applyAlignment="1">
      <alignment vertical="center" wrapText="1"/>
    </xf>
    <xf numFmtId="44" fontId="8" fillId="5" borderId="0" xfId="1" applyNumberFormat="1" applyFont="1" applyFill="1" applyBorder="1" applyAlignment="1" applyProtection="1">
      <alignment vertical="center"/>
    </xf>
    <xf numFmtId="0" fontId="7" fillId="6" borderId="19" xfId="0" applyFont="1" applyFill="1" applyBorder="1" applyAlignment="1">
      <alignment vertical="center"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6" borderId="22" xfId="0" applyFont="1" applyFill="1" applyBorder="1" applyAlignment="1">
      <alignment vertical="center" wrapText="1"/>
    </xf>
    <xf numFmtId="0" fontId="6" fillId="4" borderId="10" xfId="0" applyFont="1" applyFill="1" applyBorder="1" applyAlignment="1">
      <alignment horizontal="center" vertical="center" wrapText="1"/>
    </xf>
    <xf numFmtId="9" fontId="8" fillId="10" borderId="12" xfId="1" applyFont="1" applyFill="1" applyBorder="1" applyAlignment="1" applyProtection="1">
      <alignment vertical="center"/>
    </xf>
    <xf numFmtId="44" fontId="6" fillId="4" borderId="11" xfId="0" applyNumberFormat="1" applyFont="1" applyFill="1" applyBorder="1" applyAlignment="1">
      <alignment horizontal="center" vertical="center" wrapText="1"/>
    </xf>
    <xf numFmtId="0" fontId="7" fillId="6" borderId="7" xfId="0" applyFont="1" applyFill="1" applyBorder="1" applyAlignment="1">
      <alignment vertical="center" wrapText="1"/>
    </xf>
    <xf numFmtId="9" fontId="8" fillId="10" borderId="13" xfId="1" applyFont="1" applyFill="1" applyBorder="1" applyAlignment="1" applyProtection="1">
      <alignment vertical="center"/>
    </xf>
    <xf numFmtId="0" fontId="7" fillId="6" borderId="14" xfId="0" applyFont="1" applyFill="1" applyBorder="1" applyAlignment="1">
      <alignment vertical="center" wrapText="1"/>
    </xf>
    <xf numFmtId="9" fontId="13" fillId="8" borderId="7" xfId="1" applyFont="1" applyFill="1" applyBorder="1" applyAlignment="1" applyProtection="1">
      <alignment vertical="center"/>
    </xf>
    <xf numFmtId="9" fontId="13" fillId="8" borderId="14" xfId="1" applyFont="1" applyFill="1" applyBorder="1" applyAlignment="1" applyProtection="1">
      <alignment vertical="center"/>
    </xf>
    <xf numFmtId="44" fontId="13" fillId="8" borderId="23" xfId="1" applyNumberFormat="1" applyFont="1" applyFill="1" applyBorder="1" applyAlignment="1" applyProtection="1">
      <alignment vertical="center"/>
    </xf>
    <xf numFmtId="3" fontId="13" fillId="8" borderId="7" xfId="0" applyNumberFormat="1" applyFont="1" applyFill="1" applyBorder="1" applyAlignment="1">
      <alignment vertical="center"/>
    </xf>
    <xf numFmtId="166" fontId="14" fillId="4" borderId="7" xfId="1" applyNumberFormat="1" applyFont="1" applyFill="1" applyBorder="1" applyAlignment="1" applyProtection="1">
      <alignment horizontal="center" vertical="center" wrapText="1"/>
    </xf>
    <xf numFmtId="9" fontId="0" fillId="5" borderId="0" xfId="1" applyFont="1" applyFill="1" applyBorder="1" applyProtection="1"/>
    <xf numFmtId="3" fontId="8" fillId="8" borderId="8" xfId="0" applyNumberFormat="1" applyFont="1" applyFill="1" applyBorder="1" applyAlignment="1">
      <alignment vertical="center"/>
    </xf>
    <xf numFmtId="0" fontId="9" fillId="11" borderId="31" xfId="0" applyFont="1" applyFill="1" applyBorder="1" applyAlignment="1">
      <alignment wrapText="1"/>
    </xf>
    <xf numFmtId="0" fontId="9" fillId="11" borderId="32" xfId="0" applyFont="1" applyFill="1" applyBorder="1" applyAlignment="1">
      <alignment wrapText="1"/>
    </xf>
    <xf numFmtId="164" fontId="13" fillId="7" borderId="33" xfId="0" applyNumberFormat="1" applyFont="1" applyFill="1" applyBorder="1" applyAlignment="1" applyProtection="1">
      <alignment vertical="center"/>
      <protection locked="0"/>
    </xf>
    <xf numFmtId="9" fontId="13" fillId="10" borderId="33" xfId="1" applyFont="1" applyFill="1" applyBorder="1" applyAlignment="1" applyProtection="1">
      <alignment vertical="center"/>
    </xf>
    <xf numFmtId="44" fontId="13" fillId="12" borderId="27" xfId="1" applyNumberFormat="1" applyFont="1" applyFill="1" applyBorder="1" applyAlignment="1" applyProtection="1">
      <alignment vertical="center"/>
      <protection locked="0"/>
    </xf>
    <xf numFmtId="3" fontId="8" fillId="8" borderId="31" xfId="0" applyNumberFormat="1" applyFont="1" applyFill="1" applyBorder="1" applyAlignment="1">
      <alignment vertical="center"/>
    </xf>
    <xf numFmtId="165" fontId="13" fillId="8" borderId="34" xfId="0" applyNumberFormat="1" applyFont="1" applyFill="1" applyBorder="1" applyAlignment="1">
      <alignment vertical="center"/>
    </xf>
    <xf numFmtId="1" fontId="13" fillId="8" borderId="7" xfId="1" applyNumberFormat="1" applyFont="1" applyFill="1" applyBorder="1" applyAlignment="1" applyProtection="1">
      <alignment vertical="center"/>
    </xf>
    <xf numFmtId="0" fontId="0" fillId="5" borderId="0" xfId="0" applyFill="1" applyAlignment="1">
      <alignment wrapText="1"/>
    </xf>
    <xf numFmtId="0" fontId="3" fillId="5" borderId="0" xfId="0" applyFont="1" applyFill="1" applyAlignment="1">
      <alignment horizontal="center"/>
    </xf>
    <xf numFmtId="0" fontId="0" fillId="5" borderId="0" xfId="0" applyFill="1" applyAlignment="1">
      <alignment horizontal="center"/>
    </xf>
    <xf numFmtId="0" fontId="4" fillId="2" borderId="1" xfId="0" applyFont="1" applyFill="1" applyBorder="1" applyAlignment="1" applyProtection="1">
      <protection locked="0"/>
    </xf>
    <xf numFmtId="0" fontId="0" fillId="0" borderId="2" xfId="0" applyBorder="1" applyAlignment="1" applyProtection="1">
      <protection locked="0"/>
    </xf>
  </cellXfs>
  <cellStyles count="2">
    <cellStyle name="Percent 2" xfId="1" xr:uid="{5685BC06-38C5-4F57-A8B3-2BB33E64C9F5}"/>
    <cellStyle name="Standaard" xfId="0" builtinId="0"/>
  </cellStyles>
  <dxfs count="0"/>
  <tableStyles count="0" defaultTableStyle="TableStyleMedium2" defaultPivotStyle="PivotStyleLight16"/>
  <colors>
    <mruColors>
      <color rgb="FFDE0073"/>
      <color rgb="FF635D63"/>
      <color rgb="FFBDDB00"/>
      <color rgb="FF0429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9B49-6AD2-4B2E-9629-3E652691CEFB}">
  <dimension ref="A1:C18"/>
  <sheetViews>
    <sheetView zoomScale="110" zoomScaleNormal="110" workbookViewId="0">
      <selection activeCell="A3" sqref="A3"/>
    </sheetView>
  </sheetViews>
  <sheetFormatPr defaultColWidth="0" defaultRowHeight="14.45" zeroHeight="1"/>
  <cols>
    <col min="1" max="1" width="3.5703125" style="24" customWidth="1"/>
    <col min="2" max="2" width="215.42578125" style="69" customWidth="1"/>
    <col min="3" max="3" width="8.7109375" style="24" customWidth="1"/>
    <col min="4" max="16384" width="8.7109375" style="24" hidden="1"/>
  </cols>
  <sheetData>
    <row r="1" spans="2:2"/>
    <row r="2" spans="2:2">
      <c r="B2" s="6" t="s">
        <v>0</v>
      </c>
    </row>
    <row r="3" spans="2:2">
      <c r="B3" s="7" t="s">
        <v>1</v>
      </c>
    </row>
    <row r="4" spans="2:2">
      <c r="B4" s="8" t="s">
        <v>2</v>
      </c>
    </row>
    <row r="5" spans="2:2">
      <c r="B5" s="8" t="s">
        <v>3</v>
      </c>
    </row>
    <row r="6" spans="2:2">
      <c r="B6" s="8" t="s">
        <v>4</v>
      </c>
    </row>
    <row r="7" spans="2:2">
      <c r="B7" s="8" t="s">
        <v>5</v>
      </c>
    </row>
    <row r="8" spans="2:2">
      <c r="B8" s="8" t="s">
        <v>6</v>
      </c>
    </row>
    <row r="9" spans="2:2">
      <c r="B9" s="8" t="s">
        <v>7</v>
      </c>
    </row>
    <row r="10" spans="2:2">
      <c r="B10" s="8" t="s">
        <v>8</v>
      </c>
    </row>
    <row r="11" spans="2:2">
      <c r="B11" s="8" t="s">
        <v>9</v>
      </c>
    </row>
    <row r="12" spans="2:2">
      <c r="B12" s="8" t="s">
        <v>10</v>
      </c>
    </row>
    <row r="13" spans="2:2">
      <c r="B13" s="8" t="s">
        <v>11</v>
      </c>
    </row>
    <row r="14" spans="2:2">
      <c r="B14" s="8" t="s">
        <v>12</v>
      </c>
    </row>
    <row r="15" spans="2:2">
      <c r="B15" s="7" t="s">
        <v>13</v>
      </c>
    </row>
    <row r="16" spans="2:2">
      <c r="B16" s="8" t="s">
        <v>14</v>
      </c>
    </row>
    <row r="17" spans="2:2">
      <c r="B17" s="9" t="s">
        <v>15</v>
      </c>
    </row>
    <row r="18" spans="2: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E910A-FC4A-4105-A555-6E892C1BB63D}">
  <sheetPr>
    <tabColor theme="6"/>
  </sheetPr>
  <dimension ref="A1:P87"/>
  <sheetViews>
    <sheetView tabSelected="1" topLeftCell="A55" zoomScaleNormal="100" workbookViewId="0">
      <selection activeCell="F16" sqref="F16"/>
    </sheetView>
  </sheetViews>
  <sheetFormatPr defaultColWidth="9.85546875" defaultRowHeight="14.45"/>
  <cols>
    <col min="1" max="1" width="60" style="30" bestFit="1" customWidth="1"/>
    <col min="2" max="2" width="27.85546875" style="30" bestFit="1" customWidth="1"/>
    <col min="3" max="3" width="19.7109375" style="30" bestFit="1" customWidth="1"/>
    <col min="4" max="4" width="107.28515625" style="30" bestFit="1" customWidth="1"/>
    <col min="5" max="5" width="17.140625" style="24" bestFit="1" customWidth="1"/>
    <col min="6" max="6" width="25.42578125" style="24" customWidth="1"/>
    <col min="7" max="7" width="41.140625" style="23" customWidth="1"/>
    <col min="8" max="8" width="20.28515625" style="23" customWidth="1"/>
    <col min="9" max="9" width="20.28515625" style="31" customWidth="1"/>
    <col min="10" max="10" width="27.85546875" style="23" customWidth="1"/>
    <col min="11" max="11" width="25.42578125" style="23" bestFit="1" customWidth="1"/>
    <col min="12" max="12" width="37.5703125" style="59" customWidth="1"/>
    <col min="13" max="13" width="25.7109375" style="23" bestFit="1" customWidth="1"/>
    <col min="14" max="14" width="1.7109375" style="24" customWidth="1"/>
    <col min="15" max="16384" width="9.85546875" style="24"/>
  </cols>
  <sheetData>
    <row r="1" spans="1:12" s="13" customFormat="1" ht="28.5">
      <c r="A1" s="70" t="s">
        <v>16</v>
      </c>
      <c r="B1" s="71"/>
      <c r="C1" s="71"/>
      <c r="D1" s="71"/>
      <c r="E1" s="12"/>
      <c r="F1" s="12"/>
      <c r="G1" s="12"/>
    </row>
    <row r="2" spans="1:12" s="13" customFormat="1" ht="14.1">
      <c r="F2" s="14"/>
    </row>
    <row r="3" spans="1:12" s="13" customFormat="1" ht="14.1">
      <c r="A3" s="15" t="s">
        <v>17</v>
      </c>
      <c r="B3" s="15"/>
      <c r="C3" s="15"/>
      <c r="D3" s="15"/>
      <c r="E3" s="15"/>
    </row>
    <row r="4" spans="1:12" s="13" customFormat="1">
      <c r="A4" s="15" t="s">
        <v>18</v>
      </c>
      <c r="B4" s="72"/>
      <c r="C4" s="73"/>
      <c r="D4" s="15" t="s">
        <v>19</v>
      </c>
      <c r="E4" s="15"/>
      <c r="F4" s="14"/>
    </row>
    <row r="5" spans="1:12" s="13" customFormat="1" ht="14.1">
      <c r="F5" s="14"/>
    </row>
    <row r="6" spans="1:12" ht="57">
      <c r="A6" s="16" t="s">
        <v>20</v>
      </c>
      <c r="B6" s="17" t="s">
        <v>21</v>
      </c>
      <c r="C6" s="17" t="s">
        <v>22</v>
      </c>
      <c r="D6" s="17" t="s">
        <v>23</v>
      </c>
      <c r="E6" s="17" t="s">
        <v>24</v>
      </c>
      <c r="F6" s="18" t="s">
        <v>25</v>
      </c>
      <c r="G6" s="19" t="s">
        <v>26</v>
      </c>
      <c r="H6" s="19" t="s">
        <v>27</v>
      </c>
      <c r="I6" s="20" t="s">
        <v>28</v>
      </c>
      <c r="J6" s="21" t="s">
        <v>29</v>
      </c>
      <c r="K6" s="22" t="s">
        <v>30</v>
      </c>
      <c r="L6" s="23"/>
    </row>
    <row r="7" spans="1:12">
      <c r="A7" s="25" t="s">
        <v>31</v>
      </c>
      <c r="B7" s="25" t="s">
        <v>32</v>
      </c>
      <c r="C7" s="26" t="s">
        <v>33</v>
      </c>
      <c r="D7" s="26" t="s">
        <v>34</v>
      </c>
      <c r="E7" s="26" t="s">
        <v>35</v>
      </c>
      <c r="F7" s="4">
        <v>0</v>
      </c>
      <c r="G7" s="29">
        <f t="shared" ref="G7:G30" si="0">(IF(F7&lt;=500,$H$75,IF(AND(F7&gt;500,F7&lt;=5000),$H$76,$H$77)))</f>
        <v>0</v>
      </c>
      <c r="H7" s="29">
        <f t="shared" ref="H7:H38" si="1">$H$78</f>
        <v>0</v>
      </c>
      <c r="I7" s="11">
        <v>0</v>
      </c>
      <c r="J7" s="60">
        <v>1523</v>
      </c>
      <c r="K7" s="27">
        <f>(F7+(F7*G7)+(F7*H7)+I7)*J7</f>
        <v>0</v>
      </c>
      <c r="L7" s="23"/>
    </row>
    <row r="8" spans="1:12">
      <c r="A8" s="25" t="s">
        <v>31</v>
      </c>
      <c r="B8" s="25" t="s">
        <v>36</v>
      </c>
      <c r="C8" s="26" t="s">
        <v>33</v>
      </c>
      <c r="D8" s="26" t="s">
        <v>37</v>
      </c>
      <c r="E8" s="26" t="s">
        <v>35</v>
      </c>
      <c r="F8" s="4">
        <v>0</v>
      </c>
      <c r="G8" s="29">
        <f t="shared" si="0"/>
        <v>0</v>
      </c>
      <c r="H8" s="29">
        <f t="shared" si="1"/>
        <v>0</v>
      </c>
      <c r="I8" s="11">
        <v>0</v>
      </c>
      <c r="J8" s="60">
        <v>1439</v>
      </c>
      <c r="K8" s="27">
        <f t="shared" ref="K8:K71" si="2">(F8+(F8*G8)+(F8*H8)+I8)*J8</f>
        <v>0</v>
      </c>
      <c r="L8" s="23"/>
    </row>
    <row r="9" spans="1:12">
      <c r="A9" s="25" t="s">
        <v>31</v>
      </c>
      <c r="B9" s="25" t="s">
        <v>38</v>
      </c>
      <c r="C9" s="26" t="s">
        <v>33</v>
      </c>
      <c r="D9" s="26" t="s">
        <v>39</v>
      </c>
      <c r="E9" s="26" t="s">
        <v>35</v>
      </c>
      <c r="F9" s="4">
        <v>0</v>
      </c>
      <c r="G9" s="29">
        <f t="shared" si="0"/>
        <v>0</v>
      </c>
      <c r="H9" s="29">
        <f t="shared" si="1"/>
        <v>0</v>
      </c>
      <c r="I9" s="11">
        <v>0</v>
      </c>
      <c r="J9" s="60">
        <v>838</v>
      </c>
      <c r="K9" s="27">
        <f t="shared" si="2"/>
        <v>0</v>
      </c>
      <c r="L9" s="23"/>
    </row>
    <row r="10" spans="1:12">
      <c r="A10" s="25" t="s">
        <v>31</v>
      </c>
      <c r="B10" s="25" t="s">
        <v>40</v>
      </c>
      <c r="C10" s="26" t="s">
        <v>33</v>
      </c>
      <c r="D10" s="26" t="s">
        <v>41</v>
      </c>
      <c r="E10" s="26" t="s">
        <v>35</v>
      </c>
      <c r="F10" s="4">
        <v>0</v>
      </c>
      <c r="G10" s="29">
        <f t="shared" si="0"/>
        <v>0</v>
      </c>
      <c r="H10" s="29">
        <f t="shared" si="1"/>
        <v>0</v>
      </c>
      <c r="I10" s="11">
        <v>0</v>
      </c>
      <c r="J10" s="60">
        <v>780</v>
      </c>
      <c r="K10" s="27">
        <f t="shared" si="2"/>
        <v>0</v>
      </c>
      <c r="L10" s="23"/>
    </row>
    <row r="11" spans="1:12">
      <c r="A11" s="25" t="s">
        <v>31</v>
      </c>
      <c r="B11" s="25" t="s">
        <v>42</v>
      </c>
      <c r="C11" s="26" t="s">
        <v>33</v>
      </c>
      <c r="D11" s="26" t="s">
        <v>43</v>
      </c>
      <c r="E11" s="26" t="s">
        <v>35</v>
      </c>
      <c r="F11" s="4">
        <v>0</v>
      </c>
      <c r="G11" s="29">
        <f t="shared" si="0"/>
        <v>0</v>
      </c>
      <c r="H11" s="29">
        <f t="shared" si="1"/>
        <v>0</v>
      </c>
      <c r="I11" s="11">
        <v>0</v>
      </c>
      <c r="J11" s="60">
        <v>665</v>
      </c>
      <c r="K11" s="27">
        <f t="shared" si="2"/>
        <v>0</v>
      </c>
      <c r="L11" s="23"/>
    </row>
    <row r="12" spans="1:12">
      <c r="A12" s="25" t="s">
        <v>31</v>
      </c>
      <c r="B12" s="25" t="s">
        <v>44</v>
      </c>
      <c r="C12" s="26" t="s">
        <v>33</v>
      </c>
      <c r="D12" s="26" t="s">
        <v>45</v>
      </c>
      <c r="E12" s="26" t="s">
        <v>35</v>
      </c>
      <c r="F12" s="4">
        <v>0</v>
      </c>
      <c r="G12" s="29">
        <f t="shared" si="0"/>
        <v>0</v>
      </c>
      <c r="H12" s="29">
        <f t="shared" si="1"/>
        <v>0</v>
      </c>
      <c r="I12" s="11">
        <v>0</v>
      </c>
      <c r="J12" s="60">
        <v>654</v>
      </c>
      <c r="K12" s="27">
        <f t="shared" si="2"/>
        <v>0</v>
      </c>
      <c r="L12" s="23"/>
    </row>
    <row r="13" spans="1:12">
      <c r="A13" s="25" t="s">
        <v>31</v>
      </c>
      <c r="B13" s="25" t="s">
        <v>46</v>
      </c>
      <c r="C13" s="26" t="s">
        <v>33</v>
      </c>
      <c r="D13" s="26" t="s">
        <v>47</v>
      </c>
      <c r="E13" s="26" t="s">
        <v>48</v>
      </c>
      <c r="F13" s="4">
        <v>0</v>
      </c>
      <c r="G13" s="29">
        <f t="shared" si="0"/>
        <v>0</v>
      </c>
      <c r="H13" s="29">
        <f t="shared" si="1"/>
        <v>0</v>
      </c>
      <c r="I13" s="11">
        <v>0</v>
      </c>
      <c r="J13" s="60">
        <v>621</v>
      </c>
      <c r="K13" s="27">
        <f t="shared" si="2"/>
        <v>0</v>
      </c>
      <c r="L13" s="23"/>
    </row>
    <row r="14" spans="1:12">
      <c r="A14" s="25" t="s">
        <v>31</v>
      </c>
      <c r="B14" s="25" t="s">
        <v>44</v>
      </c>
      <c r="C14" s="26" t="s">
        <v>33</v>
      </c>
      <c r="D14" s="26" t="s">
        <v>49</v>
      </c>
      <c r="E14" s="26" t="s">
        <v>35</v>
      </c>
      <c r="F14" s="4">
        <v>0</v>
      </c>
      <c r="G14" s="29">
        <f t="shared" si="0"/>
        <v>0</v>
      </c>
      <c r="H14" s="29">
        <f t="shared" si="1"/>
        <v>0</v>
      </c>
      <c r="I14" s="11">
        <v>0</v>
      </c>
      <c r="J14" s="60">
        <v>570</v>
      </c>
      <c r="K14" s="27">
        <f t="shared" si="2"/>
        <v>0</v>
      </c>
      <c r="L14" s="23"/>
    </row>
    <row r="15" spans="1:12">
      <c r="A15" s="25" t="s">
        <v>31</v>
      </c>
      <c r="B15" s="25" t="s">
        <v>50</v>
      </c>
      <c r="C15" s="26" t="s">
        <v>33</v>
      </c>
      <c r="D15" s="26" t="s">
        <v>51</v>
      </c>
      <c r="E15" s="26" t="s">
        <v>35</v>
      </c>
      <c r="F15" s="4">
        <v>0</v>
      </c>
      <c r="G15" s="29">
        <f t="shared" si="0"/>
        <v>0</v>
      </c>
      <c r="H15" s="29">
        <f t="shared" si="1"/>
        <v>0</v>
      </c>
      <c r="I15" s="11">
        <v>0</v>
      </c>
      <c r="J15" s="60">
        <v>565</v>
      </c>
      <c r="K15" s="27">
        <f t="shared" si="2"/>
        <v>0</v>
      </c>
      <c r="L15" s="23"/>
    </row>
    <row r="16" spans="1:12">
      <c r="A16" s="25" t="s">
        <v>31</v>
      </c>
      <c r="B16" s="25" t="s">
        <v>40</v>
      </c>
      <c r="C16" s="26" t="s">
        <v>33</v>
      </c>
      <c r="D16" s="26" t="s">
        <v>52</v>
      </c>
      <c r="E16" s="26" t="s">
        <v>35</v>
      </c>
      <c r="F16" s="4">
        <v>0</v>
      </c>
      <c r="G16" s="29">
        <f t="shared" si="0"/>
        <v>0</v>
      </c>
      <c r="H16" s="29">
        <f t="shared" si="1"/>
        <v>0</v>
      </c>
      <c r="I16" s="11">
        <v>0</v>
      </c>
      <c r="J16" s="60">
        <v>529</v>
      </c>
      <c r="K16" s="27">
        <f t="shared" si="2"/>
        <v>0</v>
      </c>
      <c r="L16" s="23"/>
    </row>
    <row r="17" spans="1:12">
      <c r="A17" s="25" t="s">
        <v>31</v>
      </c>
      <c r="B17" s="25" t="s">
        <v>53</v>
      </c>
      <c r="C17" s="26" t="s">
        <v>33</v>
      </c>
      <c r="D17" s="26" t="s">
        <v>54</v>
      </c>
      <c r="E17" s="26" t="s">
        <v>35</v>
      </c>
      <c r="F17" s="4">
        <v>0</v>
      </c>
      <c r="G17" s="29">
        <f t="shared" si="0"/>
        <v>0</v>
      </c>
      <c r="H17" s="29">
        <f t="shared" si="1"/>
        <v>0</v>
      </c>
      <c r="I17" s="11">
        <v>0</v>
      </c>
      <c r="J17" s="60">
        <v>56</v>
      </c>
      <c r="K17" s="27">
        <f t="shared" si="2"/>
        <v>0</v>
      </c>
      <c r="L17" s="23"/>
    </row>
    <row r="18" spans="1:12">
      <c r="A18" s="25" t="s">
        <v>31</v>
      </c>
      <c r="B18" s="25" t="s">
        <v>55</v>
      </c>
      <c r="C18" s="26" t="s">
        <v>33</v>
      </c>
      <c r="D18" s="26" t="s">
        <v>56</v>
      </c>
      <c r="E18" s="26" t="s">
        <v>35</v>
      </c>
      <c r="F18" s="4">
        <v>0</v>
      </c>
      <c r="G18" s="29">
        <f t="shared" si="0"/>
        <v>0</v>
      </c>
      <c r="H18" s="29">
        <f t="shared" si="1"/>
        <v>0</v>
      </c>
      <c r="I18" s="11">
        <v>0</v>
      </c>
      <c r="J18" s="60">
        <v>317</v>
      </c>
      <c r="K18" s="27">
        <f t="shared" si="2"/>
        <v>0</v>
      </c>
      <c r="L18" s="23"/>
    </row>
    <row r="19" spans="1:12">
      <c r="A19" s="25" t="s">
        <v>31</v>
      </c>
      <c r="B19" s="25" t="s">
        <v>57</v>
      </c>
      <c r="C19" s="26" t="s">
        <v>33</v>
      </c>
      <c r="D19" s="26" t="s">
        <v>58</v>
      </c>
      <c r="E19" s="26" t="s">
        <v>35</v>
      </c>
      <c r="F19" s="4">
        <v>0</v>
      </c>
      <c r="G19" s="29">
        <f t="shared" si="0"/>
        <v>0</v>
      </c>
      <c r="H19" s="29">
        <f t="shared" si="1"/>
        <v>0</v>
      </c>
      <c r="I19" s="11">
        <v>0</v>
      </c>
      <c r="J19" s="60">
        <v>31</v>
      </c>
      <c r="K19" s="27">
        <f t="shared" si="2"/>
        <v>0</v>
      </c>
      <c r="L19" s="23"/>
    </row>
    <row r="20" spans="1:12">
      <c r="A20" s="25" t="s">
        <v>31</v>
      </c>
      <c r="B20" s="25" t="s">
        <v>59</v>
      </c>
      <c r="C20" s="26" t="s">
        <v>33</v>
      </c>
      <c r="D20" s="28" t="s">
        <v>60</v>
      </c>
      <c r="E20" s="26" t="s">
        <v>35</v>
      </c>
      <c r="F20" s="4">
        <v>0</v>
      </c>
      <c r="G20" s="29">
        <f t="shared" si="0"/>
        <v>0</v>
      </c>
      <c r="H20" s="29">
        <f t="shared" si="1"/>
        <v>0</v>
      </c>
      <c r="I20" s="11">
        <v>0</v>
      </c>
      <c r="J20" s="60">
        <v>64</v>
      </c>
      <c r="K20" s="27">
        <f t="shared" si="2"/>
        <v>0</v>
      </c>
      <c r="L20" s="23"/>
    </row>
    <row r="21" spans="1:12">
      <c r="A21" s="25" t="s">
        <v>31</v>
      </c>
      <c r="B21" s="25" t="s">
        <v>44</v>
      </c>
      <c r="C21" s="26" t="s">
        <v>33</v>
      </c>
      <c r="D21" s="26" t="s">
        <v>61</v>
      </c>
      <c r="E21" s="26" t="s">
        <v>35</v>
      </c>
      <c r="F21" s="4">
        <v>0</v>
      </c>
      <c r="G21" s="29">
        <f t="shared" si="0"/>
        <v>0</v>
      </c>
      <c r="H21" s="29">
        <f t="shared" si="1"/>
        <v>0</v>
      </c>
      <c r="I21" s="11">
        <v>0</v>
      </c>
      <c r="J21" s="60">
        <v>33</v>
      </c>
      <c r="K21" s="27">
        <f t="shared" si="2"/>
        <v>0</v>
      </c>
      <c r="L21" s="23"/>
    </row>
    <row r="22" spans="1:12">
      <c r="A22" s="25" t="s">
        <v>31</v>
      </c>
      <c r="B22" s="25" t="s">
        <v>57</v>
      </c>
      <c r="C22" s="26" t="s">
        <v>33</v>
      </c>
      <c r="D22" s="26" t="s">
        <v>62</v>
      </c>
      <c r="E22" s="26" t="s">
        <v>35</v>
      </c>
      <c r="F22" s="4">
        <v>0</v>
      </c>
      <c r="G22" s="29">
        <f t="shared" si="0"/>
        <v>0</v>
      </c>
      <c r="H22" s="29">
        <f t="shared" si="1"/>
        <v>0</v>
      </c>
      <c r="I22" s="11">
        <v>0</v>
      </c>
      <c r="J22" s="60">
        <v>17</v>
      </c>
      <c r="K22" s="27">
        <f t="shared" si="2"/>
        <v>0</v>
      </c>
      <c r="L22" s="23"/>
    </row>
    <row r="23" spans="1:12">
      <c r="A23" s="25" t="s">
        <v>31</v>
      </c>
      <c r="B23" s="25" t="s">
        <v>50</v>
      </c>
      <c r="C23" s="26" t="s">
        <v>33</v>
      </c>
      <c r="D23" s="26" t="s">
        <v>63</v>
      </c>
      <c r="E23" s="26" t="s">
        <v>35</v>
      </c>
      <c r="F23" s="4">
        <v>0</v>
      </c>
      <c r="G23" s="29">
        <f t="shared" si="0"/>
        <v>0</v>
      </c>
      <c r="H23" s="29">
        <f t="shared" si="1"/>
        <v>0</v>
      </c>
      <c r="I23" s="11">
        <v>0</v>
      </c>
      <c r="J23" s="60">
        <v>78</v>
      </c>
      <c r="K23" s="27">
        <f t="shared" si="2"/>
        <v>0</v>
      </c>
      <c r="L23" s="23"/>
    </row>
    <row r="24" spans="1:12">
      <c r="A24" s="25" t="s">
        <v>31</v>
      </c>
      <c r="B24" s="25" t="s">
        <v>53</v>
      </c>
      <c r="C24" s="26" t="s">
        <v>33</v>
      </c>
      <c r="D24" s="26" t="s">
        <v>64</v>
      </c>
      <c r="E24" s="26" t="s">
        <v>35</v>
      </c>
      <c r="F24" s="4">
        <v>0</v>
      </c>
      <c r="G24" s="29">
        <f t="shared" si="0"/>
        <v>0</v>
      </c>
      <c r="H24" s="29">
        <f t="shared" si="1"/>
        <v>0</v>
      </c>
      <c r="I24" s="11">
        <v>0</v>
      </c>
      <c r="J24" s="60">
        <v>56</v>
      </c>
      <c r="K24" s="27">
        <f t="shared" si="2"/>
        <v>0</v>
      </c>
      <c r="L24" s="23"/>
    </row>
    <row r="25" spans="1:12">
      <c r="A25" s="25" t="s">
        <v>31</v>
      </c>
      <c r="B25" s="25" t="s">
        <v>32</v>
      </c>
      <c r="C25" s="26" t="s">
        <v>33</v>
      </c>
      <c r="D25" s="26" t="s">
        <v>65</v>
      </c>
      <c r="E25" s="26" t="s">
        <v>35</v>
      </c>
      <c r="F25" s="4">
        <v>0</v>
      </c>
      <c r="G25" s="29">
        <f t="shared" si="0"/>
        <v>0</v>
      </c>
      <c r="H25" s="29">
        <f t="shared" si="1"/>
        <v>0</v>
      </c>
      <c r="I25" s="11">
        <v>0</v>
      </c>
      <c r="J25" s="60">
        <v>7</v>
      </c>
      <c r="K25" s="27">
        <f t="shared" si="2"/>
        <v>0</v>
      </c>
      <c r="L25" s="23"/>
    </row>
    <row r="26" spans="1:12">
      <c r="A26" s="25" t="s">
        <v>31</v>
      </c>
      <c r="B26" s="25" t="s">
        <v>66</v>
      </c>
      <c r="C26" s="26" t="s">
        <v>67</v>
      </c>
      <c r="D26" s="26" t="s">
        <v>68</v>
      </c>
      <c r="E26" s="26" t="s">
        <v>35</v>
      </c>
      <c r="F26" s="4">
        <v>0</v>
      </c>
      <c r="G26" s="29">
        <f t="shared" si="0"/>
        <v>0</v>
      </c>
      <c r="H26" s="29">
        <f t="shared" si="1"/>
        <v>0</v>
      </c>
      <c r="I26" s="11">
        <v>0</v>
      </c>
      <c r="J26" s="60">
        <v>224</v>
      </c>
      <c r="K26" s="27">
        <f t="shared" si="2"/>
        <v>0</v>
      </c>
      <c r="L26" s="23"/>
    </row>
    <row r="27" spans="1:12">
      <c r="A27" s="25" t="s">
        <v>31</v>
      </c>
      <c r="B27" s="25" t="s">
        <v>53</v>
      </c>
      <c r="C27" s="26" t="s">
        <v>67</v>
      </c>
      <c r="D27" s="26" t="s">
        <v>69</v>
      </c>
      <c r="E27" s="26" t="s">
        <v>35</v>
      </c>
      <c r="F27" s="4">
        <v>0</v>
      </c>
      <c r="G27" s="29">
        <f t="shared" si="0"/>
        <v>0</v>
      </c>
      <c r="H27" s="29">
        <f t="shared" si="1"/>
        <v>0</v>
      </c>
      <c r="I27" s="11">
        <v>0</v>
      </c>
      <c r="J27" s="60">
        <v>182</v>
      </c>
      <c r="K27" s="27">
        <f t="shared" si="2"/>
        <v>0</v>
      </c>
      <c r="L27" s="23"/>
    </row>
    <row r="28" spans="1:12">
      <c r="A28" s="25" t="s">
        <v>31</v>
      </c>
      <c r="B28" s="25" t="s">
        <v>70</v>
      </c>
      <c r="C28" s="26" t="s">
        <v>67</v>
      </c>
      <c r="D28" s="26" t="s">
        <v>71</v>
      </c>
      <c r="E28" s="26" t="s">
        <v>35</v>
      </c>
      <c r="F28" s="4">
        <v>0</v>
      </c>
      <c r="G28" s="29">
        <f t="shared" si="0"/>
        <v>0</v>
      </c>
      <c r="H28" s="29">
        <f t="shared" si="1"/>
        <v>0</v>
      </c>
      <c r="I28" s="11">
        <v>0</v>
      </c>
      <c r="J28" s="60">
        <v>177</v>
      </c>
      <c r="K28" s="27">
        <f t="shared" si="2"/>
        <v>0</v>
      </c>
      <c r="L28" s="23"/>
    </row>
    <row r="29" spans="1:12">
      <c r="A29" s="25" t="s">
        <v>31</v>
      </c>
      <c r="B29" s="25" t="s">
        <v>32</v>
      </c>
      <c r="C29" s="26" t="s">
        <v>67</v>
      </c>
      <c r="D29" s="26" t="s">
        <v>72</v>
      </c>
      <c r="E29" s="26" t="s">
        <v>35</v>
      </c>
      <c r="F29" s="4">
        <v>0</v>
      </c>
      <c r="G29" s="29">
        <f t="shared" si="0"/>
        <v>0</v>
      </c>
      <c r="H29" s="29">
        <f t="shared" si="1"/>
        <v>0</v>
      </c>
      <c r="I29" s="11">
        <v>0</v>
      </c>
      <c r="J29" s="60">
        <v>136</v>
      </c>
      <c r="K29" s="27">
        <f t="shared" si="2"/>
        <v>0</v>
      </c>
      <c r="L29" s="23"/>
    </row>
    <row r="30" spans="1:12">
      <c r="A30" s="25" t="s">
        <v>31</v>
      </c>
      <c r="B30" s="25" t="s">
        <v>32</v>
      </c>
      <c r="C30" s="26" t="s">
        <v>67</v>
      </c>
      <c r="D30" s="26" t="s">
        <v>73</v>
      </c>
      <c r="E30" s="26" t="s">
        <v>35</v>
      </c>
      <c r="F30" s="4">
        <v>0</v>
      </c>
      <c r="G30" s="29">
        <f t="shared" si="0"/>
        <v>0</v>
      </c>
      <c r="H30" s="29">
        <f t="shared" si="1"/>
        <v>0</v>
      </c>
      <c r="I30" s="11">
        <v>0</v>
      </c>
      <c r="J30" s="60">
        <v>132</v>
      </c>
      <c r="K30" s="27">
        <f t="shared" si="2"/>
        <v>0</v>
      </c>
      <c r="L30" s="23"/>
    </row>
    <row r="31" spans="1:12">
      <c r="A31" s="25" t="s">
        <v>31</v>
      </c>
      <c r="B31" s="25" t="s">
        <v>53</v>
      </c>
      <c r="C31" s="26" t="s">
        <v>67</v>
      </c>
      <c r="D31" s="26" t="s">
        <v>74</v>
      </c>
      <c r="E31" s="26" t="s">
        <v>35</v>
      </c>
      <c r="F31" s="4">
        <v>0</v>
      </c>
      <c r="G31" s="29">
        <f t="shared" ref="G31:G39" si="3">(IF(F31&lt;=500,$H$75,IF(AND(F31&gt;500,F31&lt;=5000),$H$76,$H$77)))</f>
        <v>0</v>
      </c>
      <c r="H31" s="29">
        <f t="shared" si="1"/>
        <v>0</v>
      </c>
      <c r="I31" s="11">
        <v>0</v>
      </c>
      <c r="J31" s="60">
        <v>131</v>
      </c>
      <c r="K31" s="27">
        <f t="shared" si="2"/>
        <v>0</v>
      </c>
      <c r="L31" s="23"/>
    </row>
    <row r="32" spans="1:12">
      <c r="A32" s="25" t="s">
        <v>31</v>
      </c>
      <c r="B32" s="25" t="s">
        <v>66</v>
      </c>
      <c r="C32" s="26" t="s">
        <v>67</v>
      </c>
      <c r="D32" s="26" t="s">
        <v>75</v>
      </c>
      <c r="E32" s="26" t="s">
        <v>35</v>
      </c>
      <c r="F32" s="4">
        <v>0</v>
      </c>
      <c r="G32" s="29">
        <f t="shared" si="3"/>
        <v>0</v>
      </c>
      <c r="H32" s="29">
        <f t="shared" si="1"/>
        <v>0</v>
      </c>
      <c r="I32" s="11">
        <v>0</v>
      </c>
      <c r="J32" s="60">
        <v>125</v>
      </c>
      <c r="K32" s="27">
        <f t="shared" si="2"/>
        <v>0</v>
      </c>
      <c r="L32" s="23"/>
    </row>
    <row r="33" spans="1:12">
      <c r="A33" s="25" t="s">
        <v>31</v>
      </c>
      <c r="B33" s="25" t="s">
        <v>66</v>
      </c>
      <c r="C33" s="26" t="s">
        <v>67</v>
      </c>
      <c r="D33" s="26" t="s">
        <v>76</v>
      </c>
      <c r="E33" s="26" t="s">
        <v>35</v>
      </c>
      <c r="F33" s="4">
        <v>0</v>
      </c>
      <c r="G33" s="29">
        <f t="shared" si="3"/>
        <v>0</v>
      </c>
      <c r="H33" s="29">
        <f t="shared" si="1"/>
        <v>0</v>
      </c>
      <c r="I33" s="11">
        <v>0</v>
      </c>
      <c r="J33" s="60">
        <v>119</v>
      </c>
      <c r="K33" s="27">
        <f t="shared" si="2"/>
        <v>0</v>
      </c>
      <c r="L33" s="23"/>
    </row>
    <row r="34" spans="1:12">
      <c r="A34" s="25" t="s">
        <v>31</v>
      </c>
      <c r="B34" s="25" t="s">
        <v>77</v>
      </c>
      <c r="C34" s="26" t="s">
        <v>67</v>
      </c>
      <c r="D34" s="26" t="s">
        <v>78</v>
      </c>
      <c r="E34" s="26" t="s">
        <v>35</v>
      </c>
      <c r="F34" s="4">
        <v>0</v>
      </c>
      <c r="G34" s="29">
        <f t="shared" si="3"/>
        <v>0</v>
      </c>
      <c r="H34" s="29">
        <f t="shared" si="1"/>
        <v>0</v>
      </c>
      <c r="I34" s="11">
        <v>0</v>
      </c>
      <c r="J34" s="60">
        <v>75</v>
      </c>
      <c r="K34" s="27">
        <f t="shared" si="2"/>
        <v>0</v>
      </c>
      <c r="L34" s="23"/>
    </row>
    <row r="35" spans="1:12">
      <c r="A35" s="25" t="s">
        <v>31</v>
      </c>
      <c r="B35" s="25" t="s">
        <v>66</v>
      </c>
      <c r="C35" s="26" t="s">
        <v>67</v>
      </c>
      <c r="D35" s="26" t="s">
        <v>79</v>
      </c>
      <c r="E35" s="26" t="s">
        <v>35</v>
      </c>
      <c r="F35" s="4">
        <v>0</v>
      </c>
      <c r="G35" s="29">
        <f t="shared" si="3"/>
        <v>0</v>
      </c>
      <c r="H35" s="29">
        <f t="shared" si="1"/>
        <v>0</v>
      </c>
      <c r="I35" s="11">
        <v>0</v>
      </c>
      <c r="J35" s="60">
        <v>74</v>
      </c>
      <c r="K35" s="27">
        <f t="shared" si="2"/>
        <v>0</v>
      </c>
      <c r="L35" s="23"/>
    </row>
    <row r="36" spans="1:12">
      <c r="A36" s="25" t="s">
        <v>31</v>
      </c>
      <c r="B36" s="25" t="s">
        <v>66</v>
      </c>
      <c r="C36" s="26" t="s">
        <v>67</v>
      </c>
      <c r="D36" s="26" t="s">
        <v>80</v>
      </c>
      <c r="E36" s="26" t="s">
        <v>35</v>
      </c>
      <c r="F36" s="4">
        <v>0</v>
      </c>
      <c r="G36" s="29">
        <f t="shared" si="3"/>
        <v>0</v>
      </c>
      <c r="H36" s="29">
        <f t="shared" si="1"/>
        <v>0</v>
      </c>
      <c r="I36" s="11">
        <v>0</v>
      </c>
      <c r="J36" s="60">
        <v>29</v>
      </c>
      <c r="K36" s="27">
        <f t="shared" si="2"/>
        <v>0</v>
      </c>
      <c r="L36" s="23"/>
    </row>
    <row r="37" spans="1:12">
      <c r="A37" s="25" t="s">
        <v>31</v>
      </c>
      <c r="B37" s="25" t="s">
        <v>66</v>
      </c>
      <c r="C37" s="26" t="s">
        <v>67</v>
      </c>
      <c r="D37" s="26" t="s">
        <v>81</v>
      </c>
      <c r="E37" s="26" t="s">
        <v>35</v>
      </c>
      <c r="F37" s="4">
        <v>0</v>
      </c>
      <c r="G37" s="29">
        <f t="shared" si="3"/>
        <v>0</v>
      </c>
      <c r="H37" s="29">
        <f t="shared" si="1"/>
        <v>0</v>
      </c>
      <c r="I37" s="11">
        <v>0</v>
      </c>
      <c r="J37" s="60">
        <v>51</v>
      </c>
      <c r="K37" s="27">
        <f t="shared" si="2"/>
        <v>0</v>
      </c>
      <c r="L37" s="23"/>
    </row>
    <row r="38" spans="1:12">
      <c r="A38" s="25" t="s">
        <v>31</v>
      </c>
      <c r="B38" s="25" t="s">
        <v>53</v>
      </c>
      <c r="C38" s="26" t="s">
        <v>67</v>
      </c>
      <c r="D38" s="26" t="s">
        <v>82</v>
      </c>
      <c r="E38" s="26" t="s">
        <v>35</v>
      </c>
      <c r="F38" s="4">
        <v>0</v>
      </c>
      <c r="G38" s="29">
        <f t="shared" si="3"/>
        <v>0</v>
      </c>
      <c r="H38" s="29">
        <f t="shared" si="1"/>
        <v>0</v>
      </c>
      <c r="I38" s="11">
        <v>0</v>
      </c>
      <c r="J38" s="60">
        <v>1</v>
      </c>
      <c r="K38" s="27">
        <f t="shared" si="2"/>
        <v>0</v>
      </c>
      <c r="L38" s="23"/>
    </row>
    <row r="39" spans="1:12">
      <c r="A39" s="25" t="s">
        <v>31</v>
      </c>
      <c r="B39" s="25" t="s">
        <v>66</v>
      </c>
      <c r="C39" s="26" t="s">
        <v>67</v>
      </c>
      <c r="D39" s="26" t="s">
        <v>83</v>
      </c>
      <c r="E39" s="26" t="s">
        <v>35</v>
      </c>
      <c r="F39" s="4">
        <v>0</v>
      </c>
      <c r="G39" s="29">
        <f t="shared" si="3"/>
        <v>0</v>
      </c>
      <c r="H39" s="29">
        <f t="shared" ref="H39:H71" si="4">$H$78</f>
        <v>0</v>
      </c>
      <c r="I39" s="11">
        <v>0</v>
      </c>
      <c r="J39" s="60">
        <v>29</v>
      </c>
      <c r="K39" s="27">
        <f t="shared" si="2"/>
        <v>0</v>
      </c>
      <c r="L39" s="23"/>
    </row>
    <row r="40" spans="1:12">
      <c r="A40" s="25" t="s">
        <v>31</v>
      </c>
      <c r="B40" s="25" t="s">
        <v>66</v>
      </c>
      <c r="C40" s="26" t="s">
        <v>67</v>
      </c>
      <c r="D40" s="26" t="s">
        <v>84</v>
      </c>
      <c r="E40" s="26" t="s">
        <v>35</v>
      </c>
      <c r="F40" s="4">
        <v>0</v>
      </c>
      <c r="G40" s="29">
        <f t="shared" ref="G40:G71" si="5">(IF(F40&lt;=500,$H$75,IF(AND(F40&gt;500,F40&lt;=5000),$H$76,$H$77)))</f>
        <v>0</v>
      </c>
      <c r="H40" s="29">
        <f t="shared" si="4"/>
        <v>0</v>
      </c>
      <c r="I40" s="11">
        <v>0</v>
      </c>
      <c r="J40" s="60">
        <v>24</v>
      </c>
      <c r="K40" s="27">
        <f t="shared" si="2"/>
        <v>0</v>
      </c>
      <c r="L40" s="23"/>
    </row>
    <row r="41" spans="1:12">
      <c r="A41" s="25" t="s">
        <v>31</v>
      </c>
      <c r="B41" s="25" t="s">
        <v>85</v>
      </c>
      <c r="C41" s="26" t="s">
        <v>86</v>
      </c>
      <c r="D41" s="26" t="s">
        <v>87</v>
      </c>
      <c r="E41" s="26" t="s">
        <v>35</v>
      </c>
      <c r="F41" s="4">
        <v>0</v>
      </c>
      <c r="G41" s="29">
        <f t="shared" si="5"/>
        <v>0</v>
      </c>
      <c r="H41" s="29">
        <f t="shared" si="4"/>
        <v>0</v>
      </c>
      <c r="I41" s="11">
        <v>0</v>
      </c>
      <c r="J41" s="60">
        <v>174</v>
      </c>
      <c r="K41" s="27">
        <f t="shared" si="2"/>
        <v>0</v>
      </c>
      <c r="L41" s="23"/>
    </row>
    <row r="42" spans="1:12">
      <c r="A42" s="25" t="s">
        <v>31</v>
      </c>
      <c r="B42" s="25" t="s">
        <v>85</v>
      </c>
      <c r="C42" s="26" t="s">
        <v>86</v>
      </c>
      <c r="D42" s="26" t="s">
        <v>88</v>
      </c>
      <c r="E42" s="26" t="s">
        <v>35</v>
      </c>
      <c r="F42" s="4">
        <v>0</v>
      </c>
      <c r="G42" s="29">
        <f t="shared" si="5"/>
        <v>0</v>
      </c>
      <c r="H42" s="29">
        <f t="shared" si="4"/>
        <v>0</v>
      </c>
      <c r="I42" s="11">
        <v>0</v>
      </c>
      <c r="J42" s="60">
        <v>50</v>
      </c>
      <c r="K42" s="27">
        <f t="shared" si="2"/>
        <v>0</v>
      </c>
      <c r="L42" s="23"/>
    </row>
    <row r="43" spans="1:12">
      <c r="A43" s="25" t="s">
        <v>31</v>
      </c>
      <c r="B43" s="25" t="s">
        <v>85</v>
      </c>
      <c r="C43" s="26" t="s">
        <v>86</v>
      </c>
      <c r="D43" s="26" t="s">
        <v>89</v>
      </c>
      <c r="E43" s="26" t="s">
        <v>35</v>
      </c>
      <c r="F43" s="4">
        <v>0</v>
      </c>
      <c r="G43" s="29">
        <f t="shared" si="5"/>
        <v>0</v>
      </c>
      <c r="H43" s="29">
        <f t="shared" si="4"/>
        <v>0</v>
      </c>
      <c r="I43" s="11">
        <v>0</v>
      </c>
      <c r="J43" s="60">
        <v>17</v>
      </c>
      <c r="K43" s="27">
        <f t="shared" si="2"/>
        <v>0</v>
      </c>
      <c r="L43" s="23"/>
    </row>
    <row r="44" spans="1:12">
      <c r="A44" s="25" t="s">
        <v>31</v>
      </c>
      <c r="B44" s="25" t="s">
        <v>85</v>
      </c>
      <c r="C44" s="26" t="s">
        <v>86</v>
      </c>
      <c r="D44" s="26" t="s">
        <v>90</v>
      </c>
      <c r="E44" s="26" t="s">
        <v>35</v>
      </c>
      <c r="F44" s="4">
        <v>0</v>
      </c>
      <c r="G44" s="29">
        <f t="shared" si="5"/>
        <v>0</v>
      </c>
      <c r="H44" s="29">
        <f t="shared" si="4"/>
        <v>0</v>
      </c>
      <c r="I44" s="11">
        <v>0</v>
      </c>
      <c r="J44" s="60">
        <v>6</v>
      </c>
      <c r="K44" s="27">
        <f t="shared" si="2"/>
        <v>0</v>
      </c>
      <c r="L44" s="23"/>
    </row>
    <row r="45" spans="1:12">
      <c r="A45" s="25" t="s">
        <v>31</v>
      </c>
      <c r="B45" s="25" t="s">
        <v>91</v>
      </c>
      <c r="C45" s="26" t="s">
        <v>86</v>
      </c>
      <c r="D45" s="26" t="s">
        <v>92</v>
      </c>
      <c r="E45" s="26" t="s">
        <v>35</v>
      </c>
      <c r="F45" s="4">
        <v>0</v>
      </c>
      <c r="G45" s="29">
        <f t="shared" si="5"/>
        <v>0</v>
      </c>
      <c r="H45" s="29">
        <f t="shared" si="4"/>
        <v>0</v>
      </c>
      <c r="I45" s="11">
        <v>0</v>
      </c>
      <c r="J45" s="60">
        <v>5</v>
      </c>
      <c r="K45" s="27">
        <f t="shared" si="2"/>
        <v>0</v>
      </c>
      <c r="L45" s="23"/>
    </row>
    <row r="46" spans="1:12">
      <c r="A46" s="25" t="s">
        <v>31</v>
      </c>
      <c r="B46" s="25" t="s">
        <v>93</v>
      </c>
      <c r="C46" s="26" t="s">
        <v>94</v>
      </c>
      <c r="D46" s="26" t="s">
        <v>95</v>
      </c>
      <c r="E46" s="26" t="s">
        <v>35</v>
      </c>
      <c r="F46" s="4">
        <v>0</v>
      </c>
      <c r="G46" s="29">
        <f t="shared" si="5"/>
        <v>0</v>
      </c>
      <c r="H46" s="29">
        <f t="shared" si="4"/>
        <v>0</v>
      </c>
      <c r="I46" s="11">
        <v>0</v>
      </c>
      <c r="J46" s="60">
        <v>47</v>
      </c>
      <c r="K46" s="27">
        <f t="shared" si="2"/>
        <v>0</v>
      </c>
      <c r="L46" s="23"/>
    </row>
    <row r="47" spans="1:12">
      <c r="A47" s="25" t="s">
        <v>31</v>
      </c>
      <c r="B47" s="25" t="s">
        <v>96</v>
      </c>
      <c r="C47" s="26" t="s">
        <v>94</v>
      </c>
      <c r="D47" s="26" t="s">
        <v>97</v>
      </c>
      <c r="E47" s="26" t="s">
        <v>35</v>
      </c>
      <c r="F47" s="4">
        <v>0</v>
      </c>
      <c r="G47" s="29">
        <f t="shared" si="5"/>
        <v>0</v>
      </c>
      <c r="H47" s="29">
        <f t="shared" si="4"/>
        <v>0</v>
      </c>
      <c r="I47" s="11">
        <v>0</v>
      </c>
      <c r="J47" s="60">
        <v>43</v>
      </c>
      <c r="K47" s="27">
        <f t="shared" si="2"/>
        <v>0</v>
      </c>
      <c r="L47" s="23"/>
    </row>
    <row r="48" spans="1:12">
      <c r="A48" s="25" t="s">
        <v>31</v>
      </c>
      <c r="B48" s="25" t="s">
        <v>93</v>
      </c>
      <c r="C48" s="26" t="s">
        <v>94</v>
      </c>
      <c r="D48" s="26" t="s">
        <v>98</v>
      </c>
      <c r="E48" s="26" t="s">
        <v>35</v>
      </c>
      <c r="F48" s="4">
        <v>0</v>
      </c>
      <c r="G48" s="29">
        <f t="shared" si="5"/>
        <v>0</v>
      </c>
      <c r="H48" s="29">
        <f t="shared" si="4"/>
        <v>0</v>
      </c>
      <c r="I48" s="11">
        <v>0</v>
      </c>
      <c r="J48" s="60">
        <v>41</v>
      </c>
      <c r="K48" s="27">
        <f t="shared" si="2"/>
        <v>0</v>
      </c>
      <c r="L48" s="23"/>
    </row>
    <row r="49" spans="1:12">
      <c r="A49" s="25" t="s">
        <v>31</v>
      </c>
      <c r="B49" s="25" t="s">
        <v>32</v>
      </c>
      <c r="C49" s="26" t="s">
        <v>99</v>
      </c>
      <c r="D49" s="26" t="s">
        <v>100</v>
      </c>
      <c r="E49" s="26" t="s">
        <v>35</v>
      </c>
      <c r="F49" s="4">
        <v>0</v>
      </c>
      <c r="G49" s="29">
        <f t="shared" si="5"/>
        <v>0</v>
      </c>
      <c r="H49" s="29">
        <f t="shared" si="4"/>
        <v>0</v>
      </c>
      <c r="I49" s="11">
        <v>0</v>
      </c>
      <c r="J49" s="60">
        <v>226</v>
      </c>
      <c r="K49" s="27">
        <f t="shared" si="2"/>
        <v>0</v>
      </c>
      <c r="L49" s="23"/>
    </row>
    <row r="50" spans="1:12">
      <c r="A50" s="25" t="s">
        <v>31</v>
      </c>
      <c r="B50" s="25" t="s">
        <v>50</v>
      </c>
      <c r="C50" s="26" t="s">
        <v>99</v>
      </c>
      <c r="D50" s="26" t="s">
        <v>101</v>
      </c>
      <c r="E50" s="26" t="s">
        <v>35</v>
      </c>
      <c r="F50" s="4">
        <v>0</v>
      </c>
      <c r="G50" s="29">
        <f t="shared" si="5"/>
        <v>0</v>
      </c>
      <c r="H50" s="29">
        <f t="shared" si="4"/>
        <v>0</v>
      </c>
      <c r="I50" s="11">
        <v>0</v>
      </c>
      <c r="J50" s="60">
        <v>167</v>
      </c>
      <c r="K50" s="27">
        <f t="shared" si="2"/>
        <v>0</v>
      </c>
      <c r="L50" s="23"/>
    </row>
    <row r="51" spans="1:12">
      <c r="A51" s="25" t="s">
        <v>31</v>
      </c>
      <c r="B51" s="25" t="s">
        <v>102</v>
      </c>
      <c r="C51" s="26" t="s">
        <v>99</v>
      </c>
      <c r="D51" s="26" t="s">
        <v>103</v>
      </c>
      <c r="E51" s="26" t="s">
        <v>35</v>
      </c>
      <c r="F51" s="4">
        <v>0</v>
      </c>
      <c r="G51" s="29">
        <f t="shared" si="5"/>
        <v>0</v>
      </c>
      <c r="H51" s="29">
        <f t="shared" si="4"/>
        <v>0</v>
      </c>
      <c r="I51" s="11">
        <v>0</v>
      </c>
      <c r="J51" s="60">
        <v>26</v>
      </c>
      <c r="K51" s="27">
        <f t="shared" si="2"/>
        <v>0</v>
      </c>
      <c r="L51" s="23"/>
    </row>
    <row r="52" spans="1:12">
      <c r="A52" s="25" t="s">
        <v>31</v>
      </c>
      <c r="B52" s="25" t="s">
        <v>53</v>
      </c>
      <c r="C52" s="26" t="s">
        <v>104</v>
      </c>
      <c r="D52" s="26" t="s">
        <v>105</v>
      </c>
      <c r="E52" s="26" t="s">
        <v>35</v>
      </c>
      <c r="F52" s="4">
        <v>0</v>
      </c>
      <c r="G52" s="29">
        <f t="shared" si="5"/>
        <v>0</v>
      </c>
      <c r="H52" s="29">
        <f t="shared" si="4"/>
        <v>0</v>
      </c>
      <c r="I52" s="11">
        <v>0</v>
      </c>
      <c r="J52" s="60">
        <v>39</v>
      </c>
      <c r="K52" s="27">
        <f t="shared" si="2"/>
        <v>0</v>
      </c>
      <c r="L52" s="23"/>
    </row>
    <row r="53" spans="1:12">
      <c r="A53" s="25" t="s">
        <v>31</v>
      </c>
      <c r="B53" s="25" t="s">
        <v>66</v>
      </c>
      <c r="C53" s="26" t="s">
        <v>104</v>
      </c>
      <c r="D53" s="26" t="s">
        <v>106</v>
      </c>
      <c r="E53" s="26" t="s">
        <v>35</v>
      </c>
      <c r="F53" s="4">
        <v>0</v>
      </c>
      <c r="G53" s="29">
        <f t="shared" si="5"/>
        <v>0</v>
      </c>
      <c r="H53" s="29">
        <f t="shared" si="4"/>
        <v>0</v>
      </c>
      <c r="I53" s="11">
        <v>0</v>
      </c>
      <c r="J53" s="60">
        <v>39</v>
      </c>
      <c r="K53" s="27">
        <f t="shared" si="2"/>
        <v>0</v>
      </c>
      <c r="L53" s="23"/>
    </row>
    <row r="54" spans="1:12">
      <c r="A54" s="25" t="s">
        <v>31</v>
      </c>
      <c r="B54" s="25" t="s">
        <v>66</v>
      </c>
      <c r="C54" s="26" t="s">
        <v>104</v>
      </c>
      <c r="D54" s="26" t="s">
        <v>107</v>
      </c>
      <c r="E54" s="26" t="s">
        <v>35</v>
      </c>
      <c r="F54" s="4">
        <v>0</v>
      </c>
      <c r="G54" s="29">
        <f t="shared" si="5"/>
        <v>0</v>
      </c>
      <c r="H54" s="29">
        <f t="shared" si="4"/>
        <v>0</v>
      </c>
      <c r="I54" s="11">
        <v>0</v>
      </c>
      <c r="J54" s="60">
        <v>13</v>
      </c>
      <c r="K54" s="27">
        <f t="shared" si="2"/>
        <v>0</v>
      </c>
      <c r="L54" s="23"/>
    </row>
    <row r="55" spans="1:12">
      <c r="A55" s="25" t="s">
        <v>31</v>
      </c>
      <c r="B55" s="25" t="s">
        <v>66</v>
      </c>
      <c r="C55" s="26" t="s">
        <v>104</v>
      </c>
      <c r="D55" s="26" t="s">
        <v>108</v>
      </c>
      <c r="E55" s="26" t="s">
        <v>35</v>
      </c>
      <c r="F55" s="4">
        <v>0</v>
      </c>
      <c r="G55" s="29">
        <f t="shared" si="5"/>
        <v>0</v>
      </c>
      <c r="H55" s="29">
        <f t="shared" si="4"/>
        <v>0</v>
      </c>
      <c r="I55" s="11">
        <v>0</v>
      </c>
      <c r="J55" s="60">
        <v>7</v>
      </c>
      <c r="K55" s="27">
        <f t="shared" si="2"/>
        <v>0</v>
      </c>
      <c r="L55" s="23"/>
    </row>
    <row r="56" spans="1:12">
      <c r="A56" s="25" t="s">
        <v>31</v>
      </c>
      <c r="B56" s="25" t="s">
        <v>66</v>
      </c>
      <c r="C56" s="26" t="s">
        <v>104</v>
      </c>
      <c r="D56" s="26" t="s">
        <v>109</v>
      </c>
      <c r="E56" s="26" t="s">
        <v>35</v>
      </c>
      <c r="F56" s="4">
        <v>0</v>
      </c>
      <c r="G56" s="29">
        <f t="shared" si="5"/>
        <v>0</v>
      </c>
      <c r="H56" s="29">
        <f t="shared" si="4"/>
        <v>0</v>
      </c>
      <c r="I56" s="11">
        <v>0</v>
      </c>
      <c r="J56" s="60">
        <v>6</v>
      </c>
      <c r="K56" s="27">
        <f t="shared" si="2"/>
        <v>0</v>
      </c>
      <c r="L56" s="23"/>
    </row>
    <row r="57" spans="1:12">
      <c r="A57" s="25" t="s">
        <v>31</v>
      </c>
      <c r="B57" s="25" t="s">
        <v>32</v>
      </c>
      <c r="C57" s="26" t="s">
        <v>110</v>
      </c>
      <c r="D57" s="26" t="s">
        <v>111</v>
      </c>
      <c r="E57" s="26" t="s">
        <v>35</v>
      </c>
      <c r="F57" s="4">
        <v>0</v>
      </c>
      <c r="G57" s="29">
        <f t="shared" si="5"/>
        <v>0</v>
      </c>
      <c r="H57" s="29">
        <f t="shared" si="4"/>
        <v>0</v>
      </c>
      <c r="I57" s="11">
        <v>0</v>
      </c>
      <c r="J57" s="60">
        <v>10813</v>
      </c>
      <c r="K57" s="27">
        <f t="shared" si="2"/>
        <v>0</v>
      </c>
      <c r="L57" s="23"/>
    </row>
    <row r="58" spans="1:12">
      <c r="A58" s="25" t="s">
        <v>31</v>
      </c>
      <c r="B58" s="25" t="s">
        <v>32</v>
      </c>
      <c r="C58" s="26" t="s">
        <v>110</v>
      </c>
      <c r="D58" s="26" t="s">
        <v>112</v>
      </c>
      <c r="E58" s="26" t="s">
        <v>35</v>
      </c>
      <c r="F58" s="4">
        <v>0</v>
      </c>
      <c r="G58" s="29">
        <f t="shared" si="5"/>
        <v>0</v>
      </c>
      <c r="H58" s="29">
        <f t="shared" si="4"/>
        <v>0</v>
      </c>
      <c r="I58" s="11">
        <v>0</v>
      </c>
      <c r="J58" s="60">
        <v>1200</v>
      </c>
      <c r="K58" s="27">
        <f t="shared" si="2"/>
        <v>0</v>
      </c>
      <c r="L58" s="23"/>
    </row>
    <row r="59" spans="1:12">
      <c r="A59" s="25" t="s">
        <v>31</v>
      </c>
      <c r="B59" s="25" t="s">
        <v>32</v>
      </c>
      <c r="C59" s="26" t="s">
        <v>110</v>
      </c>
      <c r="D59" s="26" t="s">
        <v>113</v>
      </c>
      <c r="E59" s="26" t="s">
        <v>114</v>
      </c>
      <c r="F59" s="4">
        <v>0</v>
      </c>
      <c r="G59" s="29">
        <f t="shared" si="5"/>
        <v>0</v>
      </c>
      <c r="H59" s="29">
        <f t="shared" si="4"/>
        <v>0</v>
      </c>
      <c r="I59" s="11">
        <v>0</v>
      </c>
      <c r="J59" s="60">
        <v>60</v>
      </c>
      <c r="K59" s="27">
        <f t="shared" si="2"/>
        <v>0</v>
      </c>
      <c r="L59" s="23"/>
    </row>
    <row r="60" spans="1:12">
      <c r="A60" s="25" t="s">
        <v>31</v>
      </c>
      <c r="B60" s="25" t="s">
        <v>32</v>
      </c>
      <c r="C60" s="26" t="s">
        <v>110</v>
      </c>
      <c r="D60" s="26" t="s">
        <v>115</v>
      </c>
      <c r="E60" s="26" t="s">
        <v>35</v>
      </c>
      <c r="F60" s="4">
        <v>0</v>
      </c>
      <c r="G60" s="29">
        <f t="shared" si="5"/>
        <v>0</v>
      </c>
      <c r="H60" s="29">
        <f t="shared" si="4"/>
        <v>0</v>
      </c>
      <c r="I60" s="11">
        <v>0</v>
      </c>
      <c r="J60" s="60">
        <v>55</v>
      </c>
      <c r="K60" s="27">
        <f t="shared" si="2"/>
        <v>0</v>
      </c>
      <c r="L60" s="23"/>
    </row>
    <row r="61" spans="1:12">
      <c r="A61" s="25" t="s">
        <v>31</v>
      </c>
      <c r="B61" s="25" t="s">
        <v>66</v>
      </c>
      <c r="C61" s="26" t="s">
        <v>110</v>
      </c>
      <c r="D61" s="26" t="s">
        <v>116</v>
      </c>
      <c r="E61" s="26" t="s">
        <v>35</v>
      </c>
      <c r="F61" s="4">
        <v>0</v>
      </c>
      <c r="G61" s="29">
        <f t="shared" si="5"/>
        <v>0</v>
      </c>
      <c r="H61" s="29">
        <f t="shared" si="4"/>
        <v>0</v>
      </c>
      <c r="I61" s="11">
        <v>0</v>
      </c>
      <c r="J61" s="60">
        <v>35</v>
      </c>
      <c r="K61" s="27">
        <f t="shared" si="2"/>
        <v>0</v>
      </c>
      <c r="L61" s="23"/>
    </row>
    <row r="62" spans="1:12">
      <c r="A62" s="25" t="s">
        <v>31</v>
      </c>
      <c r="B62" s="25" t="s">
        <v>117</v>
      </c>
      <c r="C62" s="26" t="s">
        <v>118</v>
      </c>
      <c r="D62" s="26" t="s">
        <v>119</v>
      </c>
      <c r="E62" s="26" t="s">
        <v>35</v>
      </c>
      <c r="F62" s="4">
        <v>0</v>
      </c>
      <c r="G62" s="29">
        <f t="shared" si="5"/>
        <v>0</v>
      </c>
      <c r="H62" s="29">
        <f t="shared" si="4"/>
        <v>0</v>
      </c>
      <c r="I62" s="11">
        <v>0</v>
      </c>
      <c r="J62" s="60">
        <v>13540</v>
      </c>
      <c r="K62" s="27">
        <f t="shared" si="2"/>
        <v>0</v>
      </c>
      <c r="L62" s="23"/>
    </row>
    <row r="63" spans="1:12">
      <c r="A63" s="25" t="s">
        <v>31</v>
      </c>
      <c r="B63" s="25" t="s">
        <v>117</v>
      </c>
      <c r="C63" s="26" t="s">
        <v>118</v>
      </c>
      <c r="D63" s="26" t="s">
        <v>120</v>
      </c>
      <c r="E63" s="26" t="s">
        <v>35</v>
      </c>
      <c r="F63" s="4">
        <v>0</v>
      </c>
      <c r="G63" s="29">
        <f t="shared" si="5"/>
        <v>0</v>
      </c>
      <c r="H63" s="29">
        <f t="shared" si="4"/>
        <v>0</v>
      </c>
      <c r="I63" s="11">
        <v>0</v>
      </c>
      <c r="J63" s="60">
        <v>9156</v>
      </c>
      <c r="K63" s="27">
        <f t="shared" si="2"/>
        <v>0</v>
      </c>
      <c r="L63" s="23"/>
    </row>
    <row r="64" spans="1:12">
      <c r="A64" s="25" t="s">
        <v>31</v>
      </c>
      <c r="B64" s="25" t="s">
        <v>117</v>
      </c>
      <c r="C64" s="26" t="s">
        <v>118</v>
      </c>
      <c r="D64" s="26" t="s">
        <v>121</v>
      </c>
      <c r="E64" s="26" t="s">
        <v>35</v>
      </c>
      <c r="F64" s="4">
        <v>0</v>
      </c>
      <c r="G64" s="29">
        <f t="shared" si="5"/>
        <v>0</v>
      </c>
      <c r="H64" s="29">
        <f t="shared" si="4"/>
        <v>0</v>
      </c>
      <c r="I64" s="11">
        <v>0</v>
      </c>
      <c r="J64" s="60">
        <v>5823</v>
      </c>
      <c r="K64" s="27">
        <f t="shared" si="2"/>
        <v>0</v>
      </c>
      <c r="L64" s="23"/>
    </row>
    <row r="65" spans="1:16">
      <c r="A65" s="25" t="s">
        <v>31</v>
      </c>
      <c r="B65" s="25" t="s">
        <v>122</v>
      </c>
      <c r="C65" s="26" t="s">
        <v>118</v>
      </c>
      <c r="D65" s="26" t="s">
        <v>123</v>
      </c>
      <c r="E65" s="26" t="s">
        <v>35</v>
      </c>
      <c r="F65" s="4">
        <v>0</v>
      </c>
      <c r="G65" s="29">
        <f t="shared" si="5"/>
        <v>0</v>
      </c>
      <c r="H65" s="29">
        <f t="shared" si="4"/>
        <v>0</v>
      </c>
      <c r="I65" s="11">
        <v>0</v>
      </c>
      <c r="J65" s="60">
        <v>2679</v>
      </c>
      <c r="K65" s="27">
        <f t="shared" si="2"/>
        <v>0</v>
      </c>
      <c r="L65" s="23"/>
    </row>
    <row r="66" spans="1:16">
      <c r="A66" s="25" t="s">
        <v>31</v>
      </c>
      <c r="B66" s="25" t="s">
        <v>124</v>
      </c>
      <c r="C66" s="26" t="s">
        <v>118</v>
      </c>
      <c r="D66" s="26" t="s">
        <v>125</v>
      </c>
      <c r="E66" s="26" t="s">
        <v>35</v>
      </c>
      <c r="F66" s="4">
        <v>0</v>
      </c>
      <c r="G66" s="29">
        <f t="shared" si="5"/>
        <v>0</v>
      </c>
      <c r="H66" s="29">
        <f t="shared" si="4"/>
        <v>0</v>
      </c>
      <c r="I66" s="11">
        <v>0</v>
      </c>
      <c r="J66" s="60">
        <v>1099</v>
      </c>
      <c r="K66" s="27">
        <f t="shared" si="2"/>
        <v>0</v>
      </c>
      <c r="L66" s="23"/>
    </row>
    <row r="67" spans="1:16">
      <c r="A67" s="25" t="s">
        <v>31</v>
      </c>
      <c r="B67" s="25" t="s">
        <v>126</v>
      </c>
      <c r="C67" s="26" t="s">
        <v>118</v>
      </c>
      <c r="D67" s="26" t="s">
        <v>127</v>
      </c>
      <c r="E67" s="26" t="s">
        <v>35</v>
      </c>
      <c r="F67" s="4">
        <v>0</v>
      </c>
      <c r="G67" s="29">
        <f t="shared" si="5"/>
        <v>0</v>
      </c>
      <c r="H67" s="29">
        <f t="shared" si="4"/>
        <v>0</v>
      </c>
      <c r="I67" s="11">
        <v>0</v>
      </c>
      <c r="J67" s="60">
        <v>710</v>
      </c>
      <c r="K67" s="27">
        <f t="shared" si="2"/>
        <v>0</v>
      </c>
      <c r="L67" s="23"/>
    </row>
    <row r="68" spans="1:16">
      <c r="A68" s="25" t="s">
        <v>31</v>
      </c>
      <c r="B68" s="25" t="s">
        <v>117</v>
      </c>
      <c r="C68" s="26" t="s">
        <v>118</v>
      </c>
      <c r="D68" s="26" t="s">
        <v>128</v>
      </c>
      <c r="E68" s="26" t="s">
        <v>35</v>
      </c>
      <c r="F68" s="4">
        <v>0</v>
      </c>
      <c r="G68" s="29">
        <f t="shared" si="5"/>
        <v>0</v>
      </c>
      <c r="H68" s="29">
        <f t="shared" si="4"/>
        <v>0</v>
      </c>
      <c r="I68" s="11">
        <v>0</v>
      </c>
      <c r="J68" s="60">
        <v>530</v>
      </c>
      <c r="K68" s="27">
        <f t="shared" si="2"/>
        <v>0</v>
      </c>
      <c r="L68" s="23"/>
    </row>
    <row r="69" spans="1:16">
      <c r="A69" s="25" t="s">
        <v>31</v>
      </c>
      <c r="B69" s="25" t="s">
        <v>129</v>
      </c>
      <c r="C69" s="26" t="s">
        <v>118</v>
      </c>
      <c r="D69" s="26" t="s">
        <v>130</v>
      </c>
      <c r="E69" s="26" t="s">
        <v>35</v>
      </c>
      <c r="F69" s="4">
        <v>0</v>
      </c>
      <c r="G69" s="29">
        <f t="shared" si="5"/>
        <v>0</v>
      </c>
      <c r="H69" s="29">
        <f t="shared" si="4"/>
        <v>0</v>
      </c>
      <c r="I69" s="11">
        <v>0</v>
      </c>
      <c r="J69" s="60">
        <v>486</v>
      </c>
      <c r="K69" s="27">
        <f t="shared" si="2"/>
        <v>0</v>
      </c>
      <c r="L69" s="23"/>
    </row>
    <row r="70" spans="1:16">
      <c r="A70" s="25" t="s">
        <v>31</v>
      </c>
      <c r="B70" s="25" t="s">
        <v>131</v>
      </c>
      <c r="C70" s="26" t="s">
        <v>118</v>
      </c>
      <c r="D70" s="26" t="s">
        <v>132</v>
      </c>
      <c r="E70" s="26" t="s">
        <v>35</v>
      </c>
      <c r="F70" s="4">
        <v>0</v>
      </c>
      <c r="G70" s="29">
        <f t="shared" si="5"/>
        <v>0</v>
      </c>
      <c r="H70" s="29">
        <f t="shared" si="4"/>
        <v>0</v>
      </c>
      <c r="I70" s="11">
        <v>0</v>
      </c>
      <c r="J70" s="60">
        <v>468</v>
      </c>
      <c r="K70" s="27">
        <f t="shared" si="2"/>
        <v>0</v>
      </c>
      <c r="L70" s="23"/>
    </row>
    <row r="71" spans="1:16" ht="15" thickBot="1">
      <c r="A71" s="61" t="s">
        <v>31</v>
      </c>
      <c r="B71" s="61" t="s">
        <v>133</v>
      </c>
      <c r="C71" s="62" t="s">
        <v>118</v>
      </c>
      <c r="D71" s="62" t="s">
        <v>134</v>
      </c>
      <c r="E71" s="62" t="s">
        <v>35</v>
      </c>
      <c r="F71" s="63">
        <v>0</v>
      </c>
      <c r="G71" s="64">
        <f t="shared" si="5"/>
        <v>0</v>
      </c>
      <c r="H71" s="64">
        <f t="shared" si="4"/>
        <v>0</v>
      </c>
      <c r="I71" s="65">
        <v>0</v>
      </c>
      <c r="J71" s="66">
        <v>378</v>
      </c>
      <c r="K71" s="67">
        <f t="shared" si="2"/>
        <v>0</v>
      </c>
      <c r="L71" s="23"/>
    </row>
    <row r="72" spans="1:16" ht="15" thickBot="1">
      <c r="J72" s="32"/>
      <c r="L72" s="24"/>
    </row>
    <row r="73" spans="1:16" ht="15" thickBot="1">
      <c r="E73" s="30"/>
      <c r="F73" s="30"/>
      <c r="G73" s="30"/>
      <c r="H73" s="33" t="s">
        <v>135</v>
      </c>
      <c r="I73" s="34"/>
      <c r="J73" s="35">
        <f>SUM(J7:J71)</f>
        <v>58290</v>
      </c>
      <c r="K73" s="36">
        <f>SUM(K7:K71)</f>
        <v>0</v>
      </c>
      <c r="L73" s="30"/>
      <c r="O73" s="30"/>
      <c r="P73" s="30"/>
    </row>
    <row r="74" spans="1:16" ht="15" thickBot="1">
      <c r="E74" s="30"/>
      <c r="F74" s="30"/>
      <c r="G74" s="30"/>
      <c r="H74" s="37"/>
      <c r="I74" s="38"/>
      <c r="J74" s="39"/>
      <c r="K74" s="40"/>
      <c r="L74" s="30"/>
      <c r="O74" s="30"/>
      <c r="P74" s="30"/>
    </row>
    <row r="75" spans="1:16">
      <c r="E75" s="30"/>
      <c r="F75" s="41" t="s">
        <v>136</v>
      </c>
      <c r="G75" s="42" t="s">
        <v>137</v>
      </c>
      <c r="H75" s="1">
        <v>0</v>
      </c>
      <c r="I75" s="43"/>
      <c r="J75" s="30"/>
      <c r="K75" s="30"/>
      <c r="L75" s="30"/>
      <c r="M75" s="30"/>
      <c r="N75" s="30"/>
      <c r="O75" s="30"/>
      <c r="P75" s="30"/>
    </row>
    <row r="76" spans="1:16">
      <c r="E76" s="30"/>
      <c r="F76" s="44" t="s">
        <v>136</v>
      </c>
      <c r="G76" s="45" t="s">
        <v>138</v>
      </c>
      <c r="H76" s="2">
        <v>0</v>
      </c>
      <c r="I76" s="43"/>
      <c r="J76" s="30"/>
      <c r="K76" s="30"/>
      <c r="L76" s="30"/>
      <c r="M76" s="30"/>
      <c r="N76" s="30"/>
      <c r="O76" s="30"/>
      <c r="P76" s="30"/>
    </row>
    <row r="77" spans="1:16">
      <c r="E77" s="30"/>
      <c r="F77" s="44" t="s">
        <v>136</v>
      </c>
      <c r="G77" s="45" t="s">
        <v>139</v>
      </c>
      <c r="H77" s="3">
        <v>0</v>
      </c>
      <c r="I77" s="43"/>
      <c r="J77" s="30"/>
      <c r="K77" s="30"/>
      <c r="L77" s="30"/>
      <c r="M77" s="30"/>
      <c r="N77" s="30"/>
      <c r="O77" s="30"/>
      <c r="P77" s="30"/>
    </row>
    <row r="78" spans="1:16" ht="15" thickBot="1">
      <c r="E78" s="30"/>
      <c r="F78" s="46" t="s">
        <v>140</v>
      </c>
      <c r="G78" s="47" t="s">
        <v>141</v>
      </c>
      <c r="H78" s="10">
        <v>0</v>
      </c>
      <c r="I78" s="43"/>
      <c r="J78" s="30"/>
      <c r="K78" s="30"/>
      <c r="L78" s="30"/>
      <c r="M78" s="30"/>
      <c r="N78" s="30"/>
      <c r="O78" s="30"/>
      <c r="P78" s="30"/>
    </row>
    <row r="79" spans="1:16" ht="15" thickBot="1">
      <c r="L79" s="30"/>
      <c r="M79" s="30"/>
    </row>
    <row r="80" spans="1:16" ht="57.6" thickBot="1">
      <c r="A80" s="48" t="s">
        <v>142</v>
      </c>
      <c r="B80" s="49"/>
      <c r="C80" s="49"/>
      <c r="D80" s="49"/>
      <c r="E80" s="19" t="s">
        <v>24</v>
      </c>
      <c r="F80" s="19" t="s">
        <v>143</v>
      </c>
      <c r="G80" s="19"/>
      <c r="H80" s="19" t="s">
        <v>27</v>
      </c>
      <c r="I80" s="50"/>
      <c r="J80" s="19" t="s">
        <v>144</v>
      </c>
      <c r="K80" s="48" t="s">
        <v>30</v>
      </c>
      <c r="L80" s="30"/>
      <c r="M80" s="30"/>
      <c r="N80" s="23"/>
    </row>
    <row r="81" spans="1:14" ht="15" thickBot="1">
      <c r="A81" s="51"/>
      <c r="B81" s="52"/>
      <c r="C81" s="52"/>
      <c r="D81" s="52"/>
      <c r="E81" s="53" t="s">
        <v>145</v>
      </c>
      <c r="F81" s="5">
        <v>0</v>
      </c>
      <c r="G81" s="54"/>
      <c r="H81" s="55">
        <f>H78</f>
        <v>0</v>
      </c>
      <c r="I81" s="56"/>
      <c r="J81" s="68">
        <v>4000</v>
      </c>
      <c r="K81" s="57">
        <f>(F81*J81)+(F81*H81*J81)</f>
        <v>0</v>
      </c>
      <c r="L81" s="30"/>
      <c r="M81" s="30"/>
      <c r="N81" s="23"/>
    </row>
    <row r="82" spans="1:14" ht="15" thickBot="1">
      <c r="L82" s="30"/>
      <c r="M82" s="30"/>
    </row>
    <row r="83" spans="1:14" ht="15" thickBot="1">
      <c r="J83" s="33" t="s">
        <v>135</v>
      </c>
      <c r="K83" s="36">
        <f>M81</f>
        <v>0</v>
      </c>
      <c r="L83" s="30"/>
      <c r="M83" s="30"/>
    </row>
    <row r="84" spans="1:14" ht="15" thickBot="1">
      <c r="I84" s="23"/>
      <c r="L84" s="30"/>
      <c r="M84" s="30"/>
    </row>
    <row r="85" spans="1:14" ht="20.45" thickBot="1">
      <c r="J85" s="58" t="s">
        <v>146</v>
      </c>
      <c r="K85" s="36">
        <f>K73+K83</f>
        <v>0</v>
      </c>
      <c r="L85" s="30"/>
      <c r="M85" s="30"/>
    </row>
    <row r="86" spans="1:14">
      <c r="L86" s="30"/>
      <c r="M86" s="30"/>
    </row>
    <row r="87" spans="1:14">
      <c r="L87" s="30"/>
      <c r="M87" s="30"/>
    </row>
  </sheetData>
  <sheetProtection algorithmName="SHA-512" hashValue="xsy7E7hLnnJoZJljX8Q2kjxAgGu4rACW8fEceNmaOnCzHwX4oNzwnht8/Q7oluQrXM4r4ySM0t7mcYJ0mza0vg==" saltValue="fG32NGtW125yf200QapIWA==" spinCount="100000" sheet="1" objects="1" scenarios="1"/>
  <mergeCells count="2">
    <mergeCell ref="B4:C4"/>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Teams-Document" ma:contentTypeID="0x0101004659BCCA1C99B948BDA694E43C0A92F30081C176F25EE0CC4CB962AED4CE9F652B" ma:contentTypeVersion="15" ma:contentTypeDescription="Een nieuw document maken." ma:contentTypeScope="" ma:versionID="3637160904ff9f38096175bf04b9f0f5">
  <xsd:schema xmlns:xsd="http://www.w3.org/2001/XMLSchema" xmlns:xs="http://www.w3.org/2001/XMLSchema" xmlns:p="http://schemas.microsoft.com/office/2006/metadata/properties" xmlns:ns2="899c8243-1181-4899-a8c7-3a3d29460b6d" xmlns:ns3="b869b8d4-f3e6-46a9-946c-79bd79917f1a" targetNamespace="http://schemas.microsoft.com/office/2006/metadata/properties" ma:root="true" ma:fieldsID="9998953bf5c9c7e37de44f6cd0026317" ns2:_="" ns3:_="">
    <xsd:import namespace="899c8243-1181-4899-a8c7-3a3d29460b6d"/>
    <xsd:import namespace="b869b8d4-f3e6-46a9-946c-79bd79917f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c8243-1181-4899-a8c7-3a3d29460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69b8d4-f3e6-46a9-946c-79bd79917f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d6a6de-0d19-4f3f-80ce-09973ad19452}" ma:internalName="TaxCatchAll" ma:showField="CatchAllData" ma:web="b869b8d4-f3e6-46a9-946c-79bd79917f1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869b8d4-f3e6-46a9-946c-79bd79917f1a" xsi:nil="true"/>
    <lcf76f155ced4ddcb4097134ff3c332f xmlns="899c8243-1181-4899-a8c7-3a3d29460b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0A3C5-26EC-4E95-A1CB-24C1CF552ED3}"/>
</file>

<file path=customXml/itemProps2.xml><?xml version="1.0" encoding="utf-8"?>
<ds:datastoreItem xmlns:ds="http://schemas.openxmlformats.org/officeDocument/2006/customXml" ds:itemID="{EAE0C908-009A-476F-A712-90A31B567F4F}"/>
</file>

<file path=customXml/itemProps3.xml><?xml version="1.0" encoding="utf-8"?>
<ds:datastoreItem xmlns:ds="http://schemas.openxmlformats.org/officeDocument/2006/customXml" ds:itemID="{3D1DE5B6-0099-492E-ABD7-96DF7A8F905C}"/>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TCO model (externe kosten)</dc:title>
  <dc:subject/>
  <dc:creator>Willem Maassen van den Brink</dc:creator>
  <cp:keywords/>
  <dc:description/>
  <cp:lastModifiedBy>Rijken, Renée</cp:lastModifiedBy>
  <cp:revision/>
  <dcterms:created xsi:type="dcterms:W3CDTF">2016-01-22T09:23:03Z</dcterms:created>
  <dcterms:modified xsi:type="dcterms:W3CDTF">2026-08-04T12:28:17Z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0x0101004659BCCA1C99B948BDA694E43C0A92F30081C176F25EE0CC4CB962AED4CE9F652B</vt:lpwstr>
  </property>
  <property fmtid="{D5CDD505-2E9C-101B-9397-08002B2CF9AE}" pid="3" name="MediaServiceImageTags">
    <vt:lpwstr/>
  </property>
</Properties>
</file>