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vbnl.sharepoint.com/sites/EA2024030Mobiliteitskaart/Shared Documents/Aanbesteding/04. Nota(s) van Inlichtingen/NVI 1 sept 2026/"/>
    </mc:Choice>
  </mc:AlternateContent>
  <xr:revisionPtr revIDLastSave="1786" documentId="8_{8CDBE8A8-2C48-461A-B714-CD9B52374025}" xr6:coauthVersionLast="47" xr6:coauthVersionMax="47" xr10:uidLastSave="{D8280248-7C73-44A6-97DB-23EFBB3C9C33}"/>
  <workbookProtection workbookAlgorithmName="SHA-512" workbookHashValue="ljT9XzvwF/NKZ73TSsAqfF/tlOvQXdCcnLT2Dj3oQerqx15iKDL65XlRgkqgJHi4sPWwoY844t5yeTi2EJEiaw==" workbookSaltValue="lBAkVv97EUSAdZJS3Sx8pQ==" workbookSpinCount="100000" lockStructure="1"/>
  <bookViews>
    <workbookView xWindow="-30828" yWindow="-1044" windowWidth="30936" windowHeight="16776" xr2:uid="{9385A1C7-75FF-473F-9562-E233F5828615}"/>
  </bookViews>
  <sheets>
    <sheet name="Prijzenblad" sheetId="1" r:id="rId1"/>
    <sheet name="Informatie reisbeweging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1" l="1"/>
  <c r="F30" i="1" s="1"/>
  <c r="D6" i="1"/>
  <c r="F6" i="1" s="1"/>
  <c r="F25" i="1"/>
  <c r="F32" i="1" s="1"/>
  <c r="F21" i="1" l="1"/>
  <c r="F31" i="1" s="1"/>
  <c r="D5" i="1"/>
  <c r="F5" i="1" s="1"/>
  <c r="D4" i="1"/>
  <c r="F4" i="1" s="1"/>
  <c r="D3" i="1"/>
  <c r="F3" i="1" s="1"/>
  <c r="E14" i="1"/>
  <c r="F14" i="1" s="1"/>
  <c r="F29" i="1" s="1"/>
  <c r="F7" i="1" l="1"/>
  <c r="F28" i="1" s="1"/>
  <c r="F33" i="1" l="1"/>
</calcChain>
</file>

<file path=xl/sharedStrings.xml><?xml version="1.0" encoding="utf-8"?>
<sst xmlns="http://schemas.openxmlformats.org/spreadsheetml/2006/main" count="103" uniqueCount="75">
  <si>
    <t xml:space="preserve">1. Korting reisbewegingen
</t>
  </si>
  <si>
    <t>Jaarlijkse OV- kosten SVB (gebaseerd op het jaar 2025)</t>
  </si>
  <si>
    <t xml:space="preserve">Kortingspercentage op reisbewegingen OV 1)&amp; 2) </t>
  </si>
  <si>
    <t>Jaarlijkse OV-kosten na aftrek kortingspercentage</t>
  </si>
  <si>
    <t>Totaal OV-kosten na aftrek kortingspercentage gedurende 4 jaar</t>
  </si>
  <si>
    <t>Trein spits</t>
  </si>
  <si>
    <t>Trein daluren</t>
  </si>
  <si>
    <t>Bus, tram, metro</t>
  </si>
  <si>
    <t>Deur tot deurdiensten (OV-fiets en fietsenstalling)</t>
  </si>
  <si>
    <t>Totaal kosten reisbewegingen OV na aftrek korting (4 jaar)</t>
  </si>
  <si>
    <t>1) Kortingspercentage op de kosten van de OV reisbewegingen, deze korting is geldig gedurende de gehele looptijd van het contract reiskosten per jaar is een indicatie op basis van historische gegevens.</t>
  </si>
  <si>
    <t xml:space="preserve">2)  Het is toegestaan om bij  onderdeel 1 (korting reisbewegingen) bij kortingspercentage een percentage van 0 in te vullen. </t>
  </si>
  <si>
    <t>2. Dienstverleningsfee per Actieve gebruiker Mobiliteitsoplossing 3)</t>
  </si>
  <si>
    <t xml:space="preserve">Prijs per Actieve gebruiker per maand </t>
  </si>
  <si>
    <t>Aantal Gebruikers</t>
  </si>
  <si>
    <t xml:space="preserve">Totaalprijs per maand </t>
  </si>
  <si>
    <t>Totaal dienstverleningsfee gedurende 4 jaar</t>
  </si>
  <si>
    <t>3) Het is toegestaan om een bedrag van € 0 op te nemen in het prijzenblad voor onderdeel 2 (dienstverleningsfee per Actieve gebruiker Mobiliteitsoplossing) . Echter als u besluit om in onderdeel 2  € 0 in te vullen gaan wij er vanuit dat deze kosten bij een ander onderdeel in het prijzenblad opgenomen of verrekend zijn.</t>
  </si>
  <si>
    <t>Prijs éénmalig</t>
  </si>
  <si>
    <t>Totaalprijs implementatiekosten</t>
  </si>
  <si>
    <t>Prijs voor de éénmalige implementatiekosten op het gebied van Non-It en IT, zoals beschreven staat in het PVE en in het architectuur beschrijvend document.</t>
  </si>
  <si>
    <t>Totaal dienstverleningsfee gedurende de pilotfase</t>
  </si>
  <si>
    <t>Inschrijfprijs tbv beoordeling</t>
  </si>
  <si>
    <t>1: Kosten reisbewegingen</t>
  </si>
  <si>
    <t>Totaal inschrijfprijs (excl BTW)</t>
  </si>
  <si>
    <t xml:space="preserve">2: Dienstverleningsfee per Actieve gebruiker Mobiliteitsoplossing </t>
  </si>
  <si>
    <t>Zie tabblad 2 informatie reisbewegingen voor aanvullende informatie omtrent de reisbewegingen</t>
  </si>
  <si>
    <t>Prijs voor het gebruik van de Mobiliteitsoplossing per Actieve gebruiker per maand, inclusief gebruik Mobiliteitsportal/app, inclusief aanschaf Mobiliteitskaart, inclusief eventuele vervanging van de Mobiliteitskaart bij verlopen kaarten en aanvullende dienstverlening, exclusief de kosten van de vervoersbewegingen en exclusief kosten met betrekking tot pilot Elektrisch deelvervoer</t>
  </si>
  <si>
    <t xml:space="preserve">Totaal </t>
  </si>
  <si>
    <t>Te verwachten aantal te vervangen kaarten  per jaar</t>
  </si>
  <si>
    <t>Totaal kosten te vervangen kaarten bij verlies/diefstal gedurende 4 jaar</t>
  </si>
  <si>
    <t>4. Implementatiekosten (éénmalig) 4)</t>
  </si>
  <si>
    <t>4: Implementatiekosten (éénmalig)</t>
  </si>
  <si>
    <t>4) Het is toegestaan om een bedrag van € 0 op te nemen in het prijzenblad voor onderdeel 3 (vervanging mobiliteitskaarten bij verlies/diefstal) . Echter als u besluit om in onderdeel 3  € 0 in te vullen gaan wij er vanuit dat deze kosten bij een ander onderdeel in het prijzenblad opgenomen of verrekend zijn.</t>
  </si>
  <si>
    <t>5) Het is toegestaan om een bedrag van € 0 op te nemen in het prijzenblad voor onderdeel 3 (Implementatiekosten). Echter als u besluit om in onderdeel 3 € 0  te vullen gaan wij er vanuit dat deze kosten bij een ander onderdeel in het prijzenblad opgenomen of verrekend zijn.</t>
  </si>
  <si>
    <t>Informatie met betrekking tot de reisbewegingen</t>
  </si>
  <si>
    <t>12 maanden (geheel 2025)</t>
  </si>
  <si>
    <t>Aanbieder</t>
  </si>
  <si>
    <t>Arriva</t>
  </si>
  <si>
    <t>Blauwnet</t>
  </si>
  <si>
    <t>Keolis</t>
  </si>
  <si>
    <t>NS</t>
  </si>
  <si>
    <t>NS Internationaal</t>
  </si>
  <si>
    <t>Qbuzz</t>
  </si>
  <si>
    <t>NS-Fiets</t>
  </si>
  <si>
    <t>OV-Fiets</t>
  </si>
  <si>
    <t>Aantal transacties</t>
  </si>
  <si>
    <t>Connexxion</t>
  </si>
  <si>
    <t>EBS</t>
  </si>
  <si>
    <t>GVB</t>
  </si>
  <si>
    <t>HTM</t>
  </si>
  <si>
    <t>RET</t>
  </si>
  <si>
    <t>Totaal</t>
  </si>
  <si>
    <t>Periode</t>
  </si>
  <si>
    <t>3. Vervanging Mobiliteitskaart bij verlies/diefstal</t>
  </si>
  <si>
    <t>3: Vervanging Mobiliteitskaart bij verlies/diefstal</t>
  </si>
  <si>
    <t>In rekening te brengen kosten per te vervangen kaart bij diefstal/verlies</t>
  </si>
  <si>
    <t>Additionele dienstverleningsfee voor het gebruik van de Mobiliteitsoplossing ten behoeve van de pilot Elektrisch deelvervoer per gebruiker Elektrisch Deelvervoer per maand, inclusief gebruik Mobiliteitskaart en/of  Mobiliteitsportal/app tbv Elektrisch deelvervoer en inclusief aanvullende dienstverlening op gebied van Elektrisch deelvervoer , exclusief de kosten van de vervoersbewegingen Elektrisch deelvervoer.</t>
  </si>
  <si>
    <t>5. Dienstverleningsfee pilot Mobiliteitsoplossing Elektrisch deelvervoer</t>
  </si>
  <si>
    <t>5: Dienstverleningsfee pilot Mobiliteitsoplossing Elektrisch deelvervoer</t>
  </si>
  <si>
    <t>Aantal transacties en per aanbieder per jaar (2025)</t>
  </si>
  <si>
    <t>Trein</t>
  </si>
  <si>
    <t>Januari 2025</t>
  </si>
  <si>
    <t>Februari 2025</t>
  </si>
  <si>
    <t>Maart 2025</t>
  </si>
  <si>
    <t>April 2025</t>
  </si>
  <si>
    <t>Mei 2025</t>
  </si>
  <si>
    <t>Juni 2025</t>
  </si>
  <si>
    <t>Juli 2025</t>
  </si>
  <si>
    <t>Augustus 2025</t>
  </si>
  <si>
    <t>September 2025</t>
  </si>
  <si>
    <t>Oktober 2025</t>
  </si>
  <si>
    <t>November 2025</t>
  </si>
  <si>
    <t>December 2025</t>
  </si>
  <si>
    <r>
      <t xml:space="preserve">Aantal kilometers per </t>
    </r>
    <r>
      <rPr>
        <b/>
        <i/>
        <u/>
        <sz val="10"/>
        <color theme="0"/>
        <rFont val="Calibri"/>
        <family val="2"/>
      </rPr>
      <t>trein</t>
    </r>
    <r>
      <rPr>
        <b/>
        <sz val="10"/>
        <color theme="0"/>
        <rFont val="Calibri"/>
        <family val="2"/>
      </rPr>
      <t xml:space="preserve"> per maand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</si>
</sst>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1" x14ac:knownFonts="1">
    <font>
      <sz val="11"/>
      <color theme="1"/>
      <name val="Aptos Narrow"/>
      <family val="2"/>
      <scheme val="minor"/>
    </font>
    <font>
      <sz val="11"/>
      <color theme="1"/>
      <name val="Aptos Narrow"/>
      <family val="2"/>
      <scheme val="minor"/>
    </font>
    <font>
      <sz val="11"/>
      <color theme="1"/>
      <name val="Calibri"/>
      <family val="2"/>
    </font>
    <font>
      <b/>
      <sz val="10"/>
      <color theme="0"/>
      <name val="Calibri"/>
      <family val="2"/>
    </font>
    <font>
      <sz val="10"/>
      <color theme="1"/>
      <name val="Calibri"/>
      <family val="2"/>
    </font>
    <font>
      <sz val="10"/>
      <name val="Calibri"/>
      <family val="2"/>
    </font>
    <font>
      <b/>
      <sz val="10"/>
      <name val="Calibri"/>
      <family val="2"/>
    </font>
    <font>
      <i/>
      <sz val="10"/>
      <name val="Calibri"/>
      <family val="2"/>
    </font>
    <font>
      <sz val="10"/>
      <color rgb="FFFF0000"/>
      <name val="Calibri"/>
      <family val="2"/>
    </font>
    <font>
      <b/>
      <sz val="10"/>
      <color theme="1"/>
      <name val="Calibri"/>
      <family val="2"/>
    </font>
    <font>
      <b/>
      <sz val="11"/>
      <color theme="0"/>
      <name val="Calibri"/>
      <family val="2"/>
    </font>
    <font>
      <b/>
      <sz val="12"/>
      <color theme="0"/>
      <name val="Calibri"/>
      <family val="2"/>
    </font>
    <font>
      <b/>
      <sz val="14"/>
      <color theme="0"/>
      <name val="Calibri"/>
      <family val="2"/>
    </font>
    <font>
      <b/>
      <sz val="11"/>
      <color theme="1"/>
      <name val="Aptos Narrow"/>
      <family val="2"/>
      <scheme val="minor"/>
    </font>
    <font>
      <i/>
      <sz val="10"/>
      <color rgb="FFFF0000"/>
      <name val="Calibri"/>
      <family val="2"/>
    </font>
    <font>
      <sz val="9"/>
      <color theme="1"/>
      <name val="Calibri"/>
      <family val="2"/>
    </font>
    <font>
      <i/>
      <sz val="8"/>
      <color theme="1"/>
      <name val="Calibri"/>
      <family val="2"/>
    </font>
    <font>
      <i/>
      <sz val="8"/>
      <name val="Calibri"/>
      <family val="2"/>
    </font>
    <font>
      <b/>
      <u/>
      <sz val="10"/>
      <color rgb="FFFF0000"/>
      <name val="Calibri"/>
      <family val="2"/>
    </font>
    <font>
      <b/>
      <sz val="16"/>
      <color theme="0"/>
      <name val="Calibri"/>
      <family val="2"/>
    </font>
    <font>
      <b/>
      <i/>
      <u/>
      <sz val="10"/>
      <color theme="0"/>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3E6E5B"/>
        <bgColor indexed="64"/>
      </patternFill>
    </fill>
    <fill>
      <patternFill patternType="solid">
        <fgColor rgb="FF80BCB7"/>
        <bgColor indexed="64"/>
      </patternFill>
    </fill>
  </fills>
  <borders count="13">
    <border>
      <left/>
      <right/>
      <top/>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medium">
        <color indexed="64"/>
      </left>
      <right/>
      <top style="thin">
        <color indexed="64"/>
      </top>
      <bottom/>
      <diagonal/>
    </border>
    <border>
      <left/>
      <right style="thin">
        <color auto="1"/>
      </right>
      <top/>
      <bottom style="thin">
        <color indexed="64"/>
      </bottom>
      <diagonal/>
    </border>
    <border>
      <left style="thin">
        <color indexed="64"/>
      </left>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8">
    <xf numFmtId="0" fontId="0" fillId="0" borderId="0" xfId="0"/>
    <xf numFmtId="1" fontId="5" fillId="4" borderId="0" xfId="1" applyNumberFormat="1" applyFont="1" applyFill="1" applyBorder="1" applyAlignment="1" applyProtection="1">
      <alignment horizontal="center" vertical="center"/>
    </xf>
    <xf numFmtId="1" fontId="5" fillId="2" borderId="3" xfId="1" applyNumberFormat="1" applyFont="1" applyFill="1" applyBorder="1" applyAlignment="1" applyProtection="1">
      <alignment horizontal="center"/>
    </xf>
    <xf numFmtId="44" fontId="5" fillId="3" borderId="3" xfId="1" applyFont="1" applyFill="1" applyBorder="1" applyAlignment="1" applyProtection="1">
      <protection locked="0"/>
    </xf>
    <xf numFmtId="9" fontId="5" fillId="3" borderId="3" xfId="2" applyFont="1" applyFill="1" applyBorder="1" applyAlignment="1" applyProtection="1">
      <alignment horizontal="center" wrapText="1"/>
      <protection locked="0"/>
    </xf>
    <xf numFmtId="0" fontId="0" fillId="4" borderId="0" xfId="0" applyFill="1"/>
    <xf numFmtId="0" fontId="13" fillId="4" borderId="0" xfId="0" applyFont="1" applyFill="1"/>
    <xf numFmtId="0" fontId="3" fillId="5" borderId="3" xfId="0" applyFont="1" applyFill="1" applyBorder="1" applyAlignment="1">
      <alignment horizontal="left" vertical="top" wrapText="1"/>
    </xf>
    <xf numFmtId="0" fontId="3" fillId="5" borderId="2" xfId="0" applyFont="1" applyFill="1" applyBorder="1" applyAlignment="1">
      <alignment vertical="top"/>
    </xf>
    <xf numFmtId="0" fontId="3" fillId="5" borderId="3" xfId="0" applyFont="1" applyFill="1" applyBorder="1" applyAlignment="1">
      <alignment vertical="top"/>
    </xf>
    <xf numFmtId="0" fontId="10" fillId="5" borderId="1" xfId="0" applyFont="1" applyFill="1" applyBorder="1" applyAlignment="1">
      <alignment horizontal="left" vertical="top" wrapText="1"/>
    </xf>
    <xf numFmtId="0" fontId="3" fillId="4" borderId="0" xfId="0" applyFont="1" applyFill="1" applyAlignment="1">
      <alignment horizontal="left" vertical="top" wrapText="1"/>
    </xf>
    <xf numFmtId="0" fontId="4" fillId="4" borderId="0" xfId="0" applyFont="1" applyFill="1"/>
    <xf numFmtId="0" fontId="4" fillId="0" borderId="0" xfId="0" applyFont="1"/>
    <xf numFmtId="0" fontId="4" fillId="2" borderId="3" xfId="0" applyFont="1" applyFill="1" applyBorder="1"/>
    <xf numFmtId="44" fontId="6" fillId="2" borderId="3" xfId="0" applyNumberFormat="1" applyFont="1" applyFill="1" applyBorder="1"/>
    <xf numFmtId="44" fontId="9" fillId="2" borderId="3" xfId="0" applyNumberFormat="1" applyFont="1" applyFill="1" applyBorder="1"/>
    <xf numFmtId="44" fontId="9" fillId="4" borderId="0" xfId="0" applyNumberFormat="1" applyFont="1" applyFill="1"/>
    <xf numFmtId="44" fontId="9" fillId="6" borderId="3" xfId="0" applyNumberFormat="1" applyFont="1" applyFill="1" applyBorder="1"/>
    <xf numFmtId="0" fontId="2" fillId="4" borderId="0" xfId="0" applyFont="1" applyFill="1" applyAlignment="1">
      <alignment horizontal="left" vertical="top" wrapText="1"/>
    </xf>
    <xf numFmtId="0" fontId="17" fillId="4" borderId="0" xfId="0" applyFont="1" applyFill="1" applyAlignment="1">
      <alignment vertical="center"/>
    </xf>
    <xf numFmtId="0" fontId="7" fillId="4" borderId="0" xfId="0" applyFont="1" applyFill="1" applyAlignment="1">
      <alignment vertical="center"/>
    </xf>
    <xf numFmtId="0" fontId="6" fillId="4" borderId="0" xfId="0" applyFont="1" applyFill="1" applyAlignment="1">
      <alignment vertical="center"/>
    </xf>
    <xf numFmtId="0" fontId="4" fillId="4" borderId="0" xfId="0" applyFont="1" applyFill="1" applyAlignment="1">
      <alignment vertical="top"/>
    </xf>
    <xf numFmtId="0" fontId="4" fillId="0" borderId="0" xfId="0" applyFont="1" applyAlignment="1">
      <alignment vertical="top"/>
    </xf>
    <xf numFmtId="44" fontId="4" fillId="2" borderId="3" xfId="0" applyNumberFormat="1" applyFont="1" applyFill="1" applyBorder="1"/>
    <xf numFmtId="1" fontId="5" fillId="4" borderId="0" xfId="0" applyNumberFormat="1" applyFont="1" applyFill="1" applyAlignment="1">
      <alignment horizontal="center"/>
    </xf>
    <xf numFmtId="44" fontId="4" fillId="4" borderId="0" xfId="0" applyNumberFormat="1" applyFont="1" applyFill="1"/>
    <xf numFmtId="0" fontId="7" fillId="4" borderId="0" xfId="0" applyFont="1" applyFill="1" applyAlignment="1">
      <alignment horizontal="left" vertical="center" wrapText="1"/>
    </xf>
    <xf numFmtId="0" fontId="3" fillId="5" borderId="8" xfId="0" applyFont="1" applyFill="1" applyBorder="1" applyAlignment="1">
      <alignment horizontal="left" vertical="top" wrapText="1"/>
    </xf>
    <xf numFmtId="0" fontId="3" fillId="5" borderId="4" xfId="0" applyFont="1" applyFill="1" applyBorder="1" applyAlignment="1">
      <alignment horizontal="left" vertical="top" wrapText="1"/>
    </xf>
    <xf numFmtId="0" fontId="4" fillId="2" borderId="5" xfId="0" applyFont="1" applyFill="1" applyBorder="1"/>
    <xf numFmtId="0" fontId="4" fillId="2" borderId="2" xfId="0" applyFont="1" applyFill="1" applyBorder="1"/>
    <xf numFmtId="44" fontId="5" fillId="4" borderId="0" xfId="1" applyFont="1" applyFill="1" applyBorder="1" applyAlignment="1" applyProtection="1">
      <alignment vertical="center"/>
    </xf>
    <xf numFmtId="0" fontId="7" fillId="4" borderId="0" xfId="0" applyFont="1" applyFill="1" applyAlignment="1">
      <alignment horizontal="left" vertical="top" wrapText="1"/>
    </xf>
    <xf numFmtId="0" fontId="14" fillId="4" borderId="0" xfId="0" applyFont="1" applyFill="1" applyAlignment="1">
      <alignment horizontal="left" vertical="top" wrapText="1"/>
    </xf>
    <xf numFmtId="0" fontId="7" fillId="4" borderId="0" xfId="0" applyFont="1" applyFill="1" applyAlignment="1">
      <alignment horizontal="left" wrapText="1"/>
    </xf>
    <xf numFmtId="0" fontId="11" fillId="5" borderId="3" xfId="0" applyFont="1" applyFill="1" applyBorder="1" applyAlignment="1">
      <alignment horizontal="left" vertical="top" wrapText="1"/>
    </xf>
    <xf numFmtId="44" fontId="4" fillId="2" borderId="3" xfId="0" applyNumberFormat="1" applyFont="1" applyFill="1" applyBorder="1" applyAlignment="1">
      <alignment horizontal="right"/>
    </xf>
    <xf numFmtId="44" fontId="5" fillId="2" borderId="3" xfId="0" applyNumberFormat="1" applyFont="1" applyFill="1" applyBorder="1" applyAlignment="1">
      <alignment horizontal="right"/>
    </xf>
    <xf numFmtId="0" fontId="8" fillId="4" borderId="0" xfId="0" applyFont="1" applyFill="1"/>
    <xf numFmtId="0" fontId="8" fillId="0" borderId="0" xfId="0" applyFont="1"/>
    <xf numFmtId="0" fontId="12" fillId="5" borderId="9" xfId="0" applyFont="1" applyFill="1" applyBorder="1" applyAlignment="1">
      <alignment horizontal="left" vertical="top" wrapText="1"/>
    </xf>
    <xf numFmtId="0" fontId="12" fillId="5" borderId="0" xfId="0" applyFont="1" applyFill="1" applyAlignment="1">
      <alignment horizontal="left" vertical="top" wrapText="1"/>
    </xf>
    <xf numFmtId="44" fontId="12" fillId="5" borderId="3" xfId="1" applyFont="1" applyFill="1" applyBorder="1" applyAlignment="1" applyProtection="1">
      <alignment horizontal="left" vertical="top" wrapText="1"/>
    </xf>
    <xf numFmtId="44" fontId="2" fillId="4" borderId="0" xfId="1" applyFont="1" applyFill="1" applyBorder="1" applyAlignment="1" applyProtection="1">
      <alignment horizontal="left" vertical="top" wrapText="1"/>
    </xf>
    <xf numFmtId="0" fontId="2" fillId="4" borderId="0" xfId="0" applyFont="1" applyFill="1"/>
    <xf numFmtId="0" fontId="2" fillId="0" borderId="0" xfId="0" applyFont="1"/>
    <xf numFmtId="0" fontId="4" fillId="2" borderId="1" xfId="0" applyFont="1" applyFill="1" applyBorder="1" applyAlignment="1">
      <alignment horizontal="left" wrapText="1"/>
    </xf>
    <xf numFmtId="0" fontId="4" fillId="2" borderId="5" xfId="0" applyFont="1" applyFill="1" applyBorder="1" applyAlignment="1">
      <alignment horizontal="left" wrapText="1"/>
    </xf>
    <xf numFmtId="0" fontId="4" fillId="2" borderId="2" xfId="0" applyFont="1" applyFill="1" applyBorder="1" applyAlignment="1">
      <alignment horizontal="left" wrapText="1"/>
    </xf>
    <xf numFmtId="0" fontId="16" fillId="4" borderId="0" xfId="0" applyFont="1" applyFill="1" applyAlignment="1">
      <alignment horizontal="left" vertical="top" wrapText="1"/>
    </xf>
    <xf numFmtId="0" fontId="18" fillId="4" borderId="0" xfId="0" applyFont="1" applyFill="1"/>
    <xf numFmtId="0" fontId="3" fillId="5" borderId="3" xfId="0" applyFont="1" applyFill="1" applyBorder="1" applyAlignment="1">
      <alignment vertical="top" wrapText="1"/>
    </xf>
    <xf numFmtId="0" fontId="9" fillId="2" borderId="3" xfId="0" applyFont="1" applyFill="1" applyBorder="1"/>
    <xf numFmtId="0" fontId="4" fillId="2" borderId="0" xfId="0" applyFont="1" applyFill="1"/>
    <xf numFmtId="0" fontId="9" fillId="2" borderId="0" xfId="0" applyFont="1" applyFill="1"/>
    <xf numFmtId="0" fontId="9" fillId="2" borderId="12" xfId="0" applyFont="1" applyFill="1" applyBorder="1"/>
    <xf numFmtId="0" fontId="9" fillId="2" borderId="4" xfId="0" applyFont="1" applyFill="1" applyBorder="1"/>
    <xf numFmtId="0" fontId="4" fillId="2" borderId="11" xfId="0" applyFont="1" applyFill="1" applyBorder="1"/>
    <xf numFmtId="0" fontId="9" fillId="2" borderId="1" xfId="0" applyFont="1" applyFill="1" applyBorder="1"/>
    <xf numFmtId="0" fontId="9" fillId="2" borderId="9" xfId="0" applyFont="1" applyFill="1" applyBorder="1"/>
    <xf numFmtId="0" fontId="9" fillId="2" borderId="11" xfId="0" applyFont="1" applyFill="1" applyBorder="1"/>
    <xf numFmtId="0" fontId="4" fillId="4" borderId="9" xfId="0" applyFont="1" applyFill="1" applyBorder="1"/>
    <xf numFmtId="0" fontId="9" fillId="2" borderId="3" xfId="0" applyFont="1" applyFill="1" applyBorder="1" applyAlignment="1">
      <alignment wrapText="1"/>
    </xf>
    <xf numFmtId="44" fontId="5" fillId="3" borderId="11" xfId="1" applyFont="1" applyFill="1" applyBorder="1" applyAlignment="1" applyProtection="1">
      <protection locked="0"/>
    </xf>
    <xf numFmtId="0" fontId="16" fillId="4" borderId="5" xfId="0" applyFont="1" applyFill="1" applyBorder="1" applyAlignment="1">
      <alignment horizontal="left" vertical="top" wrapText="1"/>
    </xf>
    <xf numFmtId="0" fontId="16" fillId="4" borderId="8" xfId="0" applyFont="1" applyFill="1" applyBorder="1" applyAlignment="1">
      <alignment horizontal="left" vertical="top" wrapText="1"/>
    </xf>
    <xf numFmtId="1" fontId="5" fillId="2" borderId="7" xfId="1" applyNumberFormat="1" applyFont="1" applyFill="1" applyBorder="1" applyAlignment="1" applyProtection="1">
      <alignment horizontal="center"/>
    </xf>
    <xf numFmtId="1" fontId="5" fillId="2" borderId="6" xfId="1" applyNumberFormat="1" applyFont="1" applyFill="1" applyBorder="1" applyAlignment="1" applyProtection="1">
      <alignment horizontal="center"/>
    </xf>
    <xf numFmtId="44" fontId="4" fillId="2" borderId="1" xfId="0" applyNumberFormat="1" applyFont="1" applyFill="1" applyBorder="1" applyAlignment="1">
      <alignment horizontal="center"/>
    </xf>
    <xf numFmtId="0" fontId="4" fillId="2" borderId="2" xfId="0" applyFont="1" applyFill="1" applyBorder="1" applyAlignment="1">
      <alignment horizontal="center"/>
    </xf>
    <xf numFmtId="0" fontId="3" fillId="5" borderId="1" xfId="0" applyFont="1" applyFill="1" applyBorder="1" applyAlignment="1">
      <alignment horizontal="left" vertical="top" wrapText="1"/>
    </xf>
    <xf numFmtId="0" fontId="3" fillId="5" borderId="5"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3" xfId="0" applyFont="1" applyFill="1" applyBorder="1" applyAlignment="1">
      <alignment horizontal="left" vertical="top"/>
    </xf>
    <xf numFmtId="0" fontId="15" fillId="2" borderId="1" xfId="0" applyFont="1" applyFill="1" applyBorder="1" applyAlignment="1">
      <alignment horizontal="left" vertical="top" wrapText="1"/>
    </xf>
    <xf numFmtId="0" fontId="15" fillId="2" borderId="5" xfId="0" applyFont="1" applyFill="1" applyBorder="1" applyAlignment="1">
      <alignment horizontal="left" vertical="top" wrapText="1"/>
    </xf>
    <xf numFmtId="0" fontId="4" fillId="2" borderId="3" xfId="0" applyFont="1" applyFill="1" applyBorder="1" applyAlignment="1">
      <alignment horizontal="center"/>
    </xf>
    <xf numFmtId="0" fontId="11" fillId="5" borderId="7" xfId="0" applyFont="1" applyFill="1" applyBorder="1" applyAlignment="1">
      <alignment horizontal="center" vertical="top" wrapText="1"/>
    </xf>
    <xf numFmtId="0" fontId="11" fillId="5" borderId="6" xfId="0" applyFont="1" applyFill="1" applyBorder="1" applyAlignment="1">
      <alignment horizontal="center" vertical="top" wrapText="1"/>
    </xf>
    <xf numFmtId="0" fontId="4" fillId="2" borderId="1" xfId="0" applyFont="1" applyFill="1" applyBorder="1" applyAlignment="1">
      <alignment horizontal="left" wrapText="1"/>
    </xf>
    <xf numFmtId="0" fontId="4" fillId="2" borderId="5" xfId="0" applyFont="1" applyFill="1" applyBorder="1" applyAlignment="1">
      <alignment horizontal="left" wrapText="1"/>
    </xf>
    <xf numFmtId="0" fontId="4" fillId="2" borderId="2" xfId="0" applyFont="1" applyFill="1" applyBorder="1" applyAlignment="1">
      <alignment horizontal="left" wrapText="1"/>
    </xf>
    <xf numFmtId="0" fontId="5" fillId="2" borderId="1" xfId="0" applyFont="1" applyFill="1" applyBorder="1" applyAlignment="1">
      <alignment horizontal="left" wrapText="1"/>
    </xf>
    <xf numFmtId="0" fontId="5" fillId="2" borderId="5" xfId="0" applyFont="1" applyFill="1" applyBorder="1" applyAlignment="1">
      <alignment horizontal="left" wrapText="1"/>
    </xf>
    <xf numFmtId="0" fontId="5" fillId="2" borderId="2" xfId="0" applyFont="1" applyFill="1" applyBorder="1" applyAlignment="1">
      <alignment horizontal="left" wrapText="1"/>
    </xf>
    <xf numFmtId="0" fontId="9" fillId="2" borderId="1" xfId="0" applyFont="1" applyFill="1" applyBorder="1" applyAlignment="1">
      <alignment horizontal="left"/>
    </xf>
    <xf numFmtId="0" fontId="9" fillId="2" borderId="5" xfId="0" applyFont="1" applyFill="1" applyBorder="1" applyAlignment="1">
      <alignment horizontal="left"/>
    </xf>
    <xf numFmtId="0" fontId="9" fillId="2" borderId="2" xfId="0" applyFont="1" applyFill="1" applyBorder="1" applyAlignment="1">
      <alignment horizontal="left"/>
    </xf>
    <xf numFmtId="0" fontId="15" fillId="2" borderId="7" xfId="0" applyFont="1" applyFill="1" applyBorder="1" applyAlignment="1">
      <alignment horizontal="left" wrapText="1"/>
    </xf>
    <xf numFmtId="0" fontId="15" fillId="2" borderId="11" xfId="0" applyFont="1" applyFill="1" applyBorder="1" applyAlignment="1">
      <alignment horizontal="left" wrapText="1"/>
    </xf>
    <xf numFmtId="0" fontId="16" fillId="4" borderId="0" xfId="0" applyFont="1" applyFill="1" applyAlignment="1">
      <alignment horizontal="left" wrapText="1"/>
    </xf>
    <xf numFmtId="0" fontId="16" fillId="4" borderId="0" xfId="0" applyFont="1" applyFill="1" applyAlignment="1">
      <alignment horizontal="left" vertical="top" wrapText="1"/>
    </xf>
    <xf numFmtId="0" fontId="3" fillId="5" borderId="1" xfId="0" applyFont="1" applyFill="1" applyBorder="1" applyAlignment="1">
      <alignment horizontal="left" vertical="top"/>
    </xf>
    <xf numFmtId="0" fontId="3" fillId="5" borderId="2" xfId="0" applyFont="1" applyFill="1" applyBorder="1" applyAlignment="1">
      <alignment horizontal="left" vertical="top"/>
    </xf>
    <xf numFmtId="0" fontId="15" fillId="2" borderId="2" xfId="0" applyFont="1" applyFill="1" applyBorder="1" applyAlignment="1">
      <alignment horizontal="left" vertical="top" wrapText="1"/>
    </xf>
    <xf numFmtId="0" fontId="17" fillId="4" borderId="10" xfId="0" applyFont="1" applyFill="1" applyBorder="1" applyAlignment="1">
      <alignment horizontal="left" vertical="top" wrapText="1"/>
    </xf>
    <xf numFmtId="0" fontId="17" fillId="4" borderId="8" xfId="0" applyFont="1" applyFill="1" applyBorder="1" applyAlignment="1">
      <alignment horizontal="left" vertical="top" wrapText="1"/>
    </xf>
    <xf numFmtId="0" fontId="3" fillId="5" borderId="6" xfId="0" applyFont="1" applyFill="1" applyBorder="1" applyAlignment="1">
      <alignment horizontal="left" vertical="top" wrapText="1"/>
    </xf>
    <xf numFmtId="0" fontId="3" fillId="5" borderId="9" xfId="0" applyFont="1" applyFill="1" applyBorder="1" applyAlignment="1">
      <alignment horizontal="left" vertical="top" wrapText="1"/>
    </xf>
    <xf numFmtId="0" fontId="3" fillId="5" borderId="0" xfId="0" applyFont="1" applyFill="1" applyAlignment="1">
      <alignment horizontal="left" vertical="top" wrapText="1"/>
    </xf>
    <xf numFmtId="0" fontId="4" fillId="4" borderId="12" xfId="0" applyFont="1" applyFill="1" applyBorder="1" applyAlignment="1">
      <alignment horizontal="center"/>
    </xf>
    <xf numFmtId="0" fontId="4" fillId="4" borderId="5" xfId="0" applyFont="1" applyFill="1" applyBorder="1" applyAlignment="1">
      <alignment horizontal="center"/>
    </xf>
    <xf numFmtId="0" fontId="4" fillId="4" borderId="7" xfId="0" applyFont="1" applyFill="1" applyBorder="1" applyAlignment="1">
      <alignment horizontal="center"/>
    </xf>
    <xf numFmtId="0" fontId="4" fillId="4" borderId="6" xfId="0" applyFont="1" applyFill="1" applyBorder="1" applyAlignment="1">
      <alignment horizontal="center"/>
    </xf>
    <xf numFmtId="0" fontId="13" fillId="4" borderId="0" xfId="0" applyFont="1" applyFill="1" applyAlignment="1">
      <alignment horizontal="left"/>
    </xf>
    <xf numFmtId="0" fontId="19" fillId="5" borderId="9" xfId="0" applyFont="1" applyFill="1" applyBorder="1" applyAlignment="1">
      <alignment horizontal="center" vertical="top" wrapText="1"/>
    </xf>
    <xf numFmtId="0" fontId="19" fillId="5" borderId="0" xfId="0" applyFont="1" applyFill="1" applyAlignment="1">
      <alignment horizontal="center" vertical="top" wrapText="1"/>
    </xf>
    <xf numFmtId="0" fontId="4" fillId="2" borderId="3" xfId="0" applyFont="1" applyFill="1" applyBorder="1" applyAlignment="1">
      <alignment horizontal="left" vertical="top"/>
    </xf>
    <xf numFmtId="44" fontId="6" fillId="2" borderId="3" xfId="0" applyNumberFormat="1" applyFont="1" applyFill="1" applyBorder="1" applyAlignment="1">
      <alignment horizontal="center"/>
    </xf>
    <xf numFmtId="17" fontId="0" fillId="4" borderId="0" xfId="0" applyNumberFormat="1" applyFill="1"/>
    <xf numFmtId="0" fontId="3" fillId="5" borderId="0" xfId="0" applyFont="1" applyFill="1" applyBorder="1" applyAlignment="1">
      <alignment horizontal="left" vertical="top" wrapText="1"/>
    </xf>
    <xf numFmtId="0" fontId="4" fillId="2" borderId="3" xfId="0" applyFont="1" applyFill="1" applyBorder="1" applyAlignment="1">
      <alignment wrapText="1"/>
    </xf>
    <xf numFmtId="0" fontId="3" fillId="5" borderId="8" xfId="0" applyFont="1" applyFill="1" applyBorder="1" applyAlignment="1">
      <alignment horizontal="left" vertical="top" wrapText="1"/>
    </xf>
    <xf numFmtId="0" fontId="4" fillId="2" borderId="3" xfId="0" applyFont="1" applyFill="1" applyBorder="1" applyAlignment="1">
      <alignment horizontal="left"/>
    </xf>
    <xf numFmtId="3" fontId="4" fillId="2" borderId="1" xfId="0" applyNumberFormat="1" applyFont="1" applyFill="1" applyBorder="1" applyAlignment="1">
      <alignment horizontal="right"/>
    </xf>
    <xf numFmtId="3" fontId="4" fillId="2" borderId="2" xfId="0" applyNumberFormat="1" applyFont="1" applyFill="1" applyBorder="1" applyAlignment="1">
      <alignment horizontal="right"/>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3E6E5B"/>
      <color rgb="FF219980"/>
      <color rgb="FF80BC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254000</xdr:colOff>
      <xdr:row>0</xdr:row>
      <xdr:rowOff>3691467</xdr:rowOff>
    </xdr:to>
    <xdr:sp macro="" textlink="">
      <xdr:nvSpPr>
        <xdr:cNvPr id="7" name="Tekstvak 2">
          <a:extLst>
            <a:ext uri="{FF2B5EF4-FFF2-40B4-BE49-F238E27FC236}">
              <a16:creationId xmlns:a16="http://schemas.microsoft.com/office/drawing/2014/main" id="{B87A17B0-2762-46B7-82A3-7F2295835AD8}"/>
            </a:ext>
          </a:extLst>
        </xdr:cNvPr>
        <xdr:cNvSpPr txBox="1"/>
      </xdr:nvSpPr>
      <xdr:spPr>
        <a:xfrm>
          <a:off x="0" y="0"/>
          <a:ext cx="10913533" cy="369146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ysClr val="windowText" lastClr="000000"/>
              </a:solidFill>
              <a:latin typeface="Calibri" panose="020F0502020204030204" pitchFamily="34" charset="0"/>
              <a:cs typeface="Calibri" panose="020F0502020204030204" pitchFamily="34" charset="0"/>
            </a:rPr>
            <a:t>Bijlage</a:t>
          </a:r>
          <a:r>
            <a:rPr lang="nl-NL" sz="1100" b="1" baseline="0">
              <a:solidFill>
                <a:sysClr val="windowText" lastClr="000000"/>
              </a:solidFill>
              <a:latin typeface="Calibri" panose="020F0502020204030204" pitchFamily="34" charset="0"/>
              <a:cs typeface="Calibri" panose="020F0502020204030204" pitchFamily="34" charset="0"/>
            </a:rPr>
            <a:t> C: Prijzenblad bij aanbesteding Mobiliteitsoplossing met kenmerk EA2026019 </a:t>
          </a:r>
          <a:r>
            <a:rPr lang="nl-NL" sz="1100" b="1" u="sng" baseline="0">
              <a:solidFill>
                <a:sysClr val="windowText" lastClr="000000"/>
              </a:solidFill>
              <a:latin typeface="Calibri" panose="020F0502020204030204" pitchFamily="34" charset="0"/>
              <a:cs typeface="Calibri" panose="020F0502020204030204" pitchFamily="34" charset="0"/>
            </a:rPr>
            <a:t>bijlage bij NVI 1</a:t>
          </a:r>
        </a:p>
        <a:p>
          <a:endParaRPr lang="nl-NL" sz="1100" b="1" baseline="0">
            <a:solidFill>
              <a:sysClr val="windowText" lastClr="000000"/>
            </a:solidFill>
            <a:latin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00" b="0" baseline="0">
              <a:solidFill>
                <a:sysClr val="windowText" lastClr="000000"/>
              </a:solidFill>
              <a:latin typeface="Calibri" panose="020F0502020204030204" pitchFamily="34" charset="0"/>
              <a:ea typeface="+mn-ea"/>
              <a:cs typeface="Calibri" panose="020F0502020204030204" pitchFamily="34" charset="0"/>
            </a:rPr>
            <a:t>Deze Bijlage betreft het prijzenblad en heeft betrekking op het subgunningscriterium prijs. De SVB hecht grote waarde aan een voor de SVB gunstige prijs-kwaliteitverhouding onder eenduidige condities en voorwaarden. Deelnemer dient met betrekking tot de Opdracht het prijzenblad in te vullen.</a:t>
          </a:r>
        </a:p>
        <a:p>
          <a:pPr marL="0" marR="0" lvl="0" indent="0" defTabSz="914400" eaLnBrk="1" fontAlgn="auto" latinLnBrk="0" hangingPunct="1">
            <a:lnSpc>
              <a:spcPct val="100000"/>
            </a:lnSpc>
            <a:spcBef>
              <a:spcPts val="0"/>
            </a:spcBef>
            <a:spcAft>
              <a:spcPts val="0"/>
            </a:spcAft>
            <a:buClrTx/>
            <a:buSzTx/>
            <a:buFontTx/>
            <a:buNone/>
            <a:tabLst/>
            <a:defRPr/>
          </a:pPr>
          <a:endParaRPr lang="nl-NL" sz="1000" b="0" baseline="0">
            <a:solidFill>
              <a:sysClr val="windowText" lastClr="000000"/>
            </a:solidFill>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00" b="0" baseline="0">
              <a:solidFill>
                <a:sysClr val="windowText" lastClr="000000"/>
              </a:solidFill>
              <a:latin typeface="Calibri" panose="020F0502020204030204" pitchFamily="34" charset="0"/>
              <a:ea typeface="+mn-ea"/>
              <a:cs typeface="Calibri" panose="020F0502020204030204" pitchFamily="34" charset="0"/>
            </a:rPr>
            <a:t>De laatste ter beschikking gestelde versie van dit document is de versie die op het moment van de Sluitingstermijn van toepassing is. Deelnemer aanvaardt bij Inschrijving onvoorwaardelijk en zonder enig voorbehoud het dan voorliggende document. Het is niet toegestaan wijzigingen in dit prijzenblad aan te brengen of een ander prijzenblad toe te voegen, op straffe van uitsluiting van de procedure</a:t>
          </a:r>
          <a:r>
            <a:rPr lang="nl-NL" sz="1000">
              <a:solidFill>
                <a:sysClr val="windowText" lastClr="000000"/>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nl-NL" sz="1050" baseline="0">
            <a:solidFill>
              <a:sysClr val="windowText" lastClr="000000"/>
            </a:solidFill>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00" b="0" u="sng" baseline="0">
              <a:solidFill>
                <a:sysClr val="windowText" lastClr="000000"/>
              </a:solidFill>
              <a:latin typeface="Calibri" panose="020F0502020204030204" pitchFamily="34" charset="0"/>
              <a:ea typeface="+mn-ea"/>
              <a:cs typeface="Calibri" panose="020F0502020204030204" pitchFamily="34" charset="0"/>
            </a:rPr>
            <a:t>Deelnemer dient het prijzenblad volledig ingevuld conform de volgende voorschriften in: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Deelnemer dient de tarieven te baseren op de in de Beschrijvend document en de Nota(’s) van Inlichtingen (alle inclusief Bijlagen) opgenomen voorwaarden, eisen en de uitwerking door Deelnemer van de subgunningscriteria kwaliteit.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De in Bijlage C</a:t>
          </a:r>
          <a:r>
            <a:rPr lang="nl-NL" sz="1000" baseline="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 </a:t>
          </a: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(prijzenblad) door Deelnemer in te vullen tarieven dienen in euro’s te zijn, met maximaal twee (2) cijfers achter de komma, </a:t>
          </a:r>
          <a:r>
            <a:rPr lang="nl-NL" sz="1000" b="1" u="sng">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exclusief btw</a:t>
          </a: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Pas op: bij het knippen en plakken van een getal is deze waarschuwing niet zichtbaar. Het risico van het plakken van een tarief, oftewel het niet zelf intypen van een tarief, in het prijzenblad is volledig voor rekening van de Deelnemer.</a:t>
          </a:r>
          <a:endParaRPr lang="nl-NL" sz="105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Indien er volgens Deelnemer andere kosten van toepassing zijn dan de in Bijlage C (prijzenblad) aangegeven mogelijkheden dan dienen die andere kosten in de aangeboden tarieven verdisconteerd te zijn. Deze komen niet apart voor vergoeding in aanmerking.</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De door Deelnemer (later Opdrachtnemer) bij zijn Inschrijving opgegeven tarieven zullen vast zijn gedurende de looptijd van de Raamovereenkomst (inclusief eventuele verlenging(en)), behoudens indexering zoals in </a:t>
          </a:r>
          <a:r>
            <a:rPr lang="nl-NL" sz="1000" b="1">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artikel</a:t>
          </a:r>
          <a:r>
            <a:rPr lang="nl-NL" sz="1000" b="1" baseline="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 10 </a:t>
          </a: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van de</a:t>
          </a:r>
          <a:r>
            <a:rPr lang="nl-NL" sz="1000" baseline="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 concept Raamovereenkomst is</a:t>
          </a: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 omschreven.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De in Bijlage C (prijzenblad) vermelde</a:t>
          </a:r>
          <a:r>
            <a:rPr lang="nl-NL" sz="1000">
              <a:solidFill>
                <a:srgbClr val="FF0000"/>
              </a:solidFill>
              <a:effectLst/>
              <a:latin typeface="Calibri" panose="020F0502020204030204" pitchFamily="34" charset="0"/>
              <a:ea typeface="Times New Roman" panose="02020603050405020304" pitchFamily="18" charset="0"/>
              <a:cs typeface="Arial" panose="020B0604020202020204" pitchFamily="34" charset="0"/>
            </a:rPr>
            <a:t> </a:t>
          </a: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hoeveelheden dienen als indicatie, hieraan kunnen geen rechten worden ontleend.</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Het onvolledig invullen van Bijlage C (prijzenblad) is niet toegestaan.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Indien Deelnemer in zijn Inschrijving niet aan de voornoemde voorschriften heeft voldaan, kan de Inschrijving terzijde worden gelegd.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Deelnemer dient in de geel gemarkeerde cellen de</a:t>
          </a:r>
          <a:r>
            <a:rPr lang="nl-NL" sz="1000" baseline="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 </a:t>
          </a:r>
          <a:r>
            <a:rPr lang="nl-NL" sz="1000">
              <a:solidFill>
                <a:sysClr val="windowText" lastClr="000000"/>
              </a:solidFill>
              <a:effectLst/>
              <a:latin typeface="Calibri" panose="020F0502020204030204" pitchFamily="34" charset="0"/>
              <a:ea typeface="Times New Roman" panose="02020603050405020304" pitchFamily="18" charset="0"/>
              <a:cs typeface="Arial" panose="020B0604020202020204" pitchFamily="34" charset="0"/>
            </a:rPr>
            <a:t>betreffende aangeboden prijs/korting in te vullen.</a:t>
          </a:r>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45DB8-61AD-491C-8D69-AC8C82FFA33C}">
  <dimension ref="A1:Z110"/>
  <sheetViews>
    <sheetView tabSelected="1" zoomScale="90" zoomScaleNormal="90" workbookViewId="0">
      <selection activeCell="C3" sqref="C3"/>
    </sheetView>
  </sheetViews>
  <sheetFormatPr defaultColWidth="11.44140625" defaultRowHeight="14.4" x14ac:dyDescent="0.3"/>
  <cols>
    <col min="1" max="1" width="56.5546875" customWidth="1"/>
    <col min="2" max="2" width="24.88671875" customWidth="1"/>
    <col min="3" max="3" width="28.6640625" customWidth="1"/>
    <col min="4" max="4" width="25.6640625" customWidth="1"/>
    <col min="5" max="5" width="19.6640625" customWidth="1"/>
    <col min="6" max="6" width="33.88671875" customWidth="1"/>
    <col min="7" max="7" width="21.6640625" customWidth="1"/>
    <col min="8" max="26" width="8.6640625" style="5" bestFit="1" customWidth="1"/>
    <col min="27" max="248" width="8.6640625" bestFit="1" customWidth="1"/>
    <col min="249" max="249" width="27.44140625" customWidth="1"/>
    <col min="250" max="250" width="18.6640625" customWidth="1"/>
    <col min="253" max="253" width="12.44140625" customWidth="1"/>
    <col min="254" max="254" width="15.44140625" bestFit="1" customWidth="1"/>
    <col min="255" max="255" width="19.44140625" bestFit="1" customWidth="1"/>
    <col min="256" max="504" width="8.6640625" bestFit="1" customWidth="1"/>
    <col min="505" max="505" width="27.44140625" customWidth="1"/>
    <col min="506" max="506" width="18.6640625" customWidth="1"/>
    <col min="509" max="509" width="12.44140625" customWidth="1"/>
    <col min="510" max="510" width="15.44140625" bestFit="1" customWidth="1"/>
    <col min="511" max="511" width="19.44140625" bestFit="1" customWidth="1"/>
    <col min="512" max="760" width="8.6640625" bestFit="1" customWidth="1"/>
    <col min="761" max="761" width="27.44140625" customWidth="1"/>
    <col min="762" max="762" width="18.6640625" customWidth="1"/>
    <col min="765" max="765" width="12.44140625" customWidth="1"/>
    <col min="766" max="766" width="15.44140625" bestFit="1" customWidth="1"/>
    <col min="767" max="767" width="19.44140625" bestFit="1" customWidth="1"/>
    <col min="768" max="1016" width="8.6640625" bestFit="1" customWidth="1"/>
    <col min="1017" max="1017" width="27.44140625" customWidth="1"/>
    <col min="1018" max="1018" width="18.6640625" customWidth="1"/>
    <col min="1021" max="1021" width="12.44140625" customWidth="1"/>
    <col min="1022" max="1022" width="15.44140625" bestFit="1" customWidth="1"/>
    <col min="1023" max="1023" width="19.44140625" bestFit="1" customWidth="1"/>
    <col min="1024" max="1272" width="8.6640625" bestFit="1" customWidth="1"/>
    <col min="1273" max="1273" width="27.44140625" customWidth="1"/>
    <col min="1274" max="1274" width="18.6640625" customWidth="1"/>
    <col min="1277" max="1277" width="12.44140625" customWidth="1"/>
    <col min="1278" max="1278" width="15.44140625" bestFit="1" customWidth="1"/>
    <col min="1279" max="1279" width="19.44140625" bestFit="1" customWidth="1"/>
    <col min="1280" max="1528" width="8.6640625" bestFit="1" customWidth="1"/>
    <col min="1529" max="1529" width="27.44140625" customWidth="1"/>
    <col min="1530" max="1530" width="18.6640625" customWidth="1"/>
    <col min="1533" max="1533" width="12.44140625" customWidth="1"/>
    <col min="1534" max="1534" width="15.44140625" bestFit="1" customWidth="1"/>
    <col min="1535" max="1535" width="19.44140625" bestFit="1" customWidth="1"/>
    <col min="1536" max="1784" width="8.6640625" bestFit="1" customWidth="1"/>
    <col min="1785" max="1785" width="27.44140625" customWidth="1"/>
    <col min="1786" max="1786" width="18.6640625" customWidth="1"/>
    <col min="1789" max="1789" width="12.44140625" customWidth="1"/>
    <col min="1790" max="1790" width="15.44140625" bestFit="1" customWidth="1"/>
    <col min="1791" max="1791" width="19.44140625" bestFit="1" customWidth="1"/>
    <col min="1792" max="2040" width="8.6640625" bestFit="1" customWidth="1"/>
    <col min="2041" max="2041" width="27.44140625" customWidth="1"/>
    <col min="2042" max="2042" width="18.6640625" customWidth="1"/>
    <col min="2045" max="2045" width="12.44140625" customWidth="1"/>
    <col min="2046" max="2046" width="15.44140625" bestFit="1" customWidth="1"/>
    <col min="2047" max="2047" width="19.44140625" bestFit="1" customWidth="1"/>
    <col min="2048" max="2296" width="8.6640625" bestFit="1" customWidth="1"/>
    <col min="2297" max="2297" width="27.44140625" customWidth="1"/>
    <col min="2298" max="2298" width="18.6640625" customWidth="1"/>
    <col min="2301" max="2301" width="12.44140625" customWidth="1"/>
    <col min="2302" max="2302" width="15.44140625" bestFit="1" customWidth="1"/>
    <col min="2303" max="2303" width="19.44140625" bestFit="1" customWidth="1"/>
    <col min="2304" max="2552" width="8.6640625" bestFit="1" customWidth="1"/>
    <col min="2553" max="2553" width="27.44140625" customWidth="1"/>
    <col min="2554" max="2554" width="18.6640625" customWidth="1"/>
    <col min="2557" max="2557" width="12.44140625" customWidth="1"/>
    <col min="2558" max="2558" width="15.44140625" bestFit="1" customWidth="1"/>
    <col min="2559" max="2559" width="19.44140625" bestFit="1" customWidth="1"/>
    <col min="2560" max="2808" width="8.6640625" bestFit="1" customWidth="1"/>
    <col min="2809" max="2809" width="27.44140625" customWidth="1"/>
    <col min="2810" max="2810" width="18.6640625" customWidth="1"/>
    <col min="2813" max="2813" width="12.44140625" customWidth="1"/>
    <col min="2814" max="2814" width="15.44140625" bestFit="1" customWidth="1"/>
    <col min="2815" max="2815" width="19.44140625" bestFit="1" customWidth="1"/>
    <col min="2816" max="3064" width="8.6640625" bestFit="1" customWidth="1"/>
    <col min="3065" max="3065" width="27.44140625" customWidth="1"/>
    <col min="3066" max="3066" width="18.6640625" customWidth="1"/>
    <col min="3069" max="3069" width="12.44140625" customWidth="1"/>
    <col min="3070" max="3070" width="15.44140625" bestFit="1" customWidth="1"/>
    <col min="3071" max="3071" width="19.44140625" bestFit="1" customWidth="1"/>
    <col min="3072" max="3320" width="8.6640625" bestFit="1" customWidth="1"/>
    <col min="3321" max="3321" width="27.44140625" customWidth="1"/>
    <col min="3322" max="3322" width="18.6640625" customWidth="1"/>
    <col min="3325" max="3325" width="12.44140625" customWidth="1"/>
    <col min="3326" max="3326" width="15.44140625" bestFit="1" customWidth="1"/>
    <col min="3327" max="3327" width="19.44140625" bestFit="1" customWidth="1"/>
    <col min="3328" max="3576" width="8.6640625" bestFit="1" customWidth="1"/>
    <col min="3577" max="3577" width="27.44140625" customWidth="1"/>
    <col min="3578" max="3578" width="18.6640625" customWidth="1"/>
    <col min="3581" max="3581" width="12.44140625" customWidth="1"/>
    <col min="3582" max="3582" width="15.44140625" bestFit="1" customWidth="1"/>
    <col min="3583" max="3583" width="19.44140625" bestFit="1" customWidth="1"/>
    <col min="3584" max="3832" width="8.6640625" bestFit="1" customWidth="1"/>
    <col min="3833" max="3833" width="27.44140625" customWidth="1"/>
    <col min="3834" max="3834" width="18.6640625" customWidth="1"/>
    <col min="3837" max="3837" width="12.44140625" customWidth="1"/>
    <col min="3838" max="3838" width="15.44140625" bestFit="1" customWidth="1"/>
    <col min="3839" max="3839" width="19.44140625" bestFit="1" customWidth="1"/>
    <col min="3840" max="4088" width="8.6640625" bestFit="1" customWidth="1"/>
    <col min="4089" max="4089" width="27.44140625" customWidth="1"/>
    <col min="4090" max="4090" width="18.6640625" customWidth="1"/>
    <col min="4093" max="4093" width="12.44140625" customWidth="1"/>
    <col min="4094" max="4094" width="15.44140625" bestFit="1" customWidth="1"/>
    <col min="4095" max="4095" width="19.44140625" bestFit="1" customWidth="1"/>
    <col min="4096" max="4344" width="8.6640625" bestFit="1" customWidth="1"/>
    <col min="4345" max="4345" width="27.44140625" customWidth="1"/>
    <col min="4346" max="4346" width="18.6640625" customWidth="1"/>
    <col min="4349" max="4349" width="12.44140625" customWidth="1"/>
    <col min="4350" max="4350" width="15.44140625" bestFit="1" customWidth="1"/>
    <col min="4351" max="4351" width="19.44140625" bestFit="1" customWidth="1"/>
    <col min="4352" max="4600" width="8.6640625" bestFit="1" customWidth="1"/>
    <col min="4601" max="4601" width="27.44140625" customWidth="1"/>
    <col min="4602" max="4602" width="18.6640625" customWidth="1"/>
    <col min="4605" max="4605" width="12.44140625" customWidth="1"/>
    <col min="4606" max="4606" width="15.44140625" bestFit="1" customWidth="1"/>
    <col min="4607" max="4607" width="19.44140625" bestFit="1" customWidth="1"/>
    <col min="4608" max="4856" width="8.6640625" bestFit="1" customWidth="1"/>
    <col min="4857" max="4857" width="27.44140625" customWidth="1"/>
    <col min="4858" max="4858" width="18.6640625" customWidth="1"/>
    <col min="4861" max="4861" width="12.44140625" customWidth="1"/>
    <col min="4862" max="4862" width="15.44140625" bestFit="1" customWidth="1"/>
    <col min="4863" max="4863" width="19.44140625" bestFit="1" customWidth="1"/>
    <col min="4864" max="5112" width="8.6640625" bestFit="1" customWidth="1"/>
    <col min="5113" max="5113" width="27.44140625" customWidth="1"/>
    <col min="5114" max="5114" width="18.6640625" customWidth="1"/>
    <col min="5117" max="5117" width="12.44140625" customWidth="1"/>
    <col min="5118" max="5118" width="15.44140625" bestFit="1" customWidth="1"/>
    <col min="5119" max="5119" width="19.44140625" bestFit="1" customWidth="1"/>
    <col min="5120" max="5368" width="8.6640625" bestFit="1" customWidth="1"/>
    <col min="5369" max="5369" width="27.44140625" customWidth="1"/>
    <col min="5370" max="5370" width="18.6640625" customWidth="1"/>
    <col min="5373" max="5373" width="12.44140625" customWidth="1"/>
    <col min="5374" max="5374" width="15.44140625" bestFit="1" customWidth="1"/>
    <col min="5375" max="5375" width="19.44140625" bestFit="1" customWidth="1"/>
    <col min="5376" max="5624" width="8.6640625" bestFit="1" customWidth="1"/>
    <col min="5625" max="5625" width="27.44140625" customWidth="1"/>
    <col min="5626" max="5626" width="18.6640625" customWidth="1"/>
    <col min="5629" max="5629" width="12.44140625" customWidth="1"/>
    <col min="5630" max="5630" width="15.44140625" bestFit="1" customWidth="1"/>
    <col min="5631" max="5631" width="19.44140625" bestFit="1" customWidth="1"/>
    <col min="5632" max="5880" width="8.6640625" bestFit="1" customWidth="1"/>
    <col min="5881" max="5881" width="27.44140625" customWidth="1"/>
    <col min="5882" max="5882" width="18.6640625" customWidth="1"/>
    <col min="5885" max="5885" width="12.44140625" customWidth="1"/>
    <col min="5886" max="5886" width="15.44140625" bestFit="1" customWidth="1"/>
    <col min="5887" max="5887" width="19.44140625" bestFit="1" customWidth="1"/>
    <col min="5888" max="6136" width="8.6640625" bestFit="1" customWidth="1"/>
    <col min="6137" max="6137" width="27.44140625" customWidth="1"/>
    <col min="6138" max="6138" width="18.6640625" customWidth="1"/>
    <col min="6141" max="6141" width="12.44140625" customWidth="1"/>
    <col min="6142" max="6142" width="15.44140625" bestFit="1" customWidth="1"/>
    <col min="6143" max="6143" width="19.44140625" bestFit="1" customWidth="1"/>
    <col min="6144" max="6392" width="8.6640625" bestFit="1" customWidth="1"/>
    <col min="6393" max="6393" width="27.44140625" customWidth="1"/>
    <col min="6394" max="6394" width="18.6640625" customWidth="1"/>
    <col min="6397" max="6397" width="12.44140625" customWidth="1"/>
    <col min="6398" max="6398" width="15.44140625" bestFit="1" customWidth="1"/>
    <col min="6399" max="6399" width="19.44140625" bestFit="1" customWidth="1"/>
    <col min="6400" max="6648" width="8.6640625" bestFit="1" customWidth="1"/>
    <col min="6649" max="6649" width="27.44140625" customWidth="1"/>
    <col min="6650" max="6650" width="18.6640625" customWidth="1"/>
    <col min="6653" max="6653" width="12.44140625" customWidth="1"/>
    <col min="6654" max="6654" width="15.44140625" bestFit="1" customWidth="1"/>
    <col min="6655" max="6655" width="19.44140625" bestFit="1" customWidth="1"/>
    <col min="6656" max="6904" width="8.6640625" bestFit="1" customWidth="1"/>
    <col min="6905" max="6905" width="27.44140625" customWidth="1"/>
    <col min="6906" max="6906" width="18.6640625" customWidth="1"/>
    <col min="6909" max="6909" width="12.44140625" customWidth="1"/>
    <col min="6910" max="6910" width="15.44140625" bestFit="1" customWidth="1"/>
    <col min="6911" max="6911" width="19.44140625" bestFit="1" customWidth="1"/>
    <col min="6912" max="7160" width="8.6640625" bestFit="1" customWidth="1"/>
    <col min="7161" max="7161" width="27.44140625" customWidth="1"/>
    <col min="7162" max="7162" width="18.6640625" customWidth="1"/>
    <col min="7165" max="7165" width="12.44140625" customWidth="1"/>
    <col min="7166" max="7166" width="15.44140625" bestFit="1" customWidth="1"/>
    <col min="7167" max="7167" width="19.44140625" bestFit="1" customWidth="1"/>
    <col min="7168" max="7416" width="8.6640625" bestFit="1" customWidth="1"/>
    <col min="7417" max="7417" width="27.44140625" customWidth="1"/>
    <col min="7418" max="7418" width="18.6640625" customWidth="1"/>
    <col min="7421" max="7421" width="12.44140625" customWidth="1"/>
    <col min="7422" max="7422" width="15.44140625" bestFit="1" customWidth="1"/>
    <col min="7423" max="7423" width="19.44140625" bestFit="1" customWidth="1"/>
    <col min="7424" max="7672" width="8.6640625" bestFit="1" customWidth="1"/>
    <col min="7673" max="7673" width="27.44140625" customWidth="1"/>
    <col min="7674" max="7674" width="18.6640625" customWidth="1"/>
    <col min="7677" max="7677" width="12.44140625" customWidth="1"/>
    <col min="7678" max="7678" width="15.44140625" bestFit="1" customWidth="1"/>
    <col min="7679" max="7679" width="19.44140625" bestFit="1" customWidth="1"/>
    <col min="7680" max="7928" width="8.6640625" bestFit="1" customWidth="1"/>
    <col min="7929" max="7929" width="27.44140625" customWidth="1"/>
    <col min="7930" max="7930" width="18.6640625" customWidth="1"/>
    <col min="7933" max="7933" width="12.44140625" customWidth="1"/>
    <col min="7934" max="7934" width="15.44140625" bestFit="1" customWidth="1"/>
    <col min="7935" max="7935" width="19.44140625" bestFit="1" customWidth="1"/>
    <col min="7936" max="8184" width="8.6640625" bestFit="1" customWidth="1"/>
    <col min="8185" max="8185" width="27.44140625" customWidth="1"/>
    <col min="8186" max="8186" width="18.6640625" customWidth="1"/>
    <col min="8189" max="8189" width="12.44140625" customWidth="1"/>
    <col min="8190" max="8190" width="15.44140625" bestFit="1" customWidth="1"/>
    <col min="8191" max="8191" width="19.44140625" bestFit="1" customWidth="1"/>
    <col min="8192" max="8440" width="8.6640625" bestFit="1" customWidth="1"/>
    <col min="8441" max="8441" width="27.44140625" customWidth="1"/>
    <col min="8442" max="8442" width="18.6640625" customWidth="1"/>
    <col min="8445" max="8445" width="12.44140625" customWidth="1"/>
    <col min="8446" max="8446" width="15.44140625" bestFit="1" customWidth="1"/>
    <col min="8447" max="8447" width="19.44140625" bestFit="1" customWidth="1"/>
    <col min="8448" max="8696" width="8.6640625" bestFit="1" customWidth="1"/>
    <col min="8697" max="8697" width="27.44140625" customWidth="1"/>
    <col min="8698" max="8698" width="18.6640625" customWidth="1"/>
    <col min="8701" max="8701" width="12.44140625" customWidth="1"/>
    <col min="8702" max="8702" width="15.44140625" bestFit="1" customWidth="1"/>
    <col min="8703" max="8703" width="19.44140625" bestFit="1" customWidth="1"/>
    <col min="8704" max="8952" width="8.6640625" bestFit="1" customWidth="1"/>
    <col min="8953" max="8953" width="27.44140625" customWidth="1"/>
    <col min="8954" max="8954" width="18.6640625" customWidth="1"/>
    <col min="8957" max="8957" width="12.44140625" customWidth="1"/>
    <col min="8958" max="8958" width="15.44140625" bestFit="1" customWidth="1"/>
    <col min="8959" max="8959" width="19.44140625" bestFit="1" customWidth="1"/>
    <col min="8960" max="9208" width="8.6640625" bestFit="1" customWidth="1"/>
    <col min="9209" max="9209" width="27.44140625" customWidth="1"/>
    <col min="9210" max="9210" width="18.6640625" customWidth="1"/>
    <col min="9213" max="9213" width="12.44140625" customWidth="1"/>
    <col min="9214" max="9214" width="15.44140625" bestFit="1" customWidth="1"/>
    <col min="9215" max="9215" width="19.44140625" bestFit="1" customWidth="1"/>
    <col min="9216" max="9464" width="8.6640625" bestFit="1" customWidth="1"/>
    <col min="9465" max="9465" width="27.44140625" customWidth="1"/>
    <col min="9466" max="9466" width="18.6640625" customWidth="1"/>
    <col min="9469" max="9469" width="12.44140625" customWidth="1"/>
    <col min="9470" max="9470" width="15.44140625" bestFit="1" customWidth="1"/>
    <col min="9471" max="9471" width="19.44140625" bestFit="1" customWidth="1"/>
    <col min="9472" max="9720" width="8.6640625" bestFit="1" customWidth="1"/>
    <col min="9721" max="9721" width="27.44140625" customWidth="1"/>
    <col min="9722" max="9722" width="18.6640625" customWidth="1"/>
    <col min="9725" max="9725" width="12.44140625" customWidth="1"/>
    <col min="9726" max="9726" width="15.44140625" bestFit="1" customWidth="1"/>
    <col min="9727" max="9727" width="19.44140625" bestFit="1" customWidth="1"/>
    <col min="9728" max="9976" width="8.6640625" bestFit="1" customWidth="1"/>
    <col min="9977" max="9977" width="27.44140625" customWidth="1"/>
    <col min="9978" max="9978" width="18.6640625" customWidth="1"/>
    <col min="9981" max="9981" width="12.44140625" customWidth="1"/>
    <col min="9982" max="9982" width="15.44140625" bestFit="1" customWidth="1"/>
    <col min="9983" max="9983" width="19.44140625" bestFit="1" customWidth="1"/>
    <col min="9984" max="10232" width="8.6640625" bestFit="1" customWidth="1"/>
    <col min="10233" max="10233" width="27.44140625" customWidth="1"/>
    <col min="10234" max="10234" width="18.6640625" customWidth="1"/>
    <col min="10237" max="10237" width="12.44140625" customWidth="1"/>
    <col min="10238" max="10238" width="15.44140625" bestFit="1" customWidth="1"/>
    <col min="10239" max="10239" width="19.44140625" bestFit="1" customWidth="1"/>
    <col min="10240" max="10488" width="8.6640625" bestFit="1" customWidth="1"/>
    <col min="10489" max="10489" width="27.44140625" customWidth="1"/>
    <col min="10490" max="10490" width="18.6640625" customWidth="1"/>
    <col min="10493" max="10493" width="12.44140625" customWidth="1"/>
    <col min="10494" max="10494" width="15.44140625" bestFit="1" customWidth="1"/>
    <col min="10495" max="10495" width="19.44140625" bestFit="1" customWidth="1"/>
    <col min="10496" max="10744" width="8.6640625" bestFit="1" customWidth="1"/>
    <col min="10745" max="10745" width="27.44140625" customWidth="1"/>
    <col min="10746" max="10746" width="18.6640625" customWidth="1"/>
    <col min="10749" max="10749" width="12.44140625" customWidth="1"/>
    <col min="10750" max="10750" width="15.44140625" bestFit="1" customWidth="1"/>
    <col min="10751" max="10751" width="19.44140625" bestFit="1" customWidth="1"/>
    <col min="10752" max="11000" width="8.6640625" bestFit="1" customWidth="1"/>
    <col min="11001" max="11001" width="27.44140625" customWidth="1"/>
    <col min="11002" max="11002" width="18.6640625" customWidth="1"/>
    <col min="11005" max="11005" width="12.44140625" customWidth="1"/>
    <col min="11006" max="11006" width="15.44140625" bestFit="1" customWidth="1"/>
    <col min="11007" max="11007" width="19.44140625" bestFit="1" customWidth="1"/>
    <col min="11008" max="11256" width="8.6640625" bestFit="1" customWidth="1"/>
    <col min="11257" max="11257" width="27.44140625" customWidth="1"/>
    <col min="11258" max="11258" width="18.6640625" customWidth="1"/>
    <col min="11261" max="11261" width="12.44140625" customWidth="1"/>
    <col min="11262" max="11262" width="15.44140625" bestFit="1" customWidth="1"/>
    <col min="11263" max="11263" width="19.44140625" bestFit="1" customWidth="1"/>
    <col min="11264" max="11512" width="8.6640625" bestFit="1" customWidth="1"/>
    <col min="11513" max="11513" width="27.44140625" customWidth="1"/>
    <col min="11514" max="11514" width="18.6640625" customWidth="1"/>
    <col min="11517" max="11517" width="12.44140625" customWidth="1"/>
    <col min="11518" max="11518" width="15.44140625" bestFit="1" customWidth="1"/>
    <col min="11519" max="11519" width="19.44140625" bestFit="1" customWidth="1"/>
    <col min="11520" max="11768" width="8.6640625" bestFit="1" customWidth="1"/>
    <col min="11769" max="11769" width="27.44140625" customWidth="1"/>
    <col min="11770" max="11770" width="18.6640625" customWidth="1"/>
    <col min="11773" max="11773" width="12.44140625" customWidth="1"/>
    <col min="11774" max="11774" width="15.44140625" bestFit="1" customWidth="1"/>
    <col min="11775" max="11775" width="19.44140625" bestFit="1" customWidth="1"/>
    <col min="11776" max="12024" width="8.6640625" bestFit="1" customWidth="1"/>
    <col min="12025" max="12025" width="27.44140625" customWidth="1"/>
    <col min="12026" max="12026" width="18.6640625" customWidth="1"/>
    <col min="12029" max="12029" width="12.44140625" customWidth="1"/>
    <col min="12030" max="12030" width="15.44140625" bestFit="1" customWidth="1"/>
    <col min="12031" max="12031" width="19.44140625" bestFit="1" customWidth="1"/>
    <col min="12032" max="12280" width="8.6640625" bestFit="1" customWidth="1"/>
    <col min="12281" max="12281" width="27.44140625" customWidth="1"/>
    <col min="12282" max="12282" width="18.6640625" customWidth="1"/>
    <col min="12285" max="12285" width="12.44140625" customWidth="1"/>
    <col min="12286" max="12286" width="15.44140625" bestFit="1" customWidth="1"/>
    <col min="12287" max="12287" width="19.44140625" bestFit="1" customWidth="1"/>
    <col min="12288" max="12536" width="8.6640625" bestFit="1" customWidth="1"/>
    <col min="12537" max="12537" width="27.44140625" customWidth="1"/>
    <col min="12538" max="12538" width="18.6640625" customWidth="1"/>
    <col min="12541" max="12541" width="12.44140625" customWidth="1"/>
    <col min="12542" max="12542" width="15.44140625" bestFit="1" customWidth="1"/>
    <col min="12543" max="12543" width="19.44140625" bestFit="1" customWidth="1"/>
    <col min="12544" max="12792" width="8.6640625" bestFit="1" customWidth="1"/>
    <col min="12793" max="12793" width="27.44140625" customWidth="1"/>
    <col min="12794" max="12794" width="18.6640625" customWidth="1"/>
    <col min="12797" max="12797" width="12.44140625" customWidth="1"/>
    <col min="12798" max="12798" width="15.44140625" bestFit="1" customWidth="1"/>
    <col min="12799" max="12799" width="19.44140625" bestFit="1" customWidth="1"/>
    <col min="12800" max="13048" width="8.6640625" bestFit="1" customWidth="1"/>
    <col min="13049" max="13049" width="27.44140625" customWidth="1"/>
    <col min="13050" max="13050" width="18.6640625" customWidth="1"/>
    <col min="13053" max="13053" width="12.44140625" customWidth="1"/>
    <col min="13054" max="13054" width="15.44140625" bestFit="1" customWidth="1"/>
    <col min="13055" max="13055" width="19.44140625" bestFit="1" customWidth="1"/>
    <col min="13056" max="13304" width="8.6640625" bestFit="1" customWidth="1"/>
    <col min="13305" max="13305" width="27.44140625" customWidth="1"/>
    <col min="13306" max="13306" width="18.6640625" customWidth="1"/>
    <col min="13309" max="13309" width="12.44140625" customWidth="1"/>
    <col min="13310" max="13310" width="15.44140625" bestFit="1" customWidth="1"/>
    <col min="13311" max="13311" width="19.44140625" bestFit="1" customWidth="1"/>
    <col min="13312" max="13560" width="8.6640625" bestFit="1" customWidth="1"/>
    <col min="13561" max="13561" width="27.44140625" customWidth="1"/>
    <col min="13562" max="13562" width="18.6640625" customWidth="1"/>
    <col min="13565" max="13565" width="12.44140625" customWidth="1"/>
    <col min="13566" max="13566" width="15.44140625" bestFit="1" customWidth="1"/>
    <col min="13567" max="13567" width="19.44140625" bestFit="1" customWidth="1"/>
    <col min="13568" max="13816" width="8.6640625" bestFit="1" customWidth="1"/>
    <col min="13817" max="13817" width="27.44140625" customWidth="1"/>
    <col min="13818" max="13818" width="18.6640625" customWidth="1"/>
    <col min="13821" max="13821" width="12.44140625" customWidth="1"/>
    <col min="13822" max="13822" width="15.44140625" bestFit="1" customWidth="1"/>
    <col min="13823" max="13823" width="19.44140625" bestFit="1" customWidth="1"/>
    <col min="13824" max="14072" width="8.6640625" bestFit="1" customWidth="1"/>
    <col min="14073" max="14073" width="27.44140625" customWidth="1"/>
    <col min="14074" max="14074" width="18.6640625" customWidth="1"/>
    <col min="14077" max="14077" width="12.44140625" customWidth="1"/>
    <col min="14078" max="14078" width="15.44140625" bestFit="1" customWidth="1"/>
    <col min="14079" max="14079" width="19.44140625" bestFit="1" customWidth="1"/>
    <col min="14080" max="14328" width="8.6640625" bestFit="1" customWidth="1"/>
    <col min="14329" max="14329" width="27.44140625" customWidth="1"/>
    <col min="14330" max="14330" width="18.6640625" customWidth="1"/>
    <col min="14333" max="14333" width="12.44140625" customWidth="1"/>
    <col min="14334" max="14334" width="15.44140625" bestFit="1" customWidth="1"/>
    <col min="14335" max="14335" width="19.44140625" bestFit="1" customWidth="1"/>
    <col min="14336" max="14584" width="8.6640625" bestFit="1" customWidth="1"/>
    <col min="14585" max="14585" width="27.44140625" customWidth="1"/>
    <col min="14586" max="14586" width="18.6640625" customWidth="1"/>
    <col min="14589" max="14589" width="12.44140625" customWidth="1"/>
    <col min="14590" max="14590" width="15.44140625" bestFit="1" customWidth="1"/>
    <col min="14591" max="14591" width="19.44140625" bestFit="1" customWidth="1"/>
    <col min="14592" max="14840" width="8.6640625" bestFit="1" customWidth="1"/>
    <col min="14841" max="14841" width="27.44140625" customWidth="1"/>
    <col min="14842" max="14842" width="18.6640625" customWidth="1"/>
    <col min="14845" max="14845" width="12.44140625" customWidth="1"/>
    <col min="14846" max="14846" width="15.44140625" bestFit="1" customWidth="1"/>
    <col min="14847" max="14847" width="19.44140625" bestFit="1" customWidth="1"/>
    <col min="14848" max="15096" width="8.6640625" bestFit="1" customWidth="1"/>
    <col min="15097" max="15097" width="27.44140625" customWidth="1"/>
    <col min="15098" max="15098" width="18.6640625" customWidth="1"/>
    <col min="15101" max="15101" width="12.44140625" customWidth="1"/>
    <col min="15102" max="15102" width="15.44140625" bestFit="1" customWidth="1"/>
    <col min="15103" max="15103" width="19.44140625" bestFit="1" customWidth="1"/>
    <col min="15104" max="15352" width="8.6640625" bestFit="1" customWidth="1"/>
    <col min="15353" max="15353" width="27.44140625" customWidth="1"/>
    <col min="15354" max="15354" width="18.6640625" customWidth="1"/>
    <col min="15357" max="15357" width="12.44140625" customWidth="1"/>
    <col min="15358" max="15358" width="15.44140625" bestFit="1" customWidth="1"/>
    <col min="15359" max="15359" width="19.44140625" bestFit="1" customWidth="1"/>
    <col min="15360" max="15608" width="8.6640625" bestFit="1" customWidth="1"/>
    <col min="15609" max="15609" width="27.44140625" customWidth="1"/>
    <col min="15610" max="15610" width="18.6640625" customWidth="1"/>
    <col min="15613" max="15613" width="12.44140625" customWidth="1"/>
    <col min="15614" max="15614" width="15.44140625" bestFit="1" customWidth="1"/>
    <col min="15615" max="15615" width="19.44140625" bestFit="1" customWidth="1"/>
    <col min="15616" max="15864" width="8.6640625" bestFit="1" customWidth="1"/>
    <col min="15865" max="15865" width="27.44140625" customWidth="1"/>
    <col min="15866" max="15866" width="18.6640625" customWidth="1"/>
    <col min="15869" max="15869" width="12.44140625" customWidth="1"/>
    <col min="15870" max="15870" width="15.44140625" bestFit="1" customWidth="1"/>
    <col min="15871" max="15871" width="19.44140625" bestFit="1" customWidth="1"/>
    <col min="15872" max="16120" width="8.6640625" bestFit="1" customWidth="1"/>
    <col min="16121" max="16121" width="27.44140625" customWidth="1"/>
    <col min="16122" max="16122" width="18.6640625" customWidth="1"/>
    <col min="16125" max="16125" width="12.44140625" customWidth="1"/>
    <col min="16126" max="16126" width="15.44140625" bestFit="1" customWidth="1"/>
    <col min="16127" max="16127" width="19.44140625" bestFit="1" customWidth="1"/>
  </cols>
  <sheetData>
    <row r="1" spans="1:26" s="5" customFormat="1" ht="307.2" customHeight="1" x14ac:dyDescent="0.3">
      <c r="E1" s="6"/>
    </row>
    <row r="2" spans="1:26" s="13" customFormat="1" ht="30" customHeight="1" x14ac:dyDescent="0.3">
      <c r="A2" s="7" t="s">
        <v>0</v>
      </c>
      <c r="B2" s="7" t="s">
        <v>1</v>
      </c>
      <c r="C2" s="7" t="s">
        <v>2</v>
      </c>
      <c r="D2" s="8" t="s">
        <v>3</v>
      </c>
      <c r="E2" s="9"/>
      <c r="F2" s="10" t="s">
        <v>4</v>
      </c>
      <c r="G2" s="11"/>
      <c r="H2" s="12"/>
      <c r="I2" s="12"/>
      <c r="J2" s="12"/>
      <c r="K2" s="12"/>
      <c r="L2" s="12"/>
      <c r="M2" s="12"/>
      <c r="N2" s="12"/>
      <c r="O2" s="12"/>
      <c r="P2" s="12"/>
      <c r="Q2" s="12"/>
      <c r="R2" s="12"/>
      <c r="S2" s="12"/>
      <c r="T2" s="12"/>
      <c r="U2" s="12"/>
      <c r="V2" s="12"/>
      <c r="W2" s="12"/>
      <c r="X2" s="12"/>
      <c r="Y2" s="12"/>
      <c r="Z2" s="12"/>
    </row>
    <row r="3" spans="1:26" s="13" customFormat="1" ht="13.8" x14ac:dyDescent="0.3">
      <c r="A3" s="14" t="s">
        <v>5</v>
      </c>
      <c r="B3" s="15">
        <v>973062</v>
      </c>
      <c r="C3" s="4"/>
      <c r="D3" s="70">
        <f>B3-(B3*C3)</f>
        <v>973062</v>
      </c>
      <c r="E3" s="71"/>
      <c r="F3" s="16">
        <f>D3*4</f>
        <v>3892248</v>
      </c>
      <c r="G3" s="17"/>
      <c r="H3" s="12"/>
      <c r="I3" s="12"/>
      <c r="J3" s="12"/>
      <c r="K3" s="12"/>
      <c r="L3" s="12"/>
      <c r="M3" s="12"/>
      <c r="N3" s="12"/>
      <c r="O3" s="12"/>
      <c r="P3" s="12"/>
      <c r="Q3" s="12"/>
      <c r="R3" s="12"/>
      <c r="S3" s="12"/>
      <c r="T3" s="12"/>
      <c r="U3" s="12"/>
      <c r="V3" s="12"/>
      <c r="W3" s="12"/>
      <c r="X3" s="12"/>
      <c r="Y3" s="12"/>
      <c r="Z3" s="12"/>
    </row>
    <row r="4" spans="1:26" s="13" customFormat="1" ht="13.8" x14ac:dyDescent="0.3">
      <c r="A4" s="14" t="s">
        <v>6</v>
      </c>
      <c r="B4" s="15">
        <v>648708</v>
      </c>
      <c r="C4" s="4"/>
      <c r="D4" s="70">
        <f>B4-(B4*C4)</f>
        <v>648708</v>
      </c>
      <c r="E4" s="71"/>
      <c r="F4" s="16">
        <f>D4*4</f>
        <v>2594832</v>
      </c>
      <c r="G4" s="17"/>
      <c r="H4" s="12"/>
      <c r="I4" s="12"/>
      <c r="J4" s="12"/>
      <c r="K4" s="12"/>
      <c r="L4" s="12"/>
      <c r="M4" s="12"/>
      <c r="N4" s="12"/>
      <c r="O4" s="12"/>
      <c r="P4" s="12"/>
      <c r="Q4" s="12"/>
      <c r="R4" s="12"/>
      <c r="S4" s="12"/>
      <c r="T4" s="12"/>
      <c r="U4" s="12"/>
      <c r="V4" s="12"/>
      <c r="W4" s="12"/>
      <c r="X4" s="12"/>
      <c r="Y4" s="12"/>
      <c r="Z4" s="12"/>
    </row>
    <row r="5" spans="1:26" s="13" customFormat="1" ht="13.8" x14ac:dyDescent="0.3">
      <c r="A5" s="14" t="s">
        <v>7</v>
      </c>
      <c r="B5" s="15">
        <v>375055</v>
      </c>
      <c r="C5" s="4"/>
      <c r="D5" s="70">
        <f>B5-(B5*C5)</f>
        <v>375055</v>
      </c>
      <c r="E5" s="71"/>
      <c r="F5" s="16">
        <f>D5*4</f>
        <v>1500220</v>
      </c>
      <c r="G5" s="17"/>
      <c r="H5" s="12"/>
      <c r="I5" s="12"/>
      <c r="J5" s="12"/>
      <c r="K5" s="12"/>
      <c r="L5" s="12"/>
      <c r="M5" s="12"/>
      <c r="N5" s="12"/>
      <c r="O5" s="12"/>
      <c r="P5" s="12"/>
      <c r="Q5" s="12"/>
      <c r="R5" s="12"/>
      <c r="S5" s="12"/>
      <c r="T5" s="12"/>
      <c r="U5" s="12"/>
      <c r="V5" s="12"/>
      <c r="W5" s="12"/>
      <c r="X5" s="12"/>
      <c r="Y5" s="12"/>
      <c r="Z5" s="12"/>
    </row>
    <row r="6" spans="1:26" s="13" customFormat="1" ht="13.8" x14ac:dyDescent="0.3">
      <c r="A6" s="14" t="s">
        <v>8</v>
      </c>
      <c r="B6" s="15">
        <v>11760</v>
      </c>
      <c r="C6" s="4"/>
      <c r="D6" s="70">
        <f>B6-(B6*C6)</f>
        <v>11760</v>
      </c>
      <c r="E6" s="71"/>
      <c r="F6" s="16">
        <f>D6*4</f>
        <v>47040</v>
      </c>
      <c r="G6" s="17"/>
      <c r="H6" s="12"/>
      <c r="I6" s="12"/>
      <c r="J6" s="12"/>
      <c r="K6" s="12"/>
      <c r="L6" s="12"/>
      <c r="M6" s="12"/>
      <c r="N6" s="12"/>
      <c r="O6" s="12"/>
      <c r="P6" s="12"/>
      <c r="Q6" s="12"/>
      <c r="R6" s="12"/>
      <c r="S6" s="12"/>
      <c r="T6" s="12"/>
      <c r="U6" s="12"/>
      <c r="V6" s="12"/>
      <c r="W6" s="12"/>
      <c r="X6" s="12"/>
      <c r="Y6" s="12"/>
      <c r="Z6" s="12"/>
    </row>
    <row r="7" spans="1:26" s="13" customFormat="1" ht="13.8" x14ac:dyDescent="0.3">
      <c r="A7" s="87" t="s">
        <v>9</v>
      </c>
      <c r="B7" s="88"/>
      <c r="C7" s="88"/>
      <c r="D7" s="88"/>
      <c r="E7" s="89"/>
      <c r="F7" s="18">
        <f>SUM(F3:F5)</f>
        <v>7987300</v>
      </c>
      <c r="G7" s="17"/>
      <c r="H7" s="12"/>
      <c r="I7" s="12"/>
      <c r="J7" s="12"/>
      <c r="K7" s="12"/>
      <c r="L7" s="12"/>
      <c r="M7" s="12"/>
      <c r="N7" s="12"/>
      <c r="O7" s="12"/>
      <c r="P7" s="12"/>
      <c r="Q7" s="12"/>
      <c r="R7" s="12"/>
      <c r="S7" s="12"/>
      <c r="T7" s="12"/>
      <c r="U7" s="12"/>
      <c r="V7" s="12"/>
      <c r="W7" s="12"/>
      <c r="X7" s="12"/>
      <c r="Y7" s="12"/>
      <c r="Z7" s="12"/>
    </row>
    <row r="8" spans="1:26" s="13" customFormat="1" ht="13.8" x14ac:dyDescent="0.3">
      <c r="A8" s="12"/>
      <c r="B8" s="12"/>
      <c r="C8" s="12"/>
      <c r="D8" s="12"/>
      <c r="E8" s="12"/>
      <c r="F8" s="12"/>
      <c r="G8" s="17"/>
      <c r="H8" s="12"/>
      <c r="I8" s="12"/>
      <c r="J8" s="12"/>
      <c r="K8" s="12"/>
      <c r="L8" s="12"/>
      <c r="M8" s="12"/>
      <c r="N8" s="12"/>
      <c r="O8" s="12"/>
      <c r="P8" s="12"/>
      <c r="Q8" s="12"/>
      <c r="R8" s="12"/>
      <c r="S8" s="12"/>
      <c r="T8" s="12"/>
      <c r="U8" s="12"/>
      <c r="V8" s="12"/>
      <c r="W8" s="12"/>
      <c r="X8" s="12"/>
      <c r="Y8" s="12"/>
      <c r="Z8" s="12"/>
    </row>
    <row r="9" spans="1:26" s="13" customFormat="1" ht="13.8" x14ac:dyDescent="0.3">
      <c r="A9" s="52" t="s">
        <v>26</v>
      </c>
      <c r="B9" s="12"/>
      <c r="C9" s="12"/>
      <c r="D9" s="12"/>
      <c r="E9" s="12"/>
      <c r="F9" s="12"/>
      <c r="G9" s="21"/>
      <c r="H9" s="12"/>
      <c r="I9" s="12"/>
      <c r="J9" s="12"/>
      <c r="K9" s="12"/>
      <c r="L9" s="12"/>
      <c r="M9" s="12"/>
      <c r="N9" s="12"/>
      <c r="O9" s="12"/>
      <c r="P9" s="12"/>
      <c r="Q9" s="12"/>
      <c r="R9" s="12"/>
      <c r="S9" s="12"/>
      <c r="T9" s="12"/>
      <c r="U9" s="12"/>
      <c r="V9" s="12"/>
      <c r="W9" s="12"/>
      <c r="X9" s="12"/>
      <c r="Y9" s="12"/>
      <c r="Z9" s="12"/>
    </row>
    <row r="10" spans="1:26" s="13" customFormat="1" ht="29.4" customHeight="1" x14ac:dyDescent="0.3">
      <c r="A10" s="92" t="s">
        <v>10</v>
      </c>
      <c r="B10" s="92"/>
      <c r="C10" s="92"/>
      <c r="D10" s="19"/>
      <c r="E10" s="19"/>
      <c r="F10" s="12"/>
      <c r="G10" s="12"/>
      <c r="H10" s="12"/>
      <c r="I10" s="12"/>
      <c r="J10" s="12"/>
      <c r="K10" s="12"/>
      <c r="L10" s="12"/>
      <c r="M10" s="12"/>
      <c r="N10" s="12"/>
      <c r="O10" s="12"/>
      <c r="P10" s="12"/>
      <c r="Q10" s="12"/>
      <c r="R10" s="12"/>
      <c r="S10" s="12"/>
      <c r="T10" s="12"/>
      <c r="U10" s="12"/>
      <c r="V10" s="12"/>
      <c r="W10" s="12"/>
      <c r="X10" s="12"/>
      <c r="Y10" s="12"/>
      <c r="Z10" s="12"/>
    </row>
    <row r="11" spans="1:26" s="13" customFormat="1" ht="13.8" x14ac:dyDescent="0.3">
      <c r="A11" s="20" t="s">
        <v>11</v>
      </c>
      <c r="B11" s="21"/>
      <c r="C11" s="21"/>
      <c r="D11" s="21"/>
      <c r="E11" s="22"/>
      <c r="F11" s="12"/>
      <c r="G11" s="12"/>
      <c r="H11" s="12"/>
      <c r="I11" s="12"/>
      <c r="J11" s="12"/>
      <c r="K11" s="12"/>
      <c r="L11" s="12"/>
      <c r="M11" s="12"/>
      <c r="N11" s="12"/>
      <c r="O11" s="12"/>
      <c r="P11" s="12"/>
      <c r="Q11" s="12"/>
      <c r="R11" s="12"/>
      <c r="S11" s="12"/>
      <c r="T11" s="12"/>
      <c r="U11" s="12"/>
      <c r="V11" s="12"/>
      <c r="W11" s="12"/>
      <c r="X11" s="12"/>
      <c r="Y11" s="12"/>
      <c r="Z11" s="12"/>
    </row>
    <row r="12" spans="1:26" s="13" customFormat="1" ht="13.8" x14ac:dyDescent="0.3">
      <c r="A12" s="21"/>
      <c r="B12" s="21"/>
      <c r="C12" s="21"/>
      <c r="D12" s="21"/>
      <c r="E12" s="22"/>
      <c r="F12" s="12"/>
      <c r="G12" s="12"/>
      <c r="H12" s="12"/>
      <c r="I12" s="12"/>
      <c r="J12" s="12"/>
      <c r="K12" s="12"/>
      <c r="L12" s="12"/>
      <c r="M12" s="12"/>
      <c r="N12" s="12"/>
      <c r="O12" s="12"/>
      <c r="P12" s="12"/>
      <c r="Q12" s="12"/>
      <c r="R12" s="12"/>
      <c r="S12" s="12"/>
      <c r="T12" s="12"/>
      <c r="U12" s="12"/>
      <c r="V12" s="12"/>
      <c r="W12" s="12"/>
      <c r="X12" s="12"/>
      <c r="Y12" s="12"/>
      <c r="Z12" s="12"/>
    </row>
    <row r="13" spans="1:26" s="24" customFormat="1" ht="27.6" x14ac:dyDescent="0.3">
      <c r="A13" s="94" t="s">
        <v>12</v>
      </c>
      <c r="B13" s="95"/>
      <c r="C13" s="7" t="s">
        <v>13</v>
      </c>
      <c r="D13" s="7" t="s">
        <v>14</v>
      </c>
      <c r="E13" s="7" t="s">
        <v>15</v>
      </c>
      <c r="F13" s="7" t="s">
        <v>16</v>
      </c>
      <c r="G13" s="23"/>
      <c r="H13" s="23"/>
      <c r="I13" s="23"/>
      <c r="J13" s="23"/>
      <c r="K13" s="23"/>
      <c r="L13" s="23"/>
      <c r="M13" s="23"/>
      <c r="N13" s="23"/>
      <c r="O13" s="23"/>
      <c r="P13" s="23"/>
      <c r="Q13" s="23"/>
      <c r="R13" s="23"/>
      <c r="S13" s="23"/>
      <c r="T13" s="23"/>
      <c r="U13" s="23"/>
      <c r="V13" s="23"/>
      <c r="W13" s="23"/>
      <c r="X13" s="23"/>
      <c r="Y13" s="23"/>
      <c r="Z13" s="23"/>
    </row>
    <row r="14" spans="1:26" s="13" customFormat="1" ht="51.6" customHeight="1" x14ac:dyDescent="0.3">
      <c r="A14" s="76" t="s">
        <v>27</v>
      </c>
      <c r="B14" s="96"/>
      <c r="C14" s="3"/>
      <c r="D14" s="2">
        <v>2664</v>
      </c>
      <c r="E14" s="25">
        <f>C14*D14</f>
        <v>0</v>
      </c>
      <c r="F14" s="18">
        <f>E14*48</f>
        <v>0</v>
      </c>
      <c r="G14" s="12"/>
      <c r="H14" s="12"/>
      <c r="I14" s="12"/>
      <c r="J14" s="12"/>
      <c r="K14" s="12"/>
      <c r="L14" s="12"/>
      <c r="M14" s="12"/>
      <c r="N14" s="12"/>
      <c r="O14" s="12"/>
      <c r="P14" s="12"/>
      <c r="Q14" s="12"/>
      <c r="R14" s="12"/>
      <c r="S14" s="12"/>
      <c r="T14" s="12"/>
      <c r="U14" s="12"/>
      <c r="V14" s="12"/>
      <c r="W14" s="12"/>
      <c r="X14" s="12"/>
      <c r="Y14" s="12"/>
      <c r="Z14" s="12"/>
    </row>
    <row r="15" spans="1:26" s="12" customFormat="1" ht="25.2" customHeight="1" x14ac:dyDescent="0.3">
      <c r="A15" s="93" t="s">
        <v>17</v>
      </c>
      <c r="B15" s="93"/>
      <c r="C15" s="93"/>
      <c r="D15" s="1"/>
      <c r="E15" s="26"/>
      <c r="F15" s="27"/>
      <c r="G15" s="28"/>
      <c r="H15" s="28"/>
      <c r="I15" s="28"/>
      <c r="J15" s="28"/>
      <c r="K15" s="28"/>
      <c r="L15" s="28"/>
    </row>
    <row r="16" spans="1:26" s="12" customFormat="1" ht="12.6" customHeight="1" x14ac:dyDescent="0.3">
      <c r="B16" s="51"/>
      <c r="C16" s="51"/>
      <c r="D16" s="1"/>
      <c r="E16" s="26"/>
      <c r="F16" s="27"/>
      <c r="G16" s="28"/>
      <c r="H16" s="28"/>
      <c r="I16" s="28"/>
      <c r="J16" s="28"/>
      <c r="K16" s="28"/>
      <c r="L16" s="28"/>
    </row>
    <row r="17" spans="1:26" s="12" customFormat="1" ht="33.6" customHeight="1" x14ac:dyDescent="0.3">
      <c r="A17" s="75" t="s">
        <v>54</v>
      </c>
      <c r="B17" s="75"/>
      <c r="C17" s="7" t="s">
        <v>56</v>
      </c>
      <c r="D17" s="74" t="s">
        <v>29</v>
      </c>
      <c r="E17" s="74"/>
      <c r="F17" s="53" t="s">
        <v>30</v>
      </c>
      <c r="G17" s="28"/>
      <c r="H17" s="28"/>
      <c r="I17" s="28"/>
      <c r="J17" s="28"/>
      <c r="K17" s="28"/>
      <c r="L17" s="28"/>
    </row>
    <row r="18" spans="1:26" s="12" customFormat="1" ht="31.8" customHeight="1" x14ac:dyDescent="0.3">
      <c r="A18" s="76"/>
      <c r="B18" s="77"/>
      <c r="C18" s="3"/>
      <c r="D18" s="78">
        <v>50</v>
      </c>
      <c r="E18" s="78"/>
      <c r="F18" s="18">
        <f>C18*50*4</f>
        <v>0</v>
      </c>
      <c r="G18" s="28"/>
      <c r="H18" s="28"/>
      <c r="I18" s="28"/>
      <c r="J18" s="28"/>
      <c r="K18" s="28"/>
      <c r="L18" s="28"/>
    </row>
    <row r="19" spans="1:26" s="12" customFormat="1" ht="28.8" customHeight="1" x14ac:dyDescent="0.3">
      <c r="A19" s="66" t="s">
        <v>33</v>
      </c>
      <c r="B19" s="66"/>
      <c r="C19" s="66"/>
      <c r="D19" s="1"/>
      <c r="E19" s="26"/>
      <c r="F19" s="27"/>
      <c r="G19" s="28"/>
      <c r="H19" s="28"/>
      <c r="I19" s="28"/>
      <c r="J19" s="28"/>
      <c r="K19" s="28"/>
      <c r="L19" s="28"/>
    </row>
    <row r="20" spans="1:26" s="13" customFormat="1" ht="31.95" customHeight="1" x14ac:dyDescent="0.3">
      <c r="A20" s="72" t="s">
        <v>31</v>
      </c>
      <c r="B20" s="73"/>
      <c r="C20" s="29" t="s">
        <v>18</v>
      </c>
      <c r="D20" s="29"/>
      <c r="E20" s="30"/>
      <c r="F20" s="7" t="s">
        <v>19</v>
      </c>
      <c r="G20" s="11"/>
      <c r="H20" s="12"/>
      <c r="I20" s="12"/>
      <c r="J20" s="12"/>
      <c r="K20" s="12"/>
      <c r="L20" s="12"/>
      <c r="M20" s="12"/>
      <c r="N20" s="12"/>
      <c r="O20" s="12"/>
      <c r="P20" s="12"/>
      <c r="Q20" s="12"/>
      <c r="R20" s="12"/>
      <c r="S20" s="12"/>
      <c r="T20" s="12"/>
      <c r="U20" s="12"/>
      <c r="V20" s="12"/>
      <c r="W20" s="12"/>
      <c r="X20" s="12"/>
      <c r="Y20" s="12"/>
      <c r="Z20" s="12"/>
    </row>
    <row r="21" spans="1:26" s="13" customFormat="1" ht="28.2" customHeight="1" x14ac:dyDescent="0.3">
      <c r="A21" s="76" t="s">
        <v>20</v>
      </c>
      <c r="B21" s="77"/>
      <c r="C21" s="3"/>
      <c r="D21" s="31"/>
      <c r="E21" s="32"/>
      <c r="F21" s="18">
        <f>C21</f>
        <v>0</v>
      </c>
      <c r="G21" s="17"/>
      <c r="H21" s="12"/>
      <c r="I21" s="12"/>
      <c r="J21" s="12"/>
      <c r="K21" s="12"/>
      <c r="L21" s="12"/>
      <c r="M21" s="12"/>
      <c r="N21" s="12"/>
      <c r="O21" s="12"/>
      <c r="P21" s="12"/>
      <c r="Q21" s="12"/>
      <c r="R21" s="12"/>
      <c r="S21" s="12"/>
      <c r="T21" s="12"/>
      <c r="U21" s="12"/>
      <c r="V21" s="12"/>
      <c r="W21" s="12"/>
      <c r="X21" s="12"/>
      <c r="Y21" s="12"/>
      <c r="Z21" s="12"/>
    </row>
    <row r="22" spans="1:26" s="13" customFormat="1" ht="25.2" customHeight="1" x14ac:dyDescent="0.3">
      <c r="A22" s="97" t="s">
        <v>34</v>
      </c>
      <c r="B22" s="98"/>
      <c r="C22" s="98"/>
      <c r="D22" s="12"/>
      <c r="E22" s="12"/>
      <c r="F22" s="33"/>
      <c r="G22" s="17"/>
      <c r="H22" s="12"/>
      <c r="I22" s="12"/>
      <c r="J22" s="12"/>
      <c r="K22" s="12"/>
      <c r="L22" s="12"/>
      <c r="M22" s="12"/>
      <c r="N22" s="12"/>
      <c r="O22" s="12"/>
      <c r="P22" s="12"/>
      <c r="Q22" s="12"/>
      <c r="R22" s="12"/>
      <c r="S22" s="12"/>
      <c r="T22" s="12"/>
      <c r="U22" s="12"/>
      <c r="V22" s="12"/>
      <c r="W22" s="12"/>
      <c r="X22" s="12"/>
      <c r="Y22" s="12"/>
      <c r="Z22" s="12"/>
    </row>
    <row r="23" spans="1:26" s="13" customFormat="1" ht="13.8" x14ac:dyDescent="0.3">
      <c r="A23" s="12"/>
      <c r="B23" s="12"/>
      <c r="C23" s="12"/>
      <c r="D23" s="12"/>
      <c r="E23" s="12"/>
      <c r="F23" s="33"/>
      <c r="G23" s="17"/>
      <c r="H23" s="12"/>
      <c r="I23" s="12"/>
      <c r="J23" s="12"/>
      <c r="K23" s="12"/>
      <c r="L23" s="12"/>
      <c r="M23" s="12"/>
      <c r="N23" s="12"/>
      <c r="O23" s="12"/>
      <c r="P23" s="12"/>
      <c r="Q23" s="12"/>
      <c r="R23" s="12"/>
      <c r="S23" s="12"/>
      <c r="T23" s="12"/>
      <c r="U23" s="12"/>
      <c r="V23" s="12"/>
      <c r="W23" s="12"/>
      <c r="X23" s="12"/>
      <c r="Y23" s="12"/>
      <c r="Z23" s="12"/>
    </row>
    <row r="24" spans="1:26" s="24" customFormat="1" ht="27.6" x14ac:dyDescent="0.3">
      <c r="A24" s="99" t="s">
        <v>58</v>
      </c>
      <c r="B24" s="99"/>
      <c r="C24" s="7" t="s">
        <v>13</v>
      </c>
      <c r="D24" s="74" t="s">
        <v>14</v>
      </c>
      <c r="E24" s="74"/>
      <c r="F24" s="7" t="s">
        <v>21</v>
      </c>
      <c r="G24" s="23"/>
      <c r="H24" s="34"/>
      <c r="I24" s="35"/>
      <c r="J24" s="34"/>
      <c r="K24" s="34"/>
      <c r="L24" s="34"/>
      <c r="M24" s="23"/>
      <c r="N24" s="23"/>
      <c r="O24" s="23"/>
      <c r="P24" s="23"/>
      <c r="Q24" s="23"/>
      <c r="R24" s="23"/>
      <c r="S24" s="23"/>
      <c r="T24" s="23"/>
      <c r="U24" s="23"/>
      <c r="V24" s="23"/>
      <c r="W24" s="23"/>
      <c r="X24" s="23"/>
      <c r="Y24" s="23"/>
      <c r="Z24" s="23"/>
    </row>
    <row r="25" spans="1:26" s="13" customFormat="1" ht="52.95" customHeight="1" x14ac:dyDescent="0.3">
      <c r="A25" s="90" t="s">
        <v>57</v>
      </c>
      <c r="B25" s="91"/>
      <c r="C25" s="65"/>
      <c r="D25" s="68">
        <v>100</v>
      </c>
      <c r="E25" s="69"/>
      <c r="F25" s="18">
        <f>C25*D25*12</f>
        <v>0</v>
      </c>
      <c r="G25" s="12"/>
      <c r="H25" s="36"/>
      <c r="I25" s="36"/>
      <c r="J25" s="36"/>
      <c r="K25" s="36"/>
      <c r="L25" s="36"/>
      <c r="M25" s="12"/>
      <c r="N25" s="12"/>
      <c r="O25" s="12"/>
      <c r="P25" s="12"/>
      <c r="Q25" s="12"/>
      <c r="R25" s="12"/>
      <c r="S25" s="12"/>
      <c r="T25" s="12"/>
      <c r="U25" s="12"/>
      <c r="V25" s="12"/>
      <c r="W25" s="12"/>
      <c r="X25" s="12"/>
      <c r="Y25" s="12"/>
      <c r="Z25" s="12"/>
    </row>
    <row r="26" spans="1:26" s="12" customFormat="1" ht="30.6" customHeight="1" x14ac:dyDescent="0.3">
      <c r="A26" s="67"/>
      <c r="B26" s="67"/>
      <c r="C26" s="67"/>
    </row>
    <row r="27" spans="1:26" s="13" customFormat="1" ht="28.2" customHeight="1" x14ac:dyDescent="0.3">
      <c r="A27" s="79" t="s">
        <v>22</v>
      </c>
      <c r="B27" s="80"/>
      <c r="C27" s="80"/>
      <c r="D27" s="80"/>
      <c r="E27" s="80"/>
      <c r="F27" s="37"/>
      <c r="G27" s="12"/>
      <c r="H27" s="12"/>
      <c r="I27" s="12"/>
      <c r="J27" s="12"/>
      <c r="K27" s="12"/>
      <c r="L27" s="12"/>
      <c r="M27" s="12"/>
      <c r="N27" s="12"/>
      <c r="O27" s="12"/>
      <c r="P27" s="12"/>
      <c r="Q27" s="12"/>
      <c r="R27" s="12"/>
      <c r="S27" s="12"/>
      <c r="T27" s="12"/>
      <c r="U27" s="12"/>
      <c r="V27" s="12"/>
      <c r="W27" s="12"/>
      <c r="X27" s="12"/>
      <c r="Y27" s="12"/>
      <c r="Z27" s="12"/>
    </row>
    <row r="28" spans="1:26" s="13" customFormat="1" ht="13.95" customHeight="1" x14ac:dyDescent="0.3">
      <c r="A28" s="81" t="s">
        <v>23</v>
      </c>
      <c r="B28" s="82"/>
      <c r="C28" s="82"/>
      <c r="D28" s="82"/>
      <c r="E28" s="83"/>
      <c r="F28" s="38">
        <f>F7</f>
        <v>7987300</v>
      </c>
      <c r="G28" s="12"/>
      <c r="H28" s="12"/>
      <c r="I28" s="12"/>
      <c r="J28" s="12"/>
      <c r="K28" s="12"/>
      <c r="L28" s="12"/>
      <c r="M28" s="12"/>
      <c r="N28" s="12"/>
      <c r="O28" s="12"/>
      <c r="P28" s="12"/>
      <c r="Q28" s="12"/>
      <c r="R28" s="12"/>
      <c r="S28" s="12"/>
      <c r="T28" s="12"/>
      <c r="U28" s="12"/>
      <c r="V28" s="12"/>
      <c r="W28" s="12"/>
      <c r="X28" s="12"/>
      <c r="Y28" s="12"/>
      <c r="Z28" s="12"/>
    </row>
    <row r="29" spans="1:26" s="13" customFormat="1" ht="13.95" customHeight="1" x14ac:dyDescent="0.3">
      <c r="A29" s="81" t="s">
        <v>25</v>
      </c>
      <c r="B29" s="82"/>
      <c r="C29" s="82"/>
      <c r="D29" s="82"/>
      <c r="E29" s="83"/>
      <c r="F29" s="38">
        <f>F14</f>
        <v>0</v>
      </c>
      <c r="G29" s="12"/>
      <c r="H29" s="12"/>
      <c r="I29" s="12"/>
      <c r="J29" s="12"/>
      <c r="K29" s="12"/>
      <c r="L29" s="12"/>
      <c r="M29" s="12"/>
      <c r="N29" s="12"/>
      <c r="O29" s="12"/>
      <c r="P29" s="12"/>
      <c r="Q29" s="12"/>
      <c r="R29" s="12"/>
      <c r="S29" s="12"/>
      <c r="T29" s="12"/>
      <c r="U29" s="12"/>
      <c r="V29" s="12"/>
      <c r="W29" s="12"/>
      <c r="X29" s="12"/>
      <c r="Y29" s="12"/>
      <c r="Z29" s="12"/>
    </row>
    <row r="30" spans="1:26" s="13" customFormat="1" ht="13.95" customHeight="1" x14ac:dyDescent="0.3">
      <c r="A30" s="48" t="s">
        <v>55</v>
      </c>
      <c r="B30" s="49"/>
      <c r="C30" s="49"/>
      <c r="D30" s="49"/>
      <c r="E30" s="50"/>
      <c r="F30" s="38">
        <f>F18</f>
        <v>0</v>
      </c>
      <c r="G30" s="12"/>
      <c r="H30" s="12"/>
      <c r="I30" s="12"/>
      <c r="J30" s="12"/>
      <c r="K30" s="12"/>
      <c r="L30" s="12"/>
      <c r="M30" s="12"/>
      <c r="N30" s="12"/>
      <c r="O30" s="12"/>
      <c r="P30" s="12"/>
      <c r="Q30" s="12"/>
      <c r="R30" s="12"/>
      <c r="S30" s="12"/>
      <c r="T30" s="12"/>
      <c r="U30" s="12"/>
      <c r="V30" s="12"/>
      <c r="W30" s="12"/>
      <c r="X30" s="12"/>
      <c r="Y30" s="12"/>
      <c r="Z30" s="12"/>
    </row>
    <row r="31" spans="1:26" s="13" customFormat="1" ht="13.95" customHeight="1" x14ac:dyDescent="0.3">
      <c r="A31" s="84" t="s">
        <v>32</v>
      </c>
      <c r="B31" s="85"/>
      <c r="C31" s="85"/>
      <c r="D31" s="85"/>
      <c r="E31" s="86"/>
      <c r="F31" s="38">
        <f>F21</f>
        <v>0</v>
      </c>
      <c r="G31" s="12"/>
      <c r="H31" s="12"/>
      <c r="I31" s="12"/>
      <c r="J31" s="12"/>
      <c r="K31" s="12"/>
      <c r="L31" s="12"/>
      <c r="M31" s="12"/>
      <c r="N31" s="12"/>
      <c r="O31" s="12"/>
      <c r="P31" s="12"/>
      <c r="Q31" s="12"/>
      <c r="R31" s="12"/>
      <c r="S31" s="12"/>
      <c r="T31" s="12"/>
      <c r="U31" s="12"/>
      <c r="V31" s="12"/>
      <c r="W31" s="12"/>
      <c r="X31" s="12"/>
      <c r="Y31" s="12"/>
      <c r="Z31" s="12"/>
    </row>
    <row r="32" spans="1:26" s="41" customFormat="1" ht="13.95" customHeight="1" x14ac:dyDescent="0.3">
      <c r="A32" s="84" t="s">
        <v>59</v>
      </c>
      <c r="B32" s="85"/>
      <c r="C32" s="85"/>
      <c r="D32" s="85"/>
      <c r="E32" s="86"/>
      <c r="F32" s="39">
        <f>+F25</f>
        <v>0</v>
      </c>
      <c r="G32" s="40"/>
      <c r="H32" s="40"/>
      <c r="I32" s="40"/>
      <c r="J32" s="40"/>
      <c r="K32" s="40"/>
      <c r="L32" s="40"/>
      <c r="M32" s="40"/>
      <c r="N32" s="40"/>
      <c r="O32" s="40"/>
      <c r="P32" s="40"/>
      <c r="Q32" s="40"/>
      <c r="R32" s="40"/>
      <c r="S32" s="40"/>
      <c r="T32" s="40"/>
      <c r="U32" s="40"/>
      <c r="V32" s="40"/>
      <c r="W32" s="40"/>
      <c r="X32" s="40"/>
      <c r="Y32" s="40"/>
      <c r="Z32" s="40"/>
    </row>
    <row r="33" spans="1:26" s="13" customFormat="1" ht="18" x14ac:dyDescent="0.3">
      <c r="A33" s="42" t="s">
        <v>24</v>
      </c>
      <c r="B33" s="43"/>
      <c r="C33" s="43"/>
      <c r="D33" s="43"/>
      <c r="E33" s="43"/>
      <c r="F33" s="44">
        <f>SUM(F7+F14+F21+F25)</f>
        <v>7987300</v>
      </c>
      <c r="G33" s="12"/>
      <c r="H33" s="12"/>
      <c r="I33" s="12"/>
      <c r="J33" s="12"/>
      <c r="K33" s="12"/>
      <c r="L33" s="12"/>
      <c r="M33" s="12"/>
      <c r="N33" s="12"/>
      <c r="O33" s="12"/>
      <c r="P33" s="12"/>
      <c r="Q33" s="12"/>
      <c r="R33" s="12"/>
      <c r="S33" s="12"/>
      <c r="T33" s="12"/>
      <c r="U33" s="12"/>
      <c r="V33" s="12"/>
      <c r="W33" s="12"/>
      <c r="X33" s="12"/>
      <c r="Y33" s="12"/>
      <c r="Z33" s="12"/>
    </row>
    <row r="34" spans="1:26" s="12" customFormat="1" x14ac:dyDescent="0.3">
      <c r="A34" s="11"/>
      <c r="B34" s="11"/>
      <c r="C34" s="19"/>
      <c r="D34" s="45"/>
      <c r="E34" s="22"/>
    </row>
    <row r="35" spans="1:26" s="47" customFormat="1" x14ac:dyDescent="0.3">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row r="36" spans="1:26" s="47" customFormat="1" x14ac:dyDescent="0.3">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row>
    <row r="37" spans="1:26" x14ac:dyDescent="0.3">
      <c r="A37" s="5"/>
      <c r="B37" s="5"/>
      <c r="C37" s="5"/>
      <c r="D37" s="5"/>
      <c r="E37" s="5"/>
      <c r="F37" s="5"/>
      <c r="G37" s="5"/>
    </row>
    <row r="38" spans="1:26" x14ac:dyDescent="0.3">
      <c r="A38" s="5"/>
      <c r="B38" s="5"/>
      <c r="C38" s="5"/>
      <c r="D38" s="5"/>
      <c r="E38" s="5"/>
      <c r="F38" s="5"/>
      <c r="G38" s="5"/>
    </row>
    <row r="39" spans="1:26" x14ac:dyDescent="0.3">
      <c r="A39" s="5"/>
      <c r="B39" s="5"/>
      <c r="C39" s="5"/>
      <c r="D39" s="5"/>
      <c r="E39" s="5"/>
      <c r="F39" s="5"/>
      <c r="G39" s="5"/>
    </row>
    <row r="40" spans="1:26" x14ac:dyDescent="0.3">
      <c r="A40" s="5"/>
      <c r="B40" s="5"/>
      <c r="C40" s="5"/>
      <c r="D40" s="5"/>
      <c r="E40" s="5"/>
      <c r="F40" s="5"/>
      <c r="G40" s="5"/>
    </row>
    <row r="41" spans="1:26" x14ac:dyDescent="0.3">
      <c r="A41" s="5"/>
      <c r="B41" s="5"/>
      <c r="C41" s="5"/>
      <c r="D41" s="5"/>
      <c r="E41" s="5"/>
      <c r="F41" s="5"/>
      <c r="G41" s="5"/>
    </row>
    <row r="42" spans="1:26" x14ac:dyDescent="0.3">
      <c r="A42" s="5"/>
      <c r="B42" s="5"/>
      <c r="C42" s="5"/>
      <c r="D42" s="5"/>
      <c r="E42" s="5"/>
      <c r="F42" s="5"/>
      <c r="G42" s="5"/>
    </row>
    <row r="43" spans="1:26" x14ac:dyDescent="0.3">
      <c r="A43" s="5"/>
      <c r="B43" s="5"/>
      <c r="C43" s="5"/>
      <c r="D43" s="5"/>
      <c r="E43" s="5"/>
      <c r="F43" s="5"/>
      <c r="G43" s="5"/>
    </row>
    <row r="44" spans="1:26" x14ac:dyDescent="0.3">
      <c r="A44" s="5"/>
      <c r="B44" s="5"/>
      <c r="C44" s="5"/>
      <c r="D44" s="5"/>
      <c r="E44" s="5"/>
      <c r="F44" s="5"/>
      <c r="G44" s="5"/>
    </row>
    <row r="45" spans="1:26" x14ac:dyDescent="0.3">
      <c r="A45" s="5"/>
      <c r="B45" s="5"/>
      <c r="C45" s="5"/>
      <c r="D45" s="5"/>
      <c r="E45" s="5"/>
      <c r="F45" s="5"/>
      <c r="G45" s="5"/>
    </row>
    <row r="46" spans="1:26" x14ac:dyDescent="0.3">
      <c r="A46" s="5"/>
      <c r="B46" s="5"/>
      <c r="C46" s="5"/>
      <c r="D46" s="5"/>
      <c r="E46" s="5"/>
      <c r="F46" s="5"/>
      <c r="G46" s="5"/>
    </row>
    <row r="47" spans="1:26" x14ac:dyDescent="0.3">
      <c r="A47" s="5"/>
      <c r="B47" s="5"/>
      <c r="C47" s="5"/>
      <c r="D47" s="5"/>
      <c r="E47" s="5"/>
      <c r="F47" s="5"/>
      <c r="G47" s="5"/>
    </row>
    <row r="48" spans="1:26" x14ac:dyDescent="0.3">
      <c r="A48" s="5"/>
      <c r="B48" s="5"/>
      <c r="C48" s="5"/>
      <c r="D48" s="5"/>
      <c r="E48" s="5"/>
      <c r="F48" s="5"/>
      <c r="G48" s="5"/>
    </row>
    <row r="49" spans="1:7" x14ac:dyDescent="0.3">
      <c r="A49" s="5"/>
      <c r="B49" s="5"/>
      <c r="C49" s="5"/>
      <c r="D49" s="5"/>
      <c r="E49" s="5"/>
      <c r="F49" s="5"/>
      <c r="G49" s="5"/>
    </row>
    <row r="50" spans="1:7" x14ac:dyDescent="0.3">
      <c r="A50" s="5"/>
      <c r="B50" s="5"/>
      <c r="C50" s="5"/>
      <c r="D50" s="5"/>
      <c r="E50" s="5"/>
      <c r="F50" s="5"/>
      <c r="G50" s="5"/>
    </row>
    <row r="51" spans="1:7" x14ac:dyDescent="0.3">
      <c r="A51" s="5"/>
      <c r="B51" s="5"/>
      <c r="C51" s="5"/>
      <c r="D51" s="5"/>
      <c r="E51" s="5"/>
      <c r="F51" s="5"/>
      <c r="G51" s="5"/>
    </row>
    <row r="52" spans="1:7" x14ac:dyDescent="0.3">
      <c r="A52" s="5"/>
      <c r="B52" s="5"/>
      <c r="C52" s="5"/>
      <c r="D52" s="5"/>
      <c r="E52" s="5"/>
      <c r="F52" s="5"/>
      <c r="G52" s="5"/>
    </row>
    <row r="53" spans="1:7" x14ac:dyDescent="0.3">
      <c r="A53" s="5"/>
      <c r="B53" s="5"/>
      <c r="C53" s="5"/>
      <c r="D53" s="5"/>
      <c r="E53" s="5"/>
      <c r="F53" s="5"/>
      <c r="G53" s="5"/>
    </row>
    <row r="54" spans="1:7" x14ac:dyDescent="0.3">
      <c r="A54" s="5"/>
      <c r="B54" s="5"/>
      <c r="C54" s="5"/>
      <c r="D54" s="5"/>
      <c r="E54" s="5"/>
      <c r="F54" s="5"/>
      <c r="G54" s="5"/>
    </row>
    <row r="55" spans="1:7" x14ac:dyDescent="0.3">
      <c r="A55" s="5"/>
      <c r="B55" s="5"/>
      <c r="C55" s="5"/>
      <c r="D55" s="5"/>
      <c r="E55" s="5"/>
      <c r="F55" s="5"/>
      <c r="G55" s="5"/>
    </row>
    <row r="56" spans="1:7" x14ac:dyDescent="0.3">
      <c r="A56" s="5"/>
      <c r="B56" s="5"/>
      <c r="C56" s="5"/>
      <c r="D56" s="5"/>
      <c r="E56" s="5"/>
      <c r="F56" s="5"/>
      <c r="G56" s="5"/>
    </row>
    <row r="57" spans="1:7" x14ac:dyDescent="0.3">
      <c r="A57" s="5"/>
      <c r="B57" s="5"/>
      <c r="C57" s="5"/>
      <c r="D57" s="5"/>
      <c r="E57" s="5"/>
      <c r="F57" s="5"/>
      <c r="G57" s="5"/>
    </row>
    <row r="58" spans="1:7" x14ac:dyDescent="0.3">
      <c r="A58" s="5"/>
      <c r="B58" s="5"/>
      <c r="C58" s="5"/>
      <c r="D58" s="5"/>
      <c r="E58" s="5"/>
      <c r="F58" s="5"/>
      <c r="G58" s="5"/>
    </row>
    <row r="59" spans="1:7" x14ac:dyDescent="0.3">
      <c r="A59" s="5"/>
      <c r="B59" s="5"/>
      <c r="C59" s="5"/>
      <c r="D59" s="5"/>
      <c r="E59" s="5"/>
      <c r="F59" s="5"/>
      <c r="G59" s="5"/>
    </row>
    <row r="60" spans="1:7" x14ac:dyDescent="0.3">
      <c r="A60" s="5"/>
      <c r="B60" s="5"/>
      <c r="C60" s="5"/>
      <c r="D60" s="5"/>
      <c r="E60" s="5"/>
      <c r="F60" s="5"/>
      <c r="G60" s="5"/>
    </row>
    <row r="61" spans="1:7" x14ac:dyDescent="0.3">
      <c r="A61" s="5"/>
      <c r="B61" s="5"/>
      <c r="C61" s="5"/>
      <c r="D61" s="5"/>
      <c r="E61" s="5"/>
      <c r="F61" s="5"/>
      <c r="G61" s="5"/>
    </row>
    <row r="62" spans="1:7" x14ac:dyDescent="0.3">
      <c r="A62" s="5"/>
      <c r="B62" s="5"/>
      <c r="C62" s="5"/>
      <c r="D62" s="5"/>
      <c r="E62" s="5"/>
      <c r="F62" s="5"/>
      <c r="G62" s="5"/>
    </row>
    <row r="63" spans="1:7" x14ac:dyDescent="0.3">
      <c r="A63" s="5"/>
      <c r="B63" s="5"/>
      <c r="C63" s="5"/>
      <c r="D63" s="5"/>
      <c r="E63" s="5"/>
      <c r="F63" s="5"/>
      <c r="G63" s="5"/>
    </row>
    <row r="64" spans="1:7" x14ac:dyDescent="0.3">
      <c r="A64" s="5"/>
      <c r="B64" s="5"/>
      <c r="C64" s="5"/>
      <c r="D64" s="5"/>
      <c r="E64" s="5"/>
      <c r="F64" s="5"/>
      <c r="G64" s="5"/>
    </row>
    <row r="65" spans="1:7" x14ac:dyDescent="0.3">
      <c r="A65" s="5"/>
      <c r="B65" s="5"/>
      <c r="C65" s="5"/>
      <c r="D65" s="5"/>
      <c r="E65" s="5"/>
      <c r="F65" s="5"/>
      <c r="G65" s="5"/>
    </row>
    <row r="66" spans="1:7" x14ac:dyDescent="0.3">
      <c r="A66" s="5"/>
      <c r="B66" s="5"/>
      <c r="C66" s="5"/>
      <c r="D66" s="5"/>
      <c r="E66" s="5"/>
      <c r="F66" s="5"/>
      <c r="G66" s="5"/>
    </row>
    <row r="67" spans="1:7" x14ac:dyDescent="0.3">
      <c r="A67" s="5"/>
      <c r="B67" s="5"/>
      <c r="C67" s="5"/>
      <c r="D67" s="5"/>
      <c r="E67" s="5"/>
      <c r="F67" s="5"/>
      <c r="G67" s="5"/>
    </row>
    <row r="68" spans="1:7" x14ac:dyDescent="0.3">
      <c r="A68" s="5"/>
      <c r="B68" s="5"/>
      <c r="C68" s="5"/>
      <c r="D68" s="5"/>
      <c r="E68" s="5"/>
      <c r="F68" s="5"/>
      <c r="G68" s="5"/>
    </row>
    <row r="69" spans="1:7" x14ac:dyDescent="0.3">
      <c r="A69" s="5"/>
      <c r="B69" s="5"/>
      <c r="C69" s="5"/>
      <c r="D69" s="5"/>
      <c r="E69" s="5"/>
      <c r="F69" s="5"/>
      <c r="G69" s="5"/>
    </row>
    <row r="70" spans="1:7" x14ac:dyDescent="0.3">
      <c r="A70" s="5"/>
      <c r="B70" s="5"/>
      <c r="C70" s="5"/>
      <c r="D70" s="5"/>
      <c r="E70" s="5"/>
      <c r="F70" s="5"/>
      <c r="G70" s="5"/>
    </row>
    <row r="71" spans="1:7" x14ac:dyDescent="0.3">
      <c r="A71" s="5"/>
      <c r="B71" s="5"/>
      <c r="C71" s="5"/>
      <c r="D71" s="5"/>
      <c r="E71" s="5"/>
      <c r="F71" s="5"/>
      <c r="G71" s="5"/>
    </row>
    <row r="72" spans="1:7" x14ac:dyDescent="0.3">
      <c r="A72" s="5"/>
      <c r="B72" s="5"/>
      <c r="C72" s="5"/>
      <c r="D72" s="5"/>
      <c r="E72" s="5"/>
      <c r="F72" s="5"/>
      <c r="G72" s="5"/>
    </row>
    <row r="73" spans="1:7" x14ac:dyDescent="0.3">
      <c r="A73" s="5"/>
      <c r="B73" s="5"/>
      <c r="C73" s="5"/>
      <c r="D73" s="5"/>
      <c r="E73" s="5"/>
      <c r="F73" s="5"/>
      <c r="G73" s="5"/>
    </row>
    <row r="74" spans="1:7" x14ac:dyDescent="0.3">
      <c r="A74" s="5"/>
      <c r="B74" s="5"/>
      <c r="C74" s="5"/>
      <c r="D74" s="5"/>
      <c r="E74" s="5"/>
      <c r="F74" s="5"/>
      <c r="G74" s="5"/>
    </row>
    <row r="75" spans="1:7" x14ac:dyDescent="0.3">
      <c r="A75" s="5"/>
      <c r="B75" s="5"/>
      <c r="C75" s="5"/>
      <c r="D75" s="5"/>
      <c r="E75" s="5"/>
      <c r="F75" s="5"/>
      <c r="G75" s="5"/>
    </row>
    <row r="76" spans="1:7" x14ac:dyDescent="0.3">
      <c r="A76" s="5"/>
      <c r="B76" s="5"/>
      <c r="C76" s="5"/>
      <c r="D76" s="5"/>
      <c r="E76" s="5"/>
      <c r="F76" s="5"/>
      <c r="G76" s="5"/>
    </row>
    <row r="77" spans="1:7" x14ac:dyDescent="0.3">
      <c r="A77" s="5"/>
      <c r="B77" s="5"/>
      <c r="C77" s="5"/>
      <c r="D77" s="5"/>
      <c r="E77" s="5"/>
      <c r="F77" s="5"/>
      <c r="G77" s="5"/>
    </row>
    <row r="78" spans="1:7" x14ac:dyDescent="0.3">
      <c r="A78" s="5"/>
      <c r="B78" s="5"/>
      <c r="C78" s="5"/>
      <c r="D78" s="5"/>
      <c r="E78" s="5"/>
      <c r="F78" s="5"/>
      <c r="G78" s="5"/>
    </row>
    <row r="79" spans="1:7" x14ac:dyDescent="0.3">
      <c r="A79" s="5"/>
      <c r="B79" s="5"/>
      <c r="C79" s="5"/>
      <c r="D79" s="5"/>
      <c r="E79" s="5"/>
      <c r="F79" s="5"/>
      <c r="G79" s="5"/>
    </row>
    <row r="80" spans="1:7" x14ac:dyDescent="0.3">
      <c r="A80" s="5"/>
      <c r="B80" s="5"/>
      <c r="C80" s="5"/>
      <c r="D80" s="5"/>
      <c r="E80" s="5"/>
      <c r="F80" s="5"/>
      <c r="G80" s="5"/>
    </row>
    <row r="81" spans="1:7" x14ac:dyDescent="0.3">
      <c r="A81" s="5"/>
      <c r="B81" s="5"/>
      <c r="C81" s="5"/>
      <c r="D81" s="5"/>
      <c r="E81" s="5"/>
      <c r="F81" s="5"/>
      <c r="G81" s="5"/>
    </row>
    <row r="82" spans="1:7" x14ac:dyDescent="0.3">
      <c r="A82" s="5"/>
      <c r="B82" s="5"/>
      <c r="C82" s="5"/>
      <c r="D82" s="5"/>
      <c r="E82" s="5"/>
      <c r="F82" s="5"/>
      <c r="G82" s="5"/>
    </row>
    <row r="83" spans="1:7" x14ac:dyDescent="0.3">
      <c r="A83" s="5"/>
      <c r="B83" s="5"/>
      <c r="C83" s="5"/>
      <c r="D83" s="5"/>
      <c r="E83" s="5"/>
      <c r="F83" s="5"/>
      <c r="G83" s="5"/>
    </row>
    <row r="84" spans="1:7" x14ac:dyDescent="0.3">
      <c r="A84" s="5"/>
      <c r="B84" s="5"/>
      <c r="C84" s="5"/>
      <c r="D84" s="5"/>
      <c r="E84" s="5"/>
      <c r="F84" s="5"/>
      <c r="G84" s="5"/>
    </row>
    <row r="85" spans="1:7" x14ac:dyDescent="0.3">
      <c r="A85" s="5"/>
      <c r="B85" s="5"/>
      <c r="C85" s="5"/>
      <c r="D85" s="5"/>
      <c r="E85" s="5"/>
      <c r="F85" s="5"/>
      <c r="G85" s="5"/>
    </row>
    <row r="86" spans="1:7" x14ac:dyDescent="0.3">
      <c r="A86" s="5"/>
      <c r="B86" s="5"/>
      <c r="C86" s="5"/>
      <c r="D86" s="5"/>
      <c r="E86" s="5"/>
      <c r="F86" s="5"/>
      <c r="G86" s="5"/>
    </row>
    <row r="87" spans="1:7" x14ac:dyDescent="0.3">
      <c r="A87" s="5"/>
      <c r="B87" s="5"/>
      <c r="C87" s="5"/>
      <c r="D87" s="5"/>
      <c r="E87" s="5"/>
      <c r="F87" s="5"/>
      <c r="G87" s="5"/>
    </row>
    <row r="88" spans="1:7" x14ac:dyDescent="0.3">
      <c r="A88" s="5"/>
      <c r="B88" s="5"/>
      <c r="C88" s="5"/>
      <c r="D88" s="5"/>
      <c r="E88" s="5"/>
      <c r="F88" s="5"/>
      <c r="G88" s="5"/>
    </row>
    <row r="89" spans="1:7" x14ac:dyDescent="0.3">
      <c r="A89" s="5"/>
      <c r="B89" s="5"/>
      <c r="C89" s="5"/>
      <c r="D89" s="5"/>
      <c r="E89" s="5"/>
      <c r="F89" s="5"/>
      <c r="G89" s="5"/>
    </row>
    <row r="90" spans="1:7" x14ac:dyDescent="0.3">
      <c r="A90" s="5"/>
      <c r="B90" s="5"/>
      <c r="C90" s="5"/>
      <c r="D90" s="5"/>
      <c r="E90" s="5"/>
      <c r="F90" s="5"/>
      <c r="G90" s="5"/>
    </row>
    <row r="91" spans="1:7" x14ac:dyDescent="0.3">
      <c r="A91" s="5"/>
      <c r="B91" s="5"/>
      <c r="C91" s="5"/>
      <c r="D91" s="5"/>
      <c r="E91" s="5"/>
      <c r="F91" s="5"/>
      <c r="G91" s="5"/>
    </row>
    <row r="92" spans="1:7" x14ac:dyDescent="0.3">
      <c r="A92" s="5"/>
      <c r="B92" s="5"/>
      <c r="C92" s="5"/>
      <c r="D92" s="5"/>
      <c r="E92" s="5"/>
      <c r="F92" s="5"/>
      <c r="G92" s="5"/>
    </row>
    <row r="93" spans="1:7" x14ac:dyDescent="0.3">
      <c r="A93" s="5"/>
      <c r="B93" s="5"/>
      <c r="C93" s="5"/>
      <c r="D93" s="5"/>
      <c r="E93" s="5"/>
      <c r="F93" s="5"/>
      <c r="G93" s="5"/>
    </row>
    <row r="94" spans="1:7" x14ac:dyDescent="0.3">
      <c r="A94" s="5"/>
      <c r="B94" s="5"/>
      <c r="C94" s="5"/>
      <c r="D94" s="5"/>
      <c r="E94" s="5"/>
      <c r="F94" s="5"/>
      <c r="G94" s="5"/>
    </row>
    <row r="95" spans="1:7" x14ac:dyDescent="0.3">
      <c r="A95" s="5"/>
      <c r="B95" s="5"/>
      <c r="C95" s="5"/>
      <c r="D95" s="5"/>
      <c r="E95" s="5"/>
      <c r="F95" s="5"/>
      <c r="G95" s="5"/>
    </row>
    <row r="96" spans="1:7" x14ac:dyDescent="0.3">
      <c r="A96" s="5"/>
      <c r="B96" s="5"/>
      <c r="C96" s="5"/>
      <c r="D96" s="5"/>
      <c r="E96" s="5"/>
      <c r="F96" s="5"/>
      <c r="G96" s="5"/>
    </row>
    <row r="97" spans="1:7" x14ac:dyDescent="0.3">
      <c r="A97" s="5"/>
      <c r="B97" s="5"/>
      <c r="C97" s="5"/>
      <c r="D97" s="5"/>
      <c r="E97" s="5"/>
      <c r="F97" s="5"/>
      <c r="G97" s="5"/>
    </row>
    <row r="98" spans="1:7" x14ac:dyDescent="0.3">
      <c r="A98" s="5"/>
      <c r="B98" s="5"/>
      <c r="C98" s="5"/>
      <c r="D98" s="5"/>
      <c r="E98" s="5"/>
      <c r="F98" s="5"/>
      <c r="G98" s="5"/>
    </row>
    <row r="99" spans="1:7" x14ac:dyDescent="0.3">
      <c r="A99" s="5"/>
      <c r="B99" s="5"/>
      <c r="C99" s="5"/>
      <c r="D99" s="5"/>
      <c r="E99" s="5"/>
      <c r="F99" s="5"/>
      <c r="G99" s="5"/>
    </row>
    <row r="100" spans="1:7" x14ac:dyDescent="0.3">
      <c r="A100" s="5"/>
      <c r="B100" s="5"/>
      <c r="C100" s="5"/>
      <c r="D100" s="5"/>
      <c r="E100" s="5"/>
      <c r="F100" s="5"/>
      <c r="G100" s="5"/>
    </row>
    <row r="101" spans="1:7" x14ac:dyDescent="0.3">
      <c r="A101" s="5"/>
      <c r="B101" s="5"/>
      <c r="C101" s="5"/>
      <c r="D101" s="5"/>
      <c r="E101" s="5"/>
      <c r="F101" s="5"/>
      <c r="G101" s="5"/>
    </row>
    <row r="102" spans="1:7" x14ac:dyDescent="0.3">
      <c r="A102" s="5"/>
      <c r="B102" s="5"/>
      <c r="C102" s="5"/>
      <c r="D102" s="5"/>
      <c r="E102" s="5"/>
      <c r="F102" s="5"/>
      <c r="G102" s="5"/>
    </row>
    <row r="103" spans="1:7" x14ac:dyDescent="0.3">
      <c r="A103" s="5"/>
      <c r="B103" s="5"/>
      <c r="C103" s="5"/>
      <c r="D103" s="5"/>
      <c r="E103" s="5"/>
      <c r="F103" s="5"/>
      <c r="G103" s="5"/>
    </row>
    <row r="104" spans="1:7" x14ac:dyDescent="0.3">
      <c r="A104" s="5"/>
      <c r="B104" s="5"/>
      <c r="C104" s="5"/>
      <c r="D104" s="5"/>
      <c r="E104" s="5"/>
      <c r="F104" s="5"/>
      <c r="G104" s="5"/>
    </row>
    <row r="105" spans="1:7" x14ac:dyDescent="0.3">
      <c r="A105" s="5"/>
      <c r="B105" s="5"/>
      <c r="C105" s="5"/>
      <c r="D105" s="5"/>
      <c r="E105" s="5"/>
      <c r="F105" s="5"/>
      <c r="G105" s="5"/>
    </row>
    <row r="106" spans="1:7" x14ac:dyDescent="0.3">
      <c r="A106" s="5"/>
      <c r="B106" s="5"/>
      <c r="C106" s="5"/>
      <c r="D106" s="5"/>
      <c r="E106" s="5"/>
      <c r="F106" s="5"/>
      <c r="G106" s="5"/>
    </row>
    <row r="107" spans="1:7" x14ac:dyDescent="0.3">
      <c r="A107" s="5"/>
      <c r="B107" s="5"/>
      <c r="C107" s="5"/>
      <c r="D107" s="5"/>
      <c r="E107" s="5"/>
      <c r="F107" s="5"/>
      <c r="G107" s="5"/>
    </row>
    <row r="108" spans="1:7" x14ac:dyDescent="0.3">
      <c r="A108" s="5"/>
      <c r="B108" s="5"/>
      <c r="C108" s="5"/>
      <c r="D108" s="5"/>
      <c r="E108" s="5"/>
      <c r="F108" s="5"/>
      <c r="G108" s="5"/>
    </row>
    <row r="109" spans="1:7" x14ac:dyDescent="0.3">
      <c r="A109" s="5"/>
      <c r="B109" s="5"/>
      <c r="C109" s="5"/>
      <c r="D109" s="5"/>
      <c r="E109" s="5"/>
      <c r="F109" s="5"/>
      <c r="G109" s="5"/>
    </row>
    <row r="110" spans="1:7" x14ac:dyDescent="0.3">
      <c r="A110" s="5"/>
      <c r="B110" s="5"/>
      <c r="C110" s="5"/>
      <c r="D110" s="5"/>
      <c r="E110" s="5"/>
      <c r="F110" s="5"/>
      <c r="G110" s="5"/>
    </row>
  </sheetData>
  <sheetProtection algorithmName="SHA-512" hashValue="v+1S27XOQdmrxGBVvOypDOApUY7P/1sxfb1mIGOAGZzeAov7frOzgSDmz0hLNXKYEps6NMDt3rL2/oZghjNGPg==" saltValue="cZZhSWNoCNlsR0bnkjIFaw==" spinCount="100000" sheet="1" objects="1" scenarios="1" selectLockedCells="1"/>
  <protectedRanges>
    <protectedRange sqref="F21:F23 F28:F30 A28:C30 B25:E25 A21:B23 A24:A25 A13:A15 A19:F19 A17:A18 B14:F18" name="Bereik1"/>
  </protectedRanges>
  <mergeCells count="27">
    <mergeCell ref="D3:E3"/>
    <mergeCell ref="D4:E4"/>
    <mergeCell ref="D5:E5"/>
    <mergeCell ref="A7:E7"/>
    <mergeCell ref="A25:B25"/>
    <mergeCell ref="A21:B21"/>
    <mergeCell ref="A10:C10"/>
    <mergeCell ref="A15:C15"/>
    <mergeCell ref="A13:B13"/>
    <mergeCell ref="A14:B14"/>
    <mergeCell ref="A22:C22"/>
    <mergeCell ref="A24:B24"/>
    <mergeCell ref="A27:E27"/>
    <mergeCell ref="A28:E28"/>
    <mergeCell ref="A29:E29"/>
    <mergeCell ref="A31:E31"/>
    <mergeCell ref="A32:E32"/>
    <mergeCell ref="A19:C19"/>
    <mergeCell ref="A26:C26"/>
    <mergeCell ref="D25:E25"/>
    <mergeCell ref="D6:E6"/>
    <mergeCell ref="A20:B20"/>
    <mergeCell ref="D24:E24"/>
    <mergeCell ref="A17:B17"/>
    <mergeCell ref="D17:E17"/>
    <mergeCell ref="A18:B18"/>
    <mergeCell ref="D18:E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E5D6B-2E6F-47C5-8656-C0AF6282FC3B}">
  <dimension ref="A1:P167"/>
  <sheetViews>
    <sheetView workbookViewId="0">
      <selection activeCell="F27" sqref="F27"/>
    </sheetView>
  </sheetViews>
  <sheetFormatPr defaultRowHeight="14.4" x14ac:dyDescent="0.3"/>
  <cols>
    <col min="1" max="1" width="36.5546875" customWidth="1"/>
    <col min="2" max="2" width="18.44140625" customWidth="1"/>
    <col min="3" max="3" width="21.77734375" customWidth="1"/>
    <col min="4" max="4" width="17.5546875" style="5" customWidth="1"/>
    <col min="5" max="16" width="8.88671875" style="5"/>
  </cols>
  <sheetData>
    <row r="1" spans="1:3" ht="27.6" customHeight="1" x14ac:dyDescent="0.3">
      <c r="A1" s="107" t="s">
        <v>35</v>
      </c>
      <c r="B1" s="108"/>
      <c r="C1" s="108"/>
    </row>
    <row r="3" spans="1:3" x14ac:dyDescent="0.3">
      <c r="A3" s="74" t="s">
        <v>53</v>
      </c>
      <c r="B3" s="74"/>
      <c r="C3" s="74"/>
    </row>
    <row r="4" spans="1:3" x14ac:dyDescent="0.3">
      <c r="A4" s="109" t="s">
        <v>36</v>
      </c>
      <c r="B4" s="109"/>
      <c r="C4" s="109"/>
    </row>
    <row r="5" spans="1:3" x14ac:dyDescent="0.3">
      <c r="A5" s="5"/>
      <c r="B5" s="5"/>
      <c r="C5" s="5"/>
    </row>
    <row r="6" spans="1:3" ht="27.6" customHeight="1" x14ac:dyDescent="0.3">
      <c r="A6" s="100" t="s">
        <v>1</v>
      </c>
      <c r="B6" s="101"/>
      <c r="C6" s="101"/>
    </row>
    <row r="7" spans="1:3" x14ac:dyDescent="0.3">
      <c r="A7" s="14" t="s">
        <v>5</v>
      </c>
      <c r="B7" s="110">
        <v>973062</v>
      </c>
      <c r="C7" s="110"/>
    </row>
    <row r="8" spans="1:3" x14ac:dyDescent="0.3">
      <c r="A8" s="14" t="s">
        <v>6</v>
      </c>
      <c r="B8" s="110">
        <v>648708</v>
      </c>
      <c r="C8" s="110"/>
    </row>
    <row r="9" spans="1:3" x14ac:dyDescent="0.3">
      <c r="A9" s="14" t="s">
        <v>7</v>
      </c>
      <c r="B9" s="110">
        <v>375055</v>
      </c>
      <c r="C9" s="110"/>
    </row>
    <row r="10" spans="1:3" ht="27.6" x14ac:dyDescent="0.3">
      <c r="A10" s="113" t="s">
        <v>8</v>
      </c>
      <c r="B10" s="110">
        <v>11760</v>
      </c>
      <c r="C10" s="110"/>
    </row>
    <row r="11" spans="1:3" x14ac:dyDescent="0.3">
      <c r="A11" s="5"/>
      <c r="B11" s="5"/>
      <c r="C11" s="5"/>
    </row>
    <row r="12" spans="1:3" x14ac:dyDescent="0.3">
      <c r="A12" s="72" t="s">
        <v>74</v>
      </c>
      <c r="B12" s="73"/>
      <c r="C12" s="73"/>
    </row>
    <row r="13" spans="1:3" x14ac:dyDescent="0.3">
      <c r="A13" s="112"/>
      <c r="B13" s="114" t="s">
        <v>61</v>
      </c>
      <c r="C13" s="114"/>
    </row>
    <row r="14" spans="1:3" x14ac:dyDescent="0.3">
      <c r="A14" s="115" t="s">
        <v>62</v>
      </c>
      <c r="B14" s="116">
        <v>634412825</v>
      </c>
      <c r="C14" s="117"/>
    </row>
    <row r="15" spans="1:3" x14ac:dyDescent="0.3">
      <c r="A15" s="115" t="s">
        <v>63</v>
      </c>
      <c r="B15" s="116">
        <v>577286721</v>
      </c>
      <c r="C15" s="117"/>
    </row>
    <row r="16" spans="1:3" x14ac:dyDescent="0.3">
      <c r="A16" s="115" t="s">
        <v>64</v>
      </c>
      <c r="B16" s="116">
        <v>636112922</v>
      </c>
      <c r="C16" s="117"/>
    </row>
    <row r="17" spans="1:3" x14ac:dyDescent="0.3">
      <c r="A17" s="115" t="s">
        <v>65</v>
      </c>
      <c r="B17" s="116">
        <v>691337773</v>
      </c>
      <c r="C17" s="117"/>
    </row>
    <row r="18" spans="1:3" x14ac:dyDescent="0.3">
      <c r="A18" s="115" t="s">
        <v>66</v>
      </c>
      <c r="B18" s="116">
        <v>559504574</v>
      </c>
      <c r="C18" s="117"/>
    </row>
    <row r="19" spans="1:3" x14ac:dyDescent="0.3">
      <c r="A19" s="115" t="s">
        <v>67</v>
      </c>
      <c r="B19" s="116">
        <v>478029905</v>
      </c>
      <c r="C19" s="117"/>
    </row>
    <row r="20" spans="1:3" x14ac:dyDescent="0.3">
      <c r="A20" s="115" t="s">
        <v>68</v>
      </c>
      <c r="B20" s="116">
        <v>535102757</v>
      </c>
      <c r="C20" s="117"/>
    </row>
    <row r="21" spans="1:3" x14ac:dyDescent="0.3">
      <c r="A21" s="115" t="s">
        <v>69</v>
      </c>
      <c r="B21" s="116">
        <v>401413682</v>
      </c>
      <c r="C21" s="117"/>
    </row>
    <row r="22" spans="1:3" x14ac:dyDescent="0.3">
      <c r="A22" s="115" t="s">
        <v>70</v>
      </c>
      <c r="B22" s="116">
        <v>619325976</v>
      </c>
      <c r="C22" s="117"/>
    </row>
    <row r="23" spans="1:3" x14ac:dyDescent="0.3">
      <c r="A23" s="115" t="s">
        <v>71</v>
      </c>
      <c r="B23" s="116">
        <v>633748023</v>
      </c>
      <c r="C23" s="117"/>
    </row>
    <row r="24" spans="1:3" x14ac:dyDescent="0.3">
      <c r="A24" s="115" t="s">
        <v>72</v>
      </c>
      <c r="B24" s="116">
        <v>654367252</v>
      </c>
      <c r="C24" s="117"/>
    </row>
    <row r="25" spans="1:3" x14ac:dyDescent="0.3">
      <c r="A25" s="115" t="s">
        <v>73</v>
      </c>
      <c r="B25" s="116">
        <v>525729064</v>
      </c>
      <c r="C25" s="117"/>
    </row>
    <row r="26" spans="1:3" x14ac:dyDescent="0.3">
      <c r="A26" s="111"/>
      <c r="B26" s="5"/>
      <c r="C26" s="5"/>
    </row>
    <row r="27" spans="1:3" ht="30" customHeight="1" x14ac:dyDescent="0.3">
      <c r="A27" s="74" t="s">
        <v>60</v>
      </c>
      <c r="B27" s="74"/>
      <c r="C27" s="74"/>
    </row>
    <row r="28" spans="1:3" x14ac:dyDescent="0.3">
      <c r="A28" s="57" t="s">
        <v>5</v>
      </c>
      <c r="B28" s="54" t="s">
        <v>37</v>
      </c>
      <c r="C28" s="54" t="s">
        <v>46</v>
      </c>
    </row>
    <row r="29" spans="1:3" x14ac:dyDescent="0.3">
      <c r="A29" s="55"/>
      <c r="B29" s="14" t="s">
        <v>38</v>
      </c>
      <c r="C29" s="14">
        <v>6890</v>
      </c>
    </row>
    <row r="30" spans="1:3" x14ac:dyDescent="0.3">
      <c r="A30" s="55"/>
      <c r="B30" s="14" t="s">
        <v>39</v>
      </c>
      <c r="C30" s="14">
        <v>820</v>
      </c>
    </row>
    <row r="31" spans="1:3" x14ac:dyDescent="0.3">
      <c r="A31" s="55"/>
      <c r="B31" s="14" t="s">
        <v>40</v>
      </c>
      <c r="C31" s="14">
        <v>136</v>
      </c>
    </row>
    <row r="32" spans="1:3" x14ac:dyDescent="0.3">
      <c r="A32" s="55"/>
      <c r="B32" s="14" t="s">
        <v>41</v>
      </c>
      <c r="C32" s="14">
        <v>85343</v>
      </c>
    </row>
    <row r="33" spans="1:3" x14ac:dyDescent="0.3">
      <c r="A33" s="55"/>
      <c r="B33" s="14" t="s">
        <v>42</v>
      </c>
      <c r="C33" s="14">
        <v>238</v>
      </c>
    </row>
    <row r="34" spans="1:3" x14ac:dyDescent="0.3">
      <c r="A34" s="55"/>
      <c r="B34" s="14" t="s">
        <v>43</v>
      </c>
      <c r="C34" s="14">
        <v>400</v>
      </c>
    </row>
    <row r="35" spans="1:3" x14ac:dyDescent="0.3">
      <c r="A35" s="56"/>
      <c r="B35" s="54" t="s">
        <v>28</v>
      </c>
      <c r="C35" s="54">
        <v>93827</v>
      </c>
    </row>
    <row r="36" spans="1:3" x14ac:dyDescent="0.3">
      <c r="A36" s="102"/>
      <c r="B36" s="103"/>
      <c r="C36" s="103"/>
    </row>
    <row r="37" spans="1:3" x14ac:dyDescent="0.3">
      <c r="A37" s="58" t="s">
        <v>6</v>
      </c>
      <c r="B37" s="54" t="s">
        <v>37</v>
      </c>
      <c r="C37" s="54" t="s">
        <v>46</v>
      </c>
    </row>
    <row r="38" spans="1:3" x14ac:dyDescent="0.3">
      <c r="A38" s="55"/>
      <c r="B38" s="14" t="s">
        <v>38</v>
      </c>
      <c r="C38" s="14">
        <v>4594</v>
      </c>
    </row>
    <row r="39" spans="1:3" x14ac:dyDescent="0.3">
      <c r="A39" s="55"/>
      <c r="B39" s="14" t="s">
        <v>39</v>
      </c>
      <c r="C39" s="14">
        <v>547</v>
      </c>
    </row>
    <row r="40" spans="1:3" x14ac:dyDescent="0.3">
      <c r="A40" s="55"/>
      <c r="B40" s="14" t="s">
        <v>40</v>
      </c>
      <c r="C40" s="14">
        <v>90</v>
      </c>
    </row>
    <row r="41" spans="1:3" x14ac:dyDescent="0.3">
      <c r="A41" s="55"/>
      <c r="B41" s="14" t="s">
        <v>41</v>
      </c>
      <c r="C41" s="14">
        <v>56895</v>
      </c>
    </row>
    <row r="42" spans="1:3" x14ac:dyDescent="0.3">
      <c r="A42" s="55"/>
      <c r="B42" s="14" t="s">
        <v>42</v>
      </c>
      <c r="C42" s="14">
        <v>159</v>
      </c>
    </row>
    <row r="43" spans="1:3" x14ac:dyDescent="0.3">
      <c r="A43" s="55"/>
      <c r="B43" s="14" t="s">
        <v>43</v>
      </c>
      <c r="C43" s="14">
        <v>266</v>
      </c>
    </row>
    <row r="44" spans="1:3" x14ac:dyDescent="0.3">
      <c r="A44" s="59"/>
      <c r="B44" s="54" t="s">
        <v>28</v>
      </c>
      <c r="C44" s="54">
        <v>62551</v>
      </c>
    </row>
    <row r="45" spans="1:3" x14ac:dyDescent="0.3">
      <c r="A45" s="104"/>
      <c r="B45" s="105"/>
      <c r="C45" s="105"/>
    </row>
    <row r="46" spans="1:3" ht="15" customHeight="1" x14ac:dyDescent="0.3">
      <c r="A46" s="60" t="s">
        <v>7</v>
      </c>
      <c r="B46" s="54" t="s">
        <v>37</v>
      </c>
      <c r="C46" s="54" t="s">
        <v>46</v>
      </c>
    </row>
    <row r="47" spans="1:3" ht="15" customHeight="1" x14ac:dyDescent="0.3">
      <c r="A47" s="56"/>
      <c r="B47" s="14" t="s">
        <v>38</v>
      </c>
      <c r="C47" s="14">
        <v>6710</v>
      </c>
    </row>
    <row r="48" spans="1:3" ht="15" customHeight="1" x14ac:dyDescent="0.3">
      <c r="A48" s="56"/>
      <c r="B48" s="14" t="s">
        <v>47</v>
      </c>
      <c r="C48" s="14">
        <v>35892</v>
      </c>
    </row>
    <row r="49" spans="1:5" ht="15" customHeight="1" x14ac:dyDescent="0.3">
      <c r="A49" s="56"/>
      <c r="B49" s="14" t="s">
        <v>48</v>
      </c>
      <c r="C49" s="14">
        <v>8381</v>
      </c>
    </row>
    <row r="50" spans="1:5" ht="15" customHeight="1" x14ac:dyDescent="0.3">
      <c r="A50" s="56"/>
      <c r="B50" s="14" t="s">
        <v>49</v>
      </c>
      <c r="C50" s="14">
        <v>54051</v>
      </c>
    </row>
    <row r="51" spans="1:5" ht="15" customHeight="1" x14ac:dyDescent="0.3">
      <c r="A51" s="56"/>
      <c r="B51" s="14" t="s">
        <v>50</v>
      </c>
      <c r="C51" s="14">
        <v>6045</v>
      </c>
    </row>
    <row r="52" spans="1:5" ht="15" customHeight="1" x14ac:dyDescent="0.3">
      <c r="A52" s="56"/>
      <c r="B52" s="14" t="s">
        <v>40</v>
      </c>
      <c r="C52" s="14">
        <v>10363</v>
      </c>
    </row>
    <row r="53" spans="1:5" x14ac:dyDescent="0.3">
      <c r="A53" s="56"/>
      <c r="B53" s="14" t="s">
        <v>43</v>
      </c>
      <c r="C53" s="14">
        <v>35008</v>
      </c>
    </row>
    <row r="54" spans="1:5" x14ac:dyDescent="0.3">
      <c r="A54" s="61"/>
      <c r="B54" s="14" t="s">
        <v>51</v>
      </c>
      <c r="C54" s="14">
        <v>25211</v>
      </c>
    </row>
    <row r="55" spans="1:5" x14ac:dyDescent="0.3">
      <c r="A55" s="62"/>
      <c r="B55" s="54" t="s">
        <v>52</v>
      </c>
      <c r="C55" s="54">
        <v>181661</v>
      </c>
    </row>
    <row r="56" spans="1:5" x14ac:dyDescent="0.3">
      <c r="A56" s="63"/>
      <c r="B56" s="12"/>
    </row>
    <row r="57" spans="1:5" ht="27.6" x14ac:dyDescent="0.3">
      <c r="A57" s="64" t="s">
        <v>8</v>
      </c>
      <c r="B57" s="54" t="s">
        <v>37</v>
      </c>
      <c r="C57" s="54" t="s">
        <v>46</v>
      </c>
    </row>
    <row r="58" spans="1:5" x14ac:dyDescent="0.3">
      <c r="A58" s="56"/>
      <c r="B58" s="14" t="s">
        <v>44</v>
      </c>
      <c r="C58" s="14">
        <v>1313</v>
      </c>
    </row>
    <row r="59" spans="1:5" x14ac:dyDescent="0.3">
      <c r="A59" s="56"/>
      <c r="B59" s="14" t="s">
        <v>45</v>
      </c>
      <c r="C59" s="14">
        <v>2356</v>
      </c>
    </row>
    <row r="60" spans="1:5" x14ac:dyDescent="0.3">
      <c r="A60" s="62"/>
      <c r="B60" s="54" t="s">
        <v>28</v>
      </c>
      <c r="C60" s="54">
        <v>3669</v>
      </c>
    </row>
    <row r="61" spans="1:5" x14ac:dyDescent="0.3">
      <c r="A61" s="5"/>
      <c r="B61" s="5"/>
      <c r="C61" s="5"/>
    </row>
    <row r="62" spans="1:5" x14ac:dyDescent="0.3">
      <c r="A62" s="106"/>
      <c r="B62" s="106"/>
      <c r="C62" s="106"/>
      <c r="D62" s="106"/>
      <c r="E62" s="106"/>
    </row>
    <row r="63" spans="1:5" x14ac:dyDescent="0.3">
      <c r="A63" s="5"/>
      <c r="B63" s="5"/>
      <c r="C63" s="5"/>
    </row>
    <row r="64" spans="1:5" x14ac:dyDescent="0.3">
      <c r="A64" s="5"/>
      <c r="B64" s="5"/>
      <c r="C64" s="5"/>
    </row>
    <row r="65" spans="1:3" x14ac:dyDescent="0.3">
      <c r="A65" s="5"/>
      <c r="B65" s="5"/>
      <c r="C65" s="5"/>
    </row>
    <row r="66" spans="1:3" x14ac:dyDescent="0.3">
      <c r="A66" s="5"/>
      <c r="B66" s="5"/>
      <c r="C66" s="5"/>
    </row>
    <row r="67" spans="1:3" x14ac:dyDescent="0.3">
      <c r="A67" s="5"/>
      <c r="B67" s="5"/>
      <c r="C67" s="5"/>
    </row>
    <row r="68" spans="1:3" x14ac:dyDescent="0.3">
      <c r="A68" s="5"/>
      <c r="B68" s="5"/>
      <c r="C68" s="5"/>
    </row>
    <row r="69" spans="1:3" x14ac:dyDescent="0.3">
      <c r="A69" s="5"/>
      <c r="B69" s="5"/>
      <c r="C69" s="5"/>
    </row>
    <row r="70" spans="1:3" x14ac:dyDescent="0.3">
      <c r="A70" s="5"/>
      <c r="B70" s="5"/>
      <c r="C70" s="5"/>
    </row>
    <row r="71" spans="1:3" x14ac:dyDescent="0.3">
      <c r="A71" s="5"/>
      <c r="B71" s="5"/>
      <c r="C71" s="5"/>
    </row>
    <row r="72" spans="1:3" x14ac:dyDescent="0.3">
      <c r="A72" s="5"/>
      <c r="B72" s="5"/>
      <c r="C72" s="5"/>
    </row>
    <row r="73" spans="1:3" x14ac:dyDescent="0.3">
      <c r="A73" s="5"/>
      <c r="B73" s="5"/>
      <c r="C73" s="5"/>
    </row>
    <row r="74" spans="1:3" x14ac:dyDescent="0.3">
      <c r="A74" s="5"/>
      <c r="B74" s="5"/>
      <c r="C74" s="5"/>
    </row>
    <row r="75" spans="1:3" x14ac:dyDescent="0.3">
      <c r="A75" s="5"/>
      <c r="B75" s="5"/>
      <c r="C75" s="5"/>
    </row>
    <row r="76" spans="1:3" x14ac:dyDescent="0.3">
      <c r="A76" s="5"/>
      <c r="B76" s="5"/>
      <c r="C76" s="5"/>
    </row>
    <row r="77" spans="1:3" x14ac:dyDescent="0.3">
      <c r="A77" s="5"/>
      <c r="B77" s="5"/>
      <c r="C77" s="5"/>
    </row>
    <row r="78" spans="1:3" x14ac:dyDescent="0.3">
      <c r="A78" s="5"/>
      <c r="B78" s="5"/>
      <c r="C78" s="5"/>
    </row>
    <row r="79" spans="1:3" x14ac:dyDescent="0.3">
      <c r="A79" s="5"/>
      <c r="B79" s="5"/>
      <c r="C79" s="5"/>
    </row>
    <row r="80" spans="1:3" x14ac:dyDescent="0.3">
      <c r="A80" s="5"/>
      <c r="B80" s="5"/>
      <c r="C80" s="5"/>
    </row>
    <row r="81" spans="1:3" x14ac:dyDescent="0.3">
      <c r="A81" s="5"/>
      <c r="B81" s="5"/>
      <c r="C81" s="5"/>
    </row>
    <row r="82" spans="1:3" x14ac:dyDescent="0.3">
      <c r="A82" s="5"/>
      <c r="B82" s="5"/>
      <c r="C82" s="5"/>
    </row>
    <row r="83" spans="1:3" x14ac:dyDescent="0.3">
      <c r="A83" s="5"/>
      <c r="B83" s="5"/>
      <c r="C83" s="5"/>
    </row>
    <row r="84" spans="1:3" x14ac:dyDescent="0.3">
      <c r="A84" s="5"/>
      <c r="B84" s="5"/>
      <c r="C84" s="5"/>
    </row>
    <row r="85" spans="1:3" x14ac:dyDescent="0.3">
      <c r="A85" s="5"/>
      <c r="B85" s="5"/>
      <c r="C85" s="5"/>
    </row>
    <row r="86" spans="1:3" x14ac:dyDescent="0.3">
      <c r="A86" s="5"/>
      <c r="B86" s="5"/>
      <c r="C86" s="5"/>
    </row>
    <row r="87" spans="1:3" x14ac:dyDescent="0.3">
      <c r="A87" s="5"/>
      <c r="B87" s="5"/>
      <c r="C87" s="5"/>
    </row>
    <row r="88" spans="1:3" x14ac:dyDescent="0.3">
      <c r="A88" s="5"/>
      <c r="B88" s="5"/>
      <c r="C88" s="5"/>
    </row>
    <row r="89" spans="1:3" x14ac:dyDescent="0.3">
      <c r="A89" s="5"/>
      <c r="B89" s="5"/>
      <c r="C89" s="5"/>
    </row>
    <row r="90" spans="1:3" x14ac:dyDescent="0.3">
      <c r="A90" s="5"/>
      <c r="B90" s="5"/>
      <c r="C90" s="5"/>
    </row>
    <row r="91" spans="1:3" x14ac:dyDescent="0.3">
      <c r="A91" s="5"/>
      <c r="B91" s="5"/>
      <c r="C91" s="5"/>
    </row>
    <row r="92" spans="1:3" x14ac:dyDescent="0.3">
      <c r="A92" s="5"/>
      <c r="B92" s="5"/>
      <c r="C92" s="5"/>
    </row>
    <row r="93" spans="1:3" x14ac:dyDescent="0.3">
      <c r="A93" s="5"/>
      <c r="B93" s="5"/>
      <c r="C93" s="5"/>
    </row>
    <row r="94" spans="1:3" x14ac:dyDescent="0.3">
      <c r="A94" s="5"/>
      <c r="B94" s="5"/>
      <c r="C94" s="5"/>
    </row>
    <row r="95" spans="1:3" x14ac:dyDescent="0.3">
      <c r="A95" s="5"/>
      <c r="B95" s="5"/>
      <c r="C95" s="5"/>
    </row>
    <row r="96" spans="1:3" x14ac:dyDescent="0.3">
      <c r="A96" s="5"/>
      <c r="B96" s="5"/>
      <c r="C96" s="5"/>
    </row>
    <row r="97" spans="1:3" x14ac:dyDescent="0.3">
      <c r="A97" s="5"/>
      <c r="B97" s="5"/>
      <c r="C97" s="5"/>
    </row>
    <row r="98" spans="1:3" x14ac:dyDescent="0.3">
      <c r="A98" s="5"/>
      <c r="B98" s="5"/>
      <c r="C98" s="5"/>
    </row>
    <row r="99" spans="1:3" x14ac:dyDescent="0.3">
      <c r="A99" s="5"/>
      <c r="B99" s="5"/>
      <c r="C99" s="5"/>
    </row>
    <row r="100" spans="1:3" x14ac:dyDescent="0.3">
      <c r="A100" s="5"/>
      <c r="B100" s="5"/>
      <c r="C100" s="5"/>
    </row>
    <row r="101" spans="1:3" x14ac:dyDescent="0.3">
      <c r="A101" s="5"/>
      <c r="B101" s="5"/>
      <c r="C101" s="5"/>
    </row>
    <row r="102" spans="1:3" x14ac:dyDescent="0.3">
      <c r="A102" s="5"/>
      <c r="B102" s="5"/>
      <c r="C102" s="5"/>
    </row>
    <row r="103" spans="1:3" x14ac:dyDescent="0.3">
      <c r="A103" s="5"/>
      <c r="B103" s="5"/>
      <c r="C103" s="5"/>
    </row>
    <row r="104" spans="1:3" x14ac:dyDescent="0.3">
      <c r="A104" s="5"/>
      <c r="B104" s="5"/>
      <c r="C104" s="5"/>
    </row>
    <row r="105" spans="1:3" x14ac:dyDescent="0.3">
      <c r="A105" s="5"/>
      <c r="B105" s="5"/>
      <c r="C105" s="5"/>
    </row>
    <row r="106" spans="1:3" x14ac:dyDescent="0.3">
      <c r="A106" s="5"/>
      <c r="B106" s="5"/>
      <c r="C106" s="5"/>
    </row>
    <row r="107" spans="1:3" x14ac:dyDescent="0.3">
      <c r="A107" s="5"/>
      <c r="B107" s="5"/>
      <c r="C107" s="5"/>
    </row>
    <row r="108" spans="1:3" x14ac:dyDescent="0.3">
      <c r="A108" s="5"/>
      <c r="B108" s="5"/>
      <c r="C108" s="5"/>
    </row>
    <row r="109" spans="1:3" x14ac:dyDescent="0.3">
      <c r="A109" s="5"/>
      <c r="B109" s="5"/>
      <c r="C109" s="5"/>
    </row>
    <row r="110" spans="1:3" x14ac:dyDescent="0.3">
      <c r="A110" s="5"/>
      <c r="B110" s="5"/>
      <c r="C110" s="5"/>
    </row>
    <row r="111" spans="1:3" x14ac:dyDescent="0.3">
      <c r="A111" s="5"/>
      <c r="B111" s="5"/>
      <c r="C111" s="5"/>
    </row>
    <row r="112" spans="1:3" x14ac:dyDescent="0.3">
      <c r="A112" s="5"/>
      <c r="B112" s="5"/>
      <c r="C112" s="5"/>
    </row>
    <row r="113" spans="1:3" x14ac:dyDescent="0.3">
      <c r="A113" s="5"/>
      <c r="B113" s="5"/>
      <c r="C113" s="5"/>
    </row>
    <row r="114" spans="1:3" x14ac:dyDescent="0.3">
      <c r="A114" s="5"/>
      <c r="B114" s="5"/>
      <c r="C114" s="5"/>
    </row>
    <row r="115" spans="1:3" x14ac:dyDescent="0.3">
      <c r="A115" s="5"/>
      <c r="B115" s="5"/>
      <c r="C115" s="5"/>
    </row>
    <row r="116" spans="1:3" x14ac:dyDescent="0.3">
      <c r="A116" s="5"/>
      <c r="B116" s="5"/>
      <c r="C116" s="5"/>
    </row>
    <row r="117" spans="1:3" x14ac:dyDescent="0.3">
      <c r="A117" s="5"/>
      <c r="B117" s="5"/>
      <c r="C117" s="5"/>
    </row>
    <row r="118" spans="1:3" x14ac:dyDescent="0.3">
      <c r="A118" s="5"/>
      <c r="B118" s="5"/>
      <c r="C118" s="5"/>
    </row>
    <row r="119" spans="1:3" x14ac:dyDescent="0.3">
      <c r="A119" s="5"/>
      <c r="B119" s="5"/>
      <c r="C119" s="5"/>
    </row>
    <row r="120" spans="1:3" x14ac:dyDescent="0.3">
      <c r="A120" s="5"/>
      <c r="B120" s="5"/>
      <c r="C120" s="5"/>
    </row>
    <row r="121" spans="1:3" x14ac:dyDescent="0.3">
      <c r="A121" s="5"/>
      <c r="B121" s="5"/>
      <c r="C121" s="5"/>
    </row>
    <row r="122" spans="1:3" x14ac:dyDescent="0.3">
      <c r="A122" s="5"/>
      <c r="B122" s="5"/>
      <c r="C122" s="5"/>
    </row>
    <row r="123" spans="1:3" x14ac:dyDescent="0.3">
      <c r="A123" s="5"/>
      <c r="B123" s="5"/>
      <c r="C123" s="5"/>
    </row>
    <row r="124" spans="1:3" x14ac:dyDescent="0.3">
      <c r="A124" s="5"/>
      <c r="B124" s="5"/>
      <c r="C124" s="5"/>
    </row>
    <row r="125" spans="1:3" x14ac:dyDescent="0.3">
      <c r="A125" s="5"/>
      <c r="B125" s="5"/>
      <c r="C125" s="5"/>
    </row>
    <row r="126" spans="1:3" x14ac:dyDescent="0.3">
      <c r="A126" s="5"/>
      <c r="B126" s="5"/>
      <c r="C126" s="5"/>
    </row>
    <row r="127" spans="1:3" x14ac:dyDescent="0.3">
      <c r="A127" s="5"/>
      <c r="B127" s="5"/>
      <c r="C127" s="5"/>
    </row>
    <row r="128" spans="1:3" x14ac:dyDescent="0.3">
      <c r="A128" s="5"/>
      <c r="B128" s="5"/>
      <c r="C128" s="5"/>
    </row>
    <row r="129" spans="1:3" x14ac:dyDescent="0.3">
      <c r="A129" s="5"/>
      <c r="B129" s="5"/>
      <c r="C129" s="5"/>
    </row>
    <row r="130" spans="1:3" x14ac:dyDescent="0.3">
      <c r="A130" s="5"/>
      <c r="B130" s="5"/>
      <c r="C130" s="5"/>
    </row>
    <row r="131" spans="1:3" x14ac:dyDescent="0.3">
      <c r="A131" s="5"/>
      <c r="B131" s="5"/>
      <c r="C131" s="5"/>
    </row>
    <row r="132" spans="1:3" x14ac:dyDescent="0.3">
      <c r="A132" s="5"/>
      <c r="B132" s="5"/>
      <c r="C132" s="5"/>
    </row>
    <row r="133" spans="1:3" x14ac:dyDescent="0.3">
      <c r="A133" s="5"/>
      <c r="B133" s="5"/>
      <c r="C133" s="5"/>
    </row>
    <row r="134" spans="1:3" x14ac:dyDescent="0.3">
      <c r="A134" s="5"/>
      <c r="B134" s="5"/>
      <c r="C134" s="5"/>
    </row>
    <row r="135" spans="1:3" x14ac:dyDescent="0.3">
      <c r="A135" s="5"/>
      <c r="B135" s="5"/>
      <c r="C135" s="5"/>
    </row>
    <row r="136" spans="1:3" x14ac:dyDescent="0.3">
      <c r="A136" s="5"/>
      <c r="B136" s="5"/>
      <c r="C136" s="5"/>
    </row>
    <row r="137" spans="1:3" x14ac:dyDescent="0.3">
      <c r="A137" s="5"/>
      <c r="B137" s="5"/>
      <c r="C137" s="5"/>
    </row>
    <row r="138" spans="1:3" x14ac:dyDescent="0.3">
      <c r="A138" s="5"/>
      <c r="B138" s="5"/>
      <c r="C138" s="5"/>
    </row>
    <row r="139" spans="1:3" x14ac:dyDescent="0.3">
      <c r="A139" s="5"/>
      <c r="B139" s="5"/>
      <c r="C139" s="5"/>
    </row>
    <row r="140" spans="1:3" x14ac:dyDescent="0.3">
      <c r="A140" s="5"/>
      <c r="B140" s="5"/>
      <c r="C140" s="5"/>
    </row>
    <row r="141" spans="1:3" x14ac:dyDescent="0.3">
      <c r="A141" s="5"/>
      <c r="B141" s="5"/>
      <c r="C141" s="5"/>
    </row>
    <row r="142" spans="1:3" x14ac:dyDescent="0.3">
      <c r="A142" s="5"/>
      <c r="B142" s="5"/>
      <c r="C142" s="5"/>
    </row>
    <row r="143" spans="1:3" x14ac:dyDescent="0.3">
      <c r="A143" s="5"/>
      <c r="B143" s="5"/>
      <c r="C143" s="5"/>
    </row>
    <row r="144" spans="1:3" x14ac:dyDescent="0.3">
      <c r="A144" s="5"/>
      <c r="B144" s="5"/>
      <c r="C144" s="5"/>
    </row>
    <row r="145" spans="1:3" x14ac:dyDescent="0.3">
      <c r="A145" s="5"/>
      <c r="B145" s="5"/>
      <c r="C145" s="5"/>
    </row>
    <row r="146" spans="1:3" x14ac:dyDescent="0.3">
      <c r="A146" s="5"/>
      <c r="B146" s="5"/>
      <c r="C146" s="5"/>
    </row>
    <row r="147" spans="1:3" x14ac:dyDescent="0.3">
      <c r="A147" s="5"/>
      <c r="B147" s="5"/>
      <c r="C147" s="5"/>
    </row>
    <row r="148" spans="1:3" x14ac:dyDescent="0.3">
      <c r="A148" s="5"/>
      <c r="B148" s="5"/>
      <c r="C148" s="5"/>
    </row>
    <row r="149" spans="1:3" x14ac:dyDescent="0.3">
      <c r="A149" s="5"/>
      <c r="B149" s="5"/>
      <c r="C149" s="5"/>
    </row>
    <row r="150" spans="1:3" x14ac:dyDescent="0.3">
      <c r="A150" s="5"/>
      <c r="B150" s="5"/>
      <c r="C150" s="5"/>
    </row>
    <row r="151" spans="1:3" x14ac:dyDescent="0.3">
      <c r="A151" s="5"/>
      <c r="B151" s="5"/>
      <c r="C151" s="5"/>
    </row>
    <row r="152" spans="1:3" x14ac:dyDescent="0.3">
      <c r="A152" s="5"/>
      <c r="B152" s="5"/>
      <c r="C152" s="5"/>
    </row>
    <row r="153" spans="1:3" x14ac:dyDescent="0.3">
      <c r="A153" s="5"/>
      <c r="B153" s="5"/>
      <c r="C153" s="5"/>
    </row>
    <row r="154" spans="1:3" x14ac:dyDescent="0.3">
      <c r="A154" s="5"/>
      <c r="B154" s="5"/>
      <c r="C154" s="5"/>
    </row>
    <row r="155" spans="1:3" x14ac:dyDescent="0.3">
      <c r="A155" s="5"/>
      <c r="B155" s="5"/>
      <c r="C155" s="5"/>
    </row>
    <row r="156" spans="1:3" x14ac:dyDescent="0.3">
      <c r="A156" s="5"/>
      <c r="B156" s="5"/>
      <c r="C156" s="5"/>
    </row>
    <row r="157" spans="1:3" x14ac:dyDescent="0.3">
      <c r="A157" s="5"/>
      <c r="B157" s="5"/>
      <c r="C157" s="5"/>
    </row>
    <row r="158" spans="1:3" x14ac:dyDescent="0.3">
      <c r="A158" s="5"/>
      <c r="B158" s="5"/>
      <c r="C158" s="5"/>
    </row>
    <row r="159" spans="1:3" x14ac:dyDescent="0.3">
      <c r="A159" s="5"/>
      <c r="B159" s="5"/>
      <c r="C159" s="5"/>
    </row>
    <row r="160" spans="1:3" x14ac:dyDescent="0.3">
      <c r="A160" s="5"/>
      <c r="B160" s="5"/>
      <c r="C160" s="5"/>
    </row>
    <row r="161" spans="1:3" x14ac:dyDescent="0.3">
      <c r="A161" s="5"/>
      <c r="B161" s="5"/>
      <c r="C161" s="5"/>
    </row>
    <row r="162" spans="1:3" x14ac:dyDescent="0.3">
      <c r="A162" s="5"/>
      <c r="B162" s="5"/>
      <c r="C162" s="5"/>
    </row>
    <row r="163" spans="1:3" x14ac:dyDescent="0.3">
      <c r="A163" s="5"/>
      <c r="B163" s="5"/>
      <c r="C163" s="5"/>
    </row>
    <row r="164" spans="1:3" x14ac:dyDescent="0.3">
      <c r="A164" s="5"/>
      <c r="B164" s="5"/>
      <c r="C164" s="5"/>
    </row>
    <row r="165" spans="1:3" x14ac:dyDescent="0.3">
      <c r="A165" s="5"/>
      <c r="B165" s="5"/>
      <c r="C165" s="5"/>
    </row>
    <row r="166" spans="1:3" x14ac:dyDescent="0.3">
      <c r="A166" s="5"/>
      <c r="B166" s="5"/>
      <c r="C166" s="5"/>
    </row>
    <row r="167" spans="1:3" x14ac:dyDescent="0.3">
      <c r="A167" s="5"/>
      <c r="B167" s="5"/>
      <c r="C167" s="5"/>
    </row>
  </sheetData>
  <sheetProtection algorithmName="SHA-512" hashValue="gm4wOSV6xkha7kCzFbg4hB7eOst+zTJ+mphYm++gSKgDk88/tRYXXFJGnE7dpp+SVIgK0NW1Bq2mUklq0/ScnA==" saltValue="fr+xbAVCqOaxM6gZdvf79w==" spinCount="100000" sheet="1" objects="1" scenarios="1" selectLockedCells="1" selectUnlockedCells="1"/>
  <mergeCells count="26">
    <mergeCell ref="B21:C21"/>
    <mergeCell ref="B22:C22"/>
    <mergeCell ref="B23:C23"/>
    <mergeCell ref="B24:C24"/>
    <mergeCell ref="B25:C25"/>
    <mergeCell ref="A1:C1"/>
    <mergeCell ref="A3:C3"/>
    <mergeCell ref="A4:C4"/>
    <mergeCell ref="B7:C7"/>
    <mergeCell ref="B8:C8"/>
    <mergeCell ref="A6:C6"/>
    <mergeCell ref="A36:C36"/>
    <mergeCell ref="A27:C27"/>
    <mergeCell ref="A45:C45"/>
    <mergeCell ref="A62:E62"/>
    <mergeCell ref="B9:C9"/>
    <mergeCell ref="B10:C10"/>
    <mergeCell ref="A12:C12"/>
    <mergeCell ref="B13:C13"/>
    <mergeCell ref="B14:C14"/>
    <mergeCell ref="B15:C15"/>
    <mergeCell ref="B16:C16"/>
    <mergeCell ref="B17:C17"/>
    <mergeCell ref="B18:C18"/>
    <mergeCell ref="B19:C19"/>
    <mergeCell ref="B20:C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Human Resources</TermName>
          <TermId xmlns="http://schemas.microsoft.com/office/infopath/2007/PartnerControls">e509b712-a979-4f98-b74b-0cc2a26e0069</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5b52d66a-822a-4449-8701-be6b65c15ba8">SVB-426411880-710</_dlc_DocId>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_dlc_DocIdUrl xmlns="5b52d66a-822a-4449-8701-be6b65c15ba8">
      <Url>https://svbnl.sharepoint.com/sites/EA2024030Mobiliteitskaart/_layouts/15/DocIdRedir.aspx?ID=SVB-426411880-710</Url>
      <Description>SVB-426411880-710</Description>
    </_dlc_DocIdUrl>
    <TaxCatchAll xmlns="d3a92735-4626-485d-b499-1eae95cc67aa">
      <Value>3</Value>
      <Value>2</Value>
      <Value>1</Value>
    </TaxCatchAll>
  </documentManagement>
</p:properties>
</file>

<file path=customXml/item5.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77688DF11BAEF641A62FBC7563F67CFC" ma:contentTypeVersion="5" ma:contentTypeDescription="" ma:contentTypeScope="" ma:versionID="e5c3102f5e1b60fc439702e6a8ab845d">
  <xsd:schema xmlns:xsd="http://www.w3.org/2001/XMLSchema" xmlns:xs="http://www.w3.org/2001/XMLSchema" xmlns:p="http://schemas.microsoft.com/office/2006/metadata/properties" xmlns:ns2="d3a92735-4626-485d-b499-1eae95cc67aa" xmlns:ns3="5b52d66a-822a-4449-8701-be6b65c15ba8" targetNamespace="http://schemas.microsoft.com/office/2006/metadata/properties" ma:root="true" ma:fieldsID="13c8e5f1b60c5987dded45c10345b230" ns2:_="" ns3:_="">
    <xsd:import namespace="d3a92735-4626-485d-b499-1eae95cc67aa"/>
    <xsd:import namespace="5b52d66a-822a-4449-8701-be6b65c15ba8"/>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9457e75-a320-47b4-88a2-d66a25ac2afa}" ma:internalName="TaxCatchAll" ma:showField="CatchAllData"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9457e75-a320-47b4-88a2-d66a25ac2afa}" ma:internalName="TaxCatchAllLabel" ma:readOnly="true" ma:showField="CatchAllDataLabel"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52d66a-822a-4449-8701-be6b65c15ba8"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B1F67A-3B76-4913-A7FB-B1B1A8DE84AC}">
  <ds:schemaRefs>
    <ds:schemaRef ds:uri="http://schemas.microsoft.com/sharepoint/events"/>
  </ds:schemaRefs>
</ds:datastoreItem>
</file>

<file path=customXml/itemProps2.xml><?xml version="1.0" encoding="utf-8"?>
<ds:datastoreItem xmlns:ds="http://schemas.openxmlformats.org/officeDocument/2006/customXml" ds:itemID="{0F345B50-CB2D-41B3-804F-53E6E4B61CB2}">
  <ds:schemaRefs>
    <ds:schemaRef ds:uri="Microsoft.SharePoint.Taxonomy.ContentTypeSync"/>
  </ds:schemaRefs>
</ds:datastoreItem>
</file>

<file path=customXml/itemProps3.xml><?xml version="1.0" encoding="utf-8"?>
<ds:datastoreItem xmlns:ds="http://schemas.openxmlformats.org/officeDocument/2006/customXml" ds:itemID="{C40D2FD4-6C95-439E-8B40-11BDA5179FED}">
  <ds:schemaRefs>
    <ds:schemaRef ds:uri="http://schemas.microsoft.com/sharepoint/v3/contenttype/forms"/>
  </ds:schemaRefs>
</ds:datastoreItem>
</file>

<file path=customXml/itemProps4.xml><?xml version="1.0" encoding="utf-8"?>
<ds:datastoreItem xmlns:ds="http://schemas.openxmlformats.org/officeDocument/2006/customXml" ds:itemID="{9C35FFF4-2C3A-474F-AB29-3535A2C2CA19}">
  <ds:schemaRefs>
    <ds:schemaRef ds:uri="http://purl.org/dc/dcmitype/"/>
    <ds:schemaRef ds:uri="d3a92735-4626-485d-b499-1eae95cc67aa"/>
    <ds:schemaRef ds:uri="5b52d66a-822a-4449-8701-be6b65c15ba8"/>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terms/"/>
    <ds:schemaRef ds:uri="http://www.w3.org/XML/1998/namespace"/>
  </ds:schemaRefs>
</ds:datastoreItem>
</file>

<file path=customXml/itemProps5.xml><?xml version="1.0" encoding="utf-8"?>
<ds:datastoreItem xmlns:ds="http://schemas.openxmlformats.org/officeDocument/2006/customXml" ds:itemID="{C11A2043-DFDC-451B-BF3E-44EEC12D792E}"/>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Informatie reisbewegingen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Kerssens, Barry (AV)</dc:creator>
  <cp:keywords/>
  <dc:description/>
  <cp:lastModifiedBy>Meyer, Jolanda (AV)</cp:lastModifiedBy>
  <cp:revision/>
  <dcterms:created xsi:type="dcterms:W3CDTF">2026-02-24T10:58:19Z</dcterms:created>
  <dcterms:modified xsi:type="dcterms:W3CDTF">2026-09-10T10:17:44Z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0x01010000DE4F45DB4E6C4C8455F1EC030BB93D0077688DF11BAEF641A62FBC7563F67CFC</vt:lpwstr>
  </property>
  <property fmtid="{D5CDD505-2E9C-101B-9397-08002B2CF9AE}" pid="4" name="Procestype">
    <vt:lpwstr>2;#Inkopen en aanbesteden roerende zaken en diensten|5e1ce6c5-4952-4e73-934f-477f183025c3</vt:lpwstr>
  </property>
  <property fmtid="{D5CDD505-2E9C-101B-9397-08002B2CF9AE}" pid="5" name="_dlc_DocIdItemGuid">
    <vt:lpwstr>b2ca4aaa-aa9c-4112-9771-e6cdb138a2c7</vt:lpwstr>
  </property>
  <property fmtid="{D5CDD505-2E9C-101B-9397-08002B2CF9AE}" pid="6" name="Organisatieonderdeel">
    <vt:lpwstr>3;#BV - Human Resources|e509b712-a979-4f98-b74b-0cc2a26e0069</vt:lpwstr>
  </property>
  <property fmtid="{D5CDD505-2E9C-101B-9397-08002B2CF9AE}" pid="7" name="Archiefvormer">
    <vt:lpwstr>1;#SVB|75f70ad2-9ad6-4557-b3c1-5a3bfe422971</vt:lpwstr>
  </property>
  <property fmtid="{D5CDD505-2E9C-101B-9397-08002B2CF9AE}" pid="8" name="lcf76f155ced4ddcb4097134ff3c332f">
    <vt:lpwstr/>
  </property>
</Properties>
</file>