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utrechtcloud-my.sharepoint.com/personal/p_mattheijssen_utrecht_nl/Documents/Downloads/Portaal Schuldhulpverlening/Nota van Inlichtingen/2e Ronde/"/>
    </mc:Choice>
  </mc:AlternateContent>
  <xr:revisionPtr revIDLastSave="7" documentId="8_{962B1B6E-971E-4291-B559-0379C2C52789}" xr6:coauthVersionLast="47" xr6:coauthVersionMax="47" xr10:uidLastSave="{D28244B9-07E9-42CC-AD18-53502F46081A}"/>
  <bookViews>
    <workbookView xWindow="28680" yWindow="-120" windowWidth="29040" windowHeight="15720" firstSheet="1" activeTab="1" xr2:uid="{7745D9D8-A9FE-4CCA-91EC-76653F4F9B10}"/>
  </bookViews>
  <sheets>
    <sheet name="Samenvatting en uitleg " sheetId="8" r:id="rId1"/>
    <sheet name="1. Implementatie " sheetId="4" r:id="rId2"/>
    <sheet name="2. Koppelingen" sheetId="5" r:id="rId3"/>
    <sheet name="3. Gebruiksrecht (nieuw)" sheetId="10" r:id="rId4"/>
    <sheet name="4.Additionele werkzaamheden Con" sheetId="6" r:id="rId5"/>
    <sheet name="5. Additioneel"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0" l="1"/>
  <c r="H68" i="10"/>
  <c r="H46" i="10"/>
  <c r="H25" i="10"/>
  <c r="G4" i="6"/>
  <c r="J95" i="10"/>
  <c r="I95" i="10"/>
  <c r="H95" i="10"/>
  <c r="G95" i="10"/>
  <c r="F95" i="10"/>
  <c r="E95" i="10"/>
  <c r="D95" i="10"/>
  <c r="J92" i="10"/>
  <c r="I92" i="10"/>
  <c r="H92" i="10"/>
  <c r="G92" i="10"/>
  <c r="F92" i="10"/>
  <c r="E92" i="10"/>
  <c r="D92" i="10"/>
  <c r="J89" i="10"/>
  <c r="I89" i="10"/>
  <c r="H89" i="10"/>
  <c r="G89" i="10"/>
  <c r="F89" i="10"/>
  <c r="E89" i="10"/>
  <c r="D89" i="10"/>
  <c r="J86" i="10"/>
  <c r="I86" i="10"/>
  <c r="H86" i="10"/>
  <c r="G86" i="10"/>
  <c r="F86" i="10"/>
  <c r="E86" i="10"/>
  <c r="D86" i="10"/>
  <c r="H82" i="10"/>
  <c r="G96" i="10" s="1"/>
  <c r="G82" i="10"/>
  <c r="F82" i="10"/>
  <c r="H76" i="10"/>
  <c r="G76" i="10"/>
  <c r="F76" i="10"/>
  <c r="C76" i="10"/>
  <c r="H75" i="10"/>
  <c r="G75" i="10"/>
  <c r="F75" i="10"/>
  <c r="C75" i="10"/>
  <c r="H74" i="10"/>
  <c r="G74" i="10"/>
  <c r="F74" i="10"/>
  <c r="C74" i="10"/>
  <c r="H73" i="10"/>
  <c r="G73" i="10"/>
  <c r="F73" i="10"/>
  <c r="C73" i="10"/>
  <c r="H72" i="10"/>
  <c r="G72" i="10"/>
  <c r="F72" i="10"/>
  <c r="C72" i="10"/>
  <c r="H71" i="10"/>
  <c r="G71" i="10"/>
  <c r="F71" i="10"/>
  <c r="C71" i="10"/>
  <c r="H70" i="10"/>
  <c r="F70" i="10"/>
  <c r="C70" i="10"/>
  <c r="H69" i="10"/>
  <c r="F69" i="10"/>
  <c r="C69" i="10"/>
  <c r="F68" i="10"/>
  <c r="C68" i="10"/>
  <c r="H67" i="10"/>
  <c r="F67" i="10"/>
  <c r="H55" i="10"/>
  <c r="G55" i="10"/>
  <c r="F55" i="10"/>
  <c r="C55" i="10"/>
  <c r="H54" i="10"/>
  <c r="G54" i="10"/>
  <c r="F54" i="10"/>
  <c r="C54" i="10"/>
  <c r="H53" i="10"/>
  <c r="G53" i="10"/>
  <c r="F53" i="10"/>
  <c r="C53" i="10"/>
  <c r="H52" i="10"/>
  <c r="G52" i="10"/>
  <c r="F52" i="10"/>
  <c r="C52" i="10"/>
  <c r="H51" i="10"/>
  <c r="G51" i="10"/>
  <c r="F51" i="10"/>
  <c r="C51" i="10"/>
  <c r="H50" i="10"/>
  <c r="G50" i="10"/>
  <c r="F50" i="10"/>
  <c r="C50" i="10"/>
  <c r="H49" i="10"/>
  <c r="G49" i="10"/>
  <c r="F49" i="10"/>
  <c r="C49" i="10"/>
  <c r="H48" i="10"/>
  <c r="F48" i="10"/>
  <c r="C48" i="10"/>
  <c r="H47" i="10"/>
  <c r="F47" i="10"/>
  <c r="C47" i="10"/>
  <c r="G46" i="10"/>
  <c r="F46" i="10"/>
  <c r="H34" i="10"/>
  <c r="F34" i="10"/>
  <c r="G34" i="10" s="1"/>
  <c r="C34" i="10"/>
  <c r="H33" i="10"/>
  <c r="F33" i="10"/>
  <c r="G33" i="10" s="1"/>
  <c r="C33" i="10"/>
  <c r="H32" i="10"/>
  <c r="F32" i="10"/>
  <c r="G32" i="10" s="1"/>
  <c r="C32" i="10"/>
  <c r="H31" i="10"/>
  <c r="F31" i="10"/>
  <c r="G31" i="10" s="1"/>
  <c r="C31" i="10"/>
  <c r="H30" i="10"/>
  <c r="F30" i="10"/>
  <c r="G30" i="10" s="1"/>
  <c r="C30" i="10"/>
  <c r="H29" i="10"/>
  <c r="F29" i="10"/>
  <c r="G29" i="10" s="1"/>
  <c r="C29" i="10"/>
  <c r="H28" i="10"/>
  <c r="F28" i="10"/>
  <c r="C28" i="10"/>
  <c r="H27" i="10"/>
  <c r="F27" i="10"/>
  <c r="H26" i="10"/>
  <c r="F26" i="10"/>
  <c r="C26" i="10"/>
  <c r="F25" i="10"/>
  <c r="G25" i="10" s="1"/>
  <c r="E96" i="10" l="1"/>
  <c r="D96" i="10"/>
  <c r="G70" i="10"/>
  <c r="G69" i="10"/>
  <c r="F96" i="10"/>
  <c r="E90" i="10"/>
  <c r="J96" i="10"/>
  <c r="I96" i="10"/>
  <c r="H96" i="10"/>
  <c r="D87" i="10"/>
  <c r="G68" i="10"/>
  <c r="G48" i="10"/>
  <c r="D90" i="10"/>
  <c r="J90" i="10"/>
  <c r="H90" i="10"/>
  <c r="F90" i="10"/>
  <c r="I90" i="10"/>
  <c r="G90" i="10"/>
  <c r="F87" i="10"/>
  <c r="E87" i="10"/>
  <c r="D93" i="10"/>
  <c r="J87" i="10"/>
  <c r="H87" i="10"/>
  <c r="I87" i="10"/>
  <c r="G87" i="10"/>
  <c r="I93" i="10"/>
  <c r="G93" i="10"/>
  <c r="E93" i="10"/>
  <c r="J93" i="10"/>
  <c r="H93" i="10"/>
  <c r="F93" i="10"/>
  <c r="G28" i="10"/>
  <c r="G27" i="10"/>
  <c r="G26" i="10"/>
  <c r="G47" i="10"/>
  <c r="G5" i="7"/>
  <c r="G4" i="7"/>
  <c r="E22" i="5"/>
  <c r="E23" i="5" s="1"/>
  <c r="C17" i="5"/>
  <c r="H99" i="10" l="1"/>
  <c r="H101" i="10" s="1"/>
  <c r="D25" i="5"/>
  <c r="K17" i="8" s="1"/>
  <c r="I99" i="10"/>
  <c r="I101" i="10" s="1"/>
  <c r="D99" i="10"/>
  <c r="D101" i="10" s="1"/>
  <c r="J99" i="10"/>
  <c r="J101" i="10" s="1"/>
  <c r="E99" i="10"/>
  <c r="E101" i="10" s="1"/>
  <c r="G99" i="10"/>
  <c r="G101" i="10" s="1"/>
  <c r="F99" i="10"/>
  <c r="F101" i="10" s="1"/>
  <c r="G5" i="6"/>
  <c r="K21" i="8"/>
  <c r="G6" i="7"/>
  <c r="K23" i="8" s="1"/>
  <c r="G104" i="10" l="1"/>
  <c r="K19" i="8" l="1"/>
  <c r="C13" i="4"/>
  <c r="K15" i="8" s="1"/>
  <c r="K26"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tc={49C4BA2D-22BE-42B6-A475-5319EE3B26AF}</author>
  </authors>
  <commentList>
    <comment ref="A30" authorId="0" shapeId="0" xr:uid="{49C4BA2D-22BE-42B6-A475-5319EE3B26AF}">
      <text>
        <t xml:space="preserve">[Opmerkingenthread]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ik kan me voorstellen dat er vooral mbt de tab gebruiksrecht een toelichting nodig is. Wat verwacht je daar nu wat de inschrijvers moeten invullen?
Beantwoorden:
    @Koster, Ricky </t>
      </text>
    </comment>
  </commentList>
</comments>
</file>

<file path=xl/sharedStrings.xml><?xml version="1.0" encoding="utf-8"?>
<sst xmlns="http://schemas.openxmlformats.org/spreadsheetml/2006/main" count="260" uniqueCount="151">
  <si>
    <t>Europese aanbesteding</t>
  </si>
  <si>
    <r>
      <rPr>
        <sz val="14"/>
        <color rgb="FFFFFFFF"/>
        <rFont val="Aptos Narrow"/>
        <family val="2"/>
        <scheme val="minor"/>
      </rPr>
      <t xml:space="preserve">Portaal </t>
    </r>
    <r>
      <rPr>
        <sz val="14"/>
        <color rgb="FFFF0000"/>
        <rFont val="Aptos Narrow"/>
        <family val="2"/>
        <scheme val="minor"/>
      </rPr>
      <t>Schuldhulpverlening</t>
    </r>
  </si>
  <si>
    <t xml:space="preserve">Kenmerk: </t>
  </si>
  <si>
    <t>(Prijzen exclusief BTW)</t>
  </si>
  <si>
    <t xml:space="preserve">Naam Inschrijver: </t>
  </si>
  <si>
    <t xml:space="preserve"> =Invoerveld</t>
  </si>
  <si>
    <t>1. Implementatie</t>
  </si>
  <si>
    <t>2. Koppelingen</t>
  </si>
  <si>
    <t>3. Oplossing / Gebruiksrecht</t>
  </si>
  <si>
    <t>4. Additionele werkzaamheden - Consultancy/doorontwikkeling</t>
  </si>
  <si>
    <t xml:space="preserve">5. Additioneel </t>
  </si>
  <si>
    <t>Vergelijkingswaarde</t>
  </si>
  <si>
    <t xml:space="preserve">TOELICHTING:  </t>
  </si>
  <si>
    <t>1. U dient alle gevraagde gegevens in alle bladen in te vullen:</t>
  </si>
  <si>
    <t>Inschrijver dient  verplicht en alleen de volgende velden in te vullen: geel</t>
  </si>
  <si>
    <t>De subtotalen worden automatisch berekend: groen</t>
  </si>
  <si>
    <t>2. Deze bijlage en onderliggende werkbladen maken integraal onderdeel uit van de Inschrijvingsleidraad.</t>
  </si>
  <si>
    <t>3. Alle genoemde prijzen dienen exclusief BTW te zijn en inclusief overige belastingen en/of heffingen.</t>
  </si>
  <si>
    <t>4. Prijzen worden aangeboden in twee decimalen.</t>
  </si>
  <si>
    <t>5. De prijsstelling dient een all-in tarief te zij</t>
  </si>
  <si>
    <t>n.</t>
  </si>
  <si>
    <t xml:space="preserve">6. De prijsstelling dient reëel en marktconform te zijn. </t>
  </si>
  <si>
    <t xml:space="preserve">Het indienen van irreëele of manipulatieve prijzen  leidt tot uitsluiting. </t>
  </si>
  <si>
    <t>De prijs voor ieder item is een op zichzelf beschouwd realistische prijs.</t>
  </si>
  <si>
    <t xml:space="preserve">Het vermoeden ontstaat dat er onrealistische prijzen worden opgegeven </t>
  </si>
  <si>
    <t>indien er bij een item sprake is van: negatieve prijzen,</t>
  </si>
  <si>
    <t>prijzen van 0 euro, prijzen onder de kostprijs,</t>
  </si>
  <si>
    <t xml:space="preserve">abnormaal lage prijzen of in de branche ongebruikelijke prijzen. </t>
  </si>
  <si>
    <t xml:space="preserve">7. Eventueel genoemde aantallen, zijn fictief t.b.v. het berekenen van de inschrijfprijs. </t>
  </si>
  <si>
    <t>Hieraan kunnen geen enkele rechten worden ontleend.</t>
  </si>
  <si>
    <t>Organisatie:</t>
  </si>
  <si>
    <t>Datum:</t>
  </si>
  <si>
    <t>Naam:</t>
  </si>
  <si>
    <t>Functie:</t>
  </si>
  <si>
    <t>Handtekening:</t>
  </si>
  <si>
    <t>Instructies tabblad “Gebruiksrecht”</t>
  </si>
  <si>
    <t>De gele velden dienen door de inschrijver te worden ingevuld. De groene velden worden automatisch berekend en mogen niet worden aangepast. De inschrijver dient eigen staffels op te geven, met inachtneming van het minimaal aantal zoals vermeld in het tabblad. Bij het invullen van de eerste staffel wordt het startpunt voor de volgende staffel automatisch gegenereerd enzovoort.</t>
  </si>
  <si>
    <t xml:space="preserve">De inschrijver vult een basisprijs per gebruiker in. Vervolgens kan per staffel een kortingspercentage worden toegepast. Op basis van de ingevulde staffels en de opgegeven aantallen vindt een automatische doorrekening plaats in de onderste tabel. </t>
  </si>
  <si>
    <t>Inschrijver dient alle velden, inclusief staffels (tot het maximum aantal) en kortingspercentages, volledig in te vullen om de doorrekening te laten plaatsvinden.</t>
  </si>
  <si>
    <t>De kortingspercentages dienen bij opvolgende staffels oplopend te zijn. Het is niet toegestaan om in een hogere staffel een lager kortingspercentage toe te passen dan in een voorgaande staffel. Bijvoorbeeld: een korting van 30% in staffel 3 en 15% in staffel 4 is niet toegestaan.</t>
  </si>
  <si>
    <t>Indien inschrijver een enterprise-licentiemodel hanteert, dient in de eerste staffel het maximale aantal licenties met het basistarief te worden ingevuld. Opvolgende staffels hoeven dan niet te worden ingevuld. De prijs per gebruiker komt daarmee te vervallen en tijdens de contractuitvoering wordt een enterprise-licentiemodel gehanteerd.</t>
  </si>
  <si>
    <t xml:space="preserve">Implementatie/eenmalige kosten </t>
  </si>
  <si>
    <t xml:space="preserve">Alle activiteiten zoals opgenomen in de aanbestedingsdocumenten, inclusief het plan van aanpak behorende bij de gunningscriteria, die noodzakelijk zijn voor de implementatie en inrichting van het Klantportaal, zodanig dat dit na acceptatie door Opdrachtgever voldoet aan de gestelde eisen.
</t>
  </si>
  <si>
    <t>Omschrijving / specificatie</t>
  </si>
  <si>
    <t>Totaal ex BTW</t>
  </si>
  <si>
    <t>Fase 0: Initiatiefase</t>
  </si>
  <si>
    <t>Fase 1: Inventarisatiefase</t>
  </si>
  <si>
    <t>Fase 2: Configuratie</t>
  </si>
  <si>
    <t>Fase 4: Testen</t>
  </si>
  <si>
    <t>Fase 5: Opleidingsfase</t>
  </si>
  <si>
    <t>Fase 6: Nazorg</t>
  </si>
  <si>
    <t>Subtotaal implementatie</t>
  </si>
  <si>
    <t xml:space="preserve">Eenmalige kosten koppelingen </t>
  </si>
  <si>
    <t>Prijs ex BTW</t>
  </si>
  <si>
    <t>Bij implementatie:</t>
  </si>
  <si>
    <t xml:space="preserve">Zaaksysteem (XXLNCE) </t>
  </si>
  <si>
    <t>Applicatie XX (Allegro)</t>
  </si>
  <si>
    <r>
      <t>Toegangsmakelaar (Signicat) /</t>
    </r>
    <r>
      <rPr>
        <sz val="11"/>
        <color rgb="FFFF0000"/>
        <rFont val="Aptos Narrow"/>
        <family val="2"/>
        <scheme val="minor"/>
      </rPr>
      <t xml:space="preserve"> E-Herkenning </t>
    </r>
  </si>
  <si>
    <t>Mailvoorziening (SendPro)</t>
  </si>
  <si>
    <t>Single Sign On (SSO)</t>
  </si>
  <si>
    <t xml:space="preserve">Na implementatie/ optionele toekomstige koppelingen </t>
  </si>
  <si>
    <t>OpenZaak koppeling</t>
  </si>
  <si>
    <r>
      <t xml:space="preserve">Ondertekentool </t>
    </r>
    <r>
      <rPr>
        <sz val="11"/>
        <color theme="1"/>
        <rFont val="Aptos Narrow"/>
        <family val="2"/>
        <scheme val="minor"/>
      </rPr>
      <t>(ValidSign)</t>
    </r>
  </si>
  <si>
    <t>Subtotaal eenmalige kosten koppelingen</t>
  </si>
  <si>
    <t xml:space="preserve">Structurele kosten koppelingen </t>
  </si>
  <si>
    <t xml:space="preserve">Aantal jaren </t>
  </si>
  <si>
    <t>Prijs per jaar</t>
  </si>
  <si>
    <t>Onderhoud koppelingen</t>
  </si>
  <si>
    <t>Subtotaal structurelekosten koppelingen</t>
  </si>
  <si>
    <t>Subtotaal Kostenkoppelingen</t>
  </si>
  <si>
    <t>Indicatieve aantallen gebruiksrechten</t>
  </si>
  <si>
    <t xml:space="preserve"> </t>
  </si>
  <si>
    <t>Jaar 1</t>
  </si>
  <si>
    <t>Jaar 2</t>
  </si>
  <si>
    <t>Jaar 3</t>
  </si>
  <si>
    <t>Jaar 4</t>
  </si>
  <si>
    <t>Jaar 5</t>
  </si>
  <si>
    <t>Jaar 6</t>
  </si>
  <si>
    <t>Jaar 7</t>
  </si>
  <si>
    <t>Medewerkers</t>
  </si>
  <si>
    <t>Inwoners</t>
  </si>
  <si>
    <t>Ketenpartners</t>
  </si>
  <si>
    <t>Functioneel beheerder</t>
  </si>
  <si>
    <t>Staffel Gebruiksrecht Medewerkers</t>
  </si>
  <si>
    <t>Prijs per gebruiker per jaar</t>
  </si>
  <si>
    <t xml:space="preserve">Grondslag </t>
  </si>
  <si>
    <t>Gebruiker</t>
  </si>
  <si>
    <t>Wij vragen u een staffelvolume in te vullen tot 400 Gebruikers</t>
  </si>
  <si>
    <t>Korting</t>
  </si>
  <si>
    <t>Prijs</t>
  </si>
  <si>
    <t>per staffel</t>
  </si>
  <si>
    <t>Aantal</t>
  </si>
  <si>
    <t>per Gebruiker</t>
  </si>
  <si>
    <t>over totaal aantal</t>
  </si>
  <si>
    <t>Gebruikers</t>
  </si>
  <si>
    <t>inclusief</t>
  </si>
  <si>
    <t>Staffel</t>
  </si>
  <si>
    <t xml:space="preserve">van </t>
  </si>
  <si>
    <t>tot en met</t>
  </si>
  <si>
    <t>cumulatief</t>
  </si>
  <si>
    <t>Uitbreiding</t>
  </si>
  <si>
    <t>korting</t>
  </si>
  <si>
    <t>STAFFEL 1</t>
  </si>
  <si>
    <t>over cumulatief aantal Gebruikers</t>
  </si>
  <si>
    <t>STAFFEL 2</t>
  </si>
  <si>
    <t>STAFFEL 3</t>
  </si>
  <si>
    <t>STAFFEL 4</t>
  </si>
  <si>
    <t>STAFFEL 5</t>
  </si>
  <si>
    <t>STAFFEL 6</t>
  </si>
  <si>
    <t>STAFFEL 7</t>
  </si>
  <si>
    <t>STAFFEL 8</t>
  </si>
  <si>
    <t>STAFFEL 9</t>
  </si>
  <si>
    <t>STAFFEL 10</t>
  </si>
  <si>
    <t>Staffel Gebruiksrecht Inwoners</t>
  </si>
  <si>
    <t>Prijs per gebruiker</t>
  </si>
  <si>
    <t>Wij vragen u een staffelvolume in te vullen tot  5000 Gebruikers</t>
  </si>
  <si>
    <t>Staffel Gebruiksrecht Ketenpartners</t>
  </si>
  <si>
    <t>Wij vragen u een staffelvolume in te vullen tot 1000 Gebruikers</t>
  </si>
  <si>
    <t>Gebruiksrecht per Funcioneel beheerder</t>
  </si>
  <si>
    <t>Gebruiksrecht o.b.v. aantal Gebruikers</t>
  </si>
  <si>
    <t>Verwacht aantal Mederwerkers</t>
  </si>
  <si>
    <t>Prijs per Mederwerker</t>
  </si>
  <si>
    <t>Verwacht aantal Inwoners</t>
  </si>
  <si>
    <t>Prijs per Inwoner</t>
  </si>
  <si>
    <t>Verwacht aantal Ketenpartners</t>
  </si>
  <si>
    <t>Prijs per Ketenpartner</t>
  </si>
  <si>
    <t>Verwacht aantal functioneel beheerders</t>
  </si>
  <si>
    <t>Prijs per functioneel beheerder</t>
  </si>
  <si>
    <t>Totaalprijs per jaar</t>
  </si>
  <si>
    <t>Kosten Gebruiksrecht o.b.v. aantallen per jaar</t>
  </si>
  <si>
    <t>Totaal op basis van 7 jaar - t.b.v. inschrijfprijs</t>
  </si>
  <si>
    <t>Additionele werkzaamheden - consultancy/doorontwikkeling</t>
  </si>
  <si>
    <t xml:space="preserve">Aantal uren </t>
  </si>
  <si>
    <t>uurtarief</t>
  </si>
  <si>
    <t>Uurtarief doorontwikkeling</t>
  </si>
  <si>
    <t>Subtotaal kosten doorontwikkeling</t>
  </si>
  <si>
    <t>Additioneel</t>
  </si>
  <si>
    <t>Naam / Omschrijving</t>
  </si>
  <si>
    <t>Aantal Gebruikers (indicatief)</t>
  </si>
  <si>
    <t>Prijs X</t>
  </si>
  <si>
    <t xml:space="preserve">Totaal </t>
  </si>
  <si>
    <t>Basistraining (knoppencursus)</t>
  </si>
  <si>
    <t>Verdiepende cursus backend/functioneel beheer</t>
  </si>
  <si>
    <t>Subtotaal eenmalige kosten additioneel</t>
  </si>
  <si>
    <t>Vergoeding Proof of Concept (maximaal 10.000,00)</t>
  </si>
  <si>
    <t xml:space="preserve">STAFFEL 1 </t>
  </si>
  <si>
    <t xml:space="preserve">STAFFEL 1 / Enterprise </t>
  </si>
  <si>
    <t>Gebruikersgebonden (staffelprijs per eenheid)</t>
  </si>
  <si>
    <t>Vaste enterprisebedrag (vast bedrag, ongeacht het aantal gebruikers)</t>
  </si>
  <si>
    <r>
      <t xml:space="preserve">Inschrijver dient hier verplicht aan te geven welk licentiemodel gehanteerd wordt 
</t>
    </r>
    <r>
      <rPr>
        <b/>
        <sz val="10"/>
        <color theme="0"/>
        <rFont val="Arial"/>
        <family val="2"/>
      </rPr>
      <t>(Let op, het is een dropdown menu)</t>
    </r>
  </si>
  <si>
    <t>Fase 3: Koppelingen (aanvullende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</si>
</sst>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quot;€&quot;\ #,##0.00_-"/>
    <numFmt numFmtId="165" formatCode="_-* #,##0_-;_-* #,##0\-;_-* &quot;-&quot;??_-;_-@_-"/>
    <numFmt numFmtId="166" formatCode="0.0%"/>
    <numFmt numFmtId="167" formatCode="#,##0_ ;\-#,##0\ "/>
    <numFmt numFmtId="168" formatCode="_ * #,##0_ ;_ * \-#,##0_ ;_ * &quot;-&quot;??_ ;_ @_ "/>
  </numFmts>
  <fonts count="34"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10"/>
      <name val="Arial"/>
      <family val="2"/>
    </font>
    <font>
      <sz val="10"/>
      <name val="Verdana"/>
      <family val="2"/>
    </font>
    <font>
      <b/>
      <sz val="10"/>
      <name val="Verdana"/>
      <family val="2"/>
    </font>
    <font>
      <b/>
      <u/>
      <sz val="11"/>
      <color theme="1"/>
      <name val="Aptos Narrow"/>
      <family val="2"/>
      <scheme val="minor"/>
    </font>
    <font>
      <b/>
      <sz val="14"/>
      <color theme="0"/>
      <name val="Verdana"/>
      <family val="2"/>
    </font>
    <font>
      <b/>
      <sz val="10"/>
      <color theme="0"/>
      <name val="Verdana"/>
      <family val="2"/>
    </font>
    <font>
      <b/>
      <sz val="16"/>
      <color theme="0"/>
      <name val="Verdana"/>
      <family val="2"/>
    </font>
    <font>
      <b/>
      <sz val="9"/>
      <color theme="0"/>
      <name val="Verdana"/>
      <family val="2"/>
    </font>
    <font>
      <sz val="11"/>
      <color rgb="FFFF0000"/>
      <name val="Aptos Narrow"/>
      <family val="2"/>
      <scheme val="minor"/>
    </font>
    <font>
      <b/>
      <sz val="11"/>
      <color theme="0"/>
      <name val="Aptos Narrow"/>
      <family val="2"/>
      <scheme val="minor"/>
    </font>
    <font>
      <b/>
      <sz val="28"/>
      <color theme="0"/>
      <name val="Aptos Narrow"/>
      <family val="2"/>
      <scheme val="minor"/>
    </font>
    <font>
      <b/>
      <sz val="14"/>
      <name val="Verdana"/>
      <family val="2"/>
    </font>
    <font>
      <sz val="11"/>
      <name val="Aptos Narrow"/>
      <family val="2"/>
      <scheme val="minor"/>
    </font>
    <font>
      <sz val="11"/>
      <color theme="2"/>
      <name val="Aptos Narrow"/>
      <family val="2"/>
      <scheme val="minor"/>
    </font>
    <font>
      <sz val="11"/>
      <color theme="1"/>
      <name val="Arial"/>
      <family val="2"/>
    </font>
    <font>
      <b/>
      <sz val="16"/>
      <color theme="0"/>
      <name val="Arial"/>
      <family val="2"/>
    </font>
    <font>
      <sz val="10"/>
      <color theme="0"/>
      <name val="Arial"/>
      <family val="2"/>
    </font>
    <font>
      <b/>
      <sz val="10"/>
      <color theme="0"/>
      <name val="Arial"/>
      <family val="2"/>
    </font>
    <font>
      <sz val="10"/>
      <color theme="1"/>
      <name val="Arial"/>
      <family val="2"/>
    </font>
    <font>
      <b/>
      <sz val="10"/>
      <color theme="1"/>
      <name val="Arial"/>
      <family val="2"/>
    </font>
    <font>
      <sz val="10"/>
      <color indexed="8"/>
      <name val="Arial"/>
      <family val="2"/>
    </font>
    <font>
      <i/>
      <sz val="8"/>
      <color theme="1"/>
      <name val="Arial"/>
      <family val="2"/>
    </font>
    <font>
      <b/>
      <sz val="12"/>
      <color theme="0"/>
      <name val="Arial"/>
      <family val="2"/>
    </font>
    <font>
      <b/>
      <sz val="10"/>
      <name val="Arial"/>
      <family val="2"/>
    </font>
    <font>
      <sz val="11"/>
      <color rgb="FFFF0000"/>
      <name val="Arial"/>
      <family val="2"/>
    </font>
    <font>
      <sz val="14"/>
      <color rgb="FFFFFFFF"/>
      <name val="Aptos Narrow"/>
      <family val="2"/>
      <scheme val="minor"/>
    </font>
    <font>
      <sz val="14"/>
      <color rgb="FFFF0000"/>
      <name val="Aptos Narrow"/>
      <family val="2"/>
      <scheme val="minor"/>
    </font>
    <font>
      <sz val="14"/>
      <color theme="0"/>
      <name val="Aptos Narrow"/>
      <family val="2"/>
      <scheme val="minor"/>
    </font>
    <font>
      <sz val="11"/>
      <color theme="1"/>
      <name val="Segoe UI"/>
      <family val="2"/>
    </font>
    <font>
      <b/>
      <sz val="11"/>
      <color theme="1"/>
      <name val="Segoe UI"/>
      <family val="2"/>
    </font>
  </fonts>
  <fills count="9">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92D050"/>
        <bgColor indexed="64"/>
      </patternFill>
    </fill>
    <fill>
      <patternFill patternType="solid">
        <fgColor rgb="FFC0000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FF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s>
  <cellStyleXfs count="6">
    <xf numFmtId="0" fontId="0" fillId="0" borderId="0"/>
    <xf numFmtId="44" fontId="1" fillId="0" borderId="0" applyFont="0" applyFill="0" applyBorder="0" applyAlignment="0" applyProtection="0"/>
    <xf numFmtId="0" fontId="4" fillId="0" borderId="0"/>
    <xf numFmtId="43" fontId="1" fillId="0" borderId="0"/>
    <xf numFmtId="44" fontId="1" fillId="0" borderId="0"/>
    <xf numFmtId="9" fontId="1" fillId="0" borderId="0"/>
  </cellStyleXfs>
  <cellXfs count="204">
    <xf numFmtId="0" fontId="0" fillId="0" borderId="0" xfId="0"/>
    <xf numFmtId="0" fontId="5" fillId="0" borderId="1" xfId="2" quotePrefix="1" applyFont="1" applyBorder="1" applyAlignment="1" applyProtection="1">
      <alignment horizontal="left" vertical="center" wrapText="1"/>
      <protection hidden="1"/>
    </xf>
    <xf numFmtId="0" fontId="0" fillId="0" borderId="3" xfId="0" applyBorder="1" applyAlignment="1" applyProtection="1">
      <alignment vertical="center"/>
      <protection hidden="1"/>
    </xf>
    <xf numFmtId="0" fontId="5" fillId="0" borderId="2" xfId="2" quotePrefix="1" applyFont="1" applyBorder="1" applyAlignment="1" applyProtection="1">
      <alignment horizontal="left" vertical="center" wrapText="1"/>
      <protection hidden="1"/>
    </xf>
    <xf numFmtId="0" fontId="0" fillId="0" borderId="2" xfId="0" applyBorder="1"/>
    <xf numFmtId="0" fontId="0" fillId="0" borderId="7" xfId="0" applyBorder="1"/>
    <xf numFmtId="0" fontId="0" fillId="0" borderId="24" xfId="0" applyBorder="1"/>
    <xf numFmtId="0" fontId="0" fillId="0" borderId="26" xfId="0" applyBorder="1"/>
    <xf numFmtId="0" fontId="0" fillId="0" borderId="7" xfId="0" quotePrefix="1" applyBorder="1"/>
    <xf numFmtId="0" fontId="7" fillId="0" borderId="7" xfId="0" applyFont="1" applyBorder="1"/>
    <xf numFmtId="0" fontId="2" fillId="0" borderId="7" xfId="0" quotePrefix="1" applyFont="1" applyBorder="1" applyAlignment="1">
      <alignment horizontal="right"/>
    </xf>
    <xf numFmtId="44" fontId="5" fillId="2" borderId="14" xfId="2" applyNumberFormat="1" applyFont="1" applyFill="1" applyBorder="1" applyAlignment="1" applyProtection="1">
      <alignment horizontal="right" vertical="center"/>
      <protection locked="0"/>
    </xf>
    <xf numFmtId="0" fontId="0" fillId="0" borderId="14" xfId="0" applyBorder="1"/>
    <xf numFmtId="0" fontId="7" fillId="0" borderId="14" xfId="0" applyFont="1" applyBorder="1"/>
    <xf numFmtId="44" fontId="5" fillId="2" borderId="28" xfId="2" applyNumberFormat="1" applyFont="1" applyFill="1" applyBorder="1" applyAlignment="1" applyProtection="1">
      <alignment horizontal="right" vertical="center"/>
      <protection locked="0"/>
    </xf>
    <xf numFmtId="44" fontId="5" fillId="2" borderId="28" xfId="1" applyFont="1" applyFill="1" applyBorder="1" applyAlignment="1" applyProtection="1">
      <alignment vertical="center"/>
      <protection locked="0"/>
    </xf>
    <xf numFmtId="44" fontId="5" fillId="2" borderId="14" xfId="1" applyFont="1" applyFill="1" applyBorder="1" applyAlignment="1" applyProtection="1">
      <alignment vertical="center"/>
      <protection locked="0"/>
    </xf>
    <xf numFmtId="0" fontId="0" fillId="3" borderId="0" xfId="0" applyFill="1"/>
    <xf numFmtId="0" fontId="0" fillId="5" borderId="0" xfId="0" applyFill="1"/>
    <xf numFmtId="0" fontId="14" fillId="5" borderId="0" xfId="0" applyFont="1" applyFill="1"/>
    <xf numFmtId="0" fontId="3" fillId="5" borderId="0" xfId="0" applyFont="1" applyFill="1"/>
    <xf numFmtId="0" fontId="0" fillId="3" borderId="13" xfId="0" applyFill="1" applyBorder="1"/>
    <xf numFmtId="1" fontId="8" fillId="5" borderId="39" xfId="0" applyNumberFormat="1" applyFont="1" applyFill="1" applyBorder="1" applyAlignment="1" applyProtection="1">
      <alignment vertical="center"/>
      <protection hidden="1"/>
    </xf>
    <xf numFmtId="1" fontId="8" fillId="5" borderId="40" xfId="0" applyNumberFormat="1" applyFont="1" applyFill="1" applyBorder="1" applyAlignment="1" applyProtection="1">
      <alignment vertical="center"/>
      <protection hidden="1"/>
    </xf>
    <xf numFmtId="0" fontId="3" fillId="5" borderId="40" xfId="0" applyFont="1" applyFill="1" applyBorder="1"/>
    <xf numFmtId="0" fontId="3" fillId="5" borderId="8" xfId="0" applyFont="1" applyFill="1" applyBorder="1"/>
    <xf numFmtId="1" fontId="15" fillId="4" borderId="39" xfId="0" applyNumberFormat="1" applyFont="1" applyFill="1" applyBorder="1" applyAlignment="1" applyProtection="1">
      <alignment vertical="center"/>
      <protection hidden="1"/>
    </xf>
    <xf numFmtId="1" fontId="15" fillId="4" borderId="40" xfId="0" applyNumberFormat="1" applyFont="1" applyFill="1" applyBorder="1" applyAlignment="1" applyProtection="1">
      <alignment vertical="center"/>
      <protection hidden="1"/>
    </xf>
    <xf numFmtId="0" fontId="16" fillId="4" borderId="40" xfId="0" applyFont="1" applyFill="1" applyBorder="1"/>
    <xf numFmtId="0" fontId="16" fillId="4" borderId="8" xfId="0" applyFont="1" applyFill="1" applyBorder="1"/>
    <xf numFmtId="0" fontId="17" fillId="6" borderId="0" xfId="0" applyFont="1" applyFill="1"/>
    <xf numFmtId="0" fontId="0" fillId="6" borderId="0" xfId="0" applyFill="1"/>
    <xf numFmtId="0" fontId="13" fillId="5" borderId="0" xfId="0" applyFont="1" applyFill="1"/>
    <xf numFmtId="49" fontId="3" fillId="5" borderId="0" xfId="0" applyNumberFormat="1" applyFont="1" applyFill="1"/>
    <xf numFmtId="164" fontId="9" fillId="5" borderId="7" xfId="0" applyNumberFormat="1" applyFont="1" applyFill="1" applyBorder="1" applyProtection="1">
      <protection hidden="1"/>
    </xf>
    <xf numFmtId="164" fontId="9" fillId="5" borderId="14" xfId="0" applyNumberFormat="1" applyFont="1" applyFill="1" applyBorder="1" applyAlignment="1" applyProtection="1">
      <alignment horizontal="right" wrapText="1"/>
      <protection hidden="1"/>
    </xf>
    <xf numFmtId="164" fontId="9" fillId="5" borderId="21" xfId="0" applyNumberFormat="1" applyFont="1" applyFill="1" applyBorder="1" applyProtection="1">
      <protection hidden="1"/>
    </xf>
    <xf numFmtId="164" fontId="9" fillId="5" borderId="27" xfId="0" applyNumberFormat="1" applyFont="1" applyFill="1" applyBorder="1" applyAlignment="1" applyProtection="1">
      <alignment horizontal="right" wrapText="1"/>
      <protection hidden="1"/>
    </xf>
    <xf numFmtId="0" fontId="9" fillId="5" borderId="18" xfId="0" applyFont="1" applyFill="1" applyBorder="1" applyAlignment="1" applyProtection="1">
      <alignment horizontal="right"/>
      <protection hidden="1"/>
    </xf>
    <xf numFmtId="164" fontId="8" fillId="5" borderId="17" xfId="0" applyNumberFormat="1" applyFont="1" applyFill="1" applyBorder="1" applyAlignment="1" applyProtection="1">
      <alignment vertical="center"/>
      <protection hidden="1"/>
    </xf>
    <xf numFmtId="164" fontId="8" fillId="5" borderId="18" xfId="0" applyNumberFormat="1" applyFont="1" applyFill="1" applyBorder="1" applyAlignment="1" applyProtection="1">
      <alignment vertical="center"/>
      <protection hidden="1"/>
    </xf>
    <xf numFmtId="164" fontId="8" fillId="5" borderId="19" xfId="0" applyNumberFormat="1" applyFont="1" applyFill="1" applyBorder="1" applyAlignment="1" applyProtection="1">
      <alignment vertical="center"/>
      <protection hidden="1"/>
    </xf>
    <xf numFmtId="164" fontId="9" fillId="5" borderId="21" xfId="0" applyNumberFormat="1" applyFont="1" applyFill="1" applyBorder="1" applyAlignment="1" applyProtection="1">
      <alignment vertical="top" wrapText="1"/>
      <protection hidden="1"/>
    </xf>
    <xf numFmtId="164" fontId="9" fillId="5" borderId="3" xfId="0" applyNumberFormat="1" applyFont="1" applyFill="1" applyBorder="1" applyAlignment="1" applyProtection="1">
      <alignment vertical="top" wrapText="1"/>
      <protection hidden="1"/>
    </xf>
    <xf numFmtId="164" fontId="9" fillId="5" borderId="27" xfId="0" applyNumberFormat="1" applyFont="1" applyFill="1" applyBorder="1" applyAlignment="1" applyProtection="1">
      <alignment horizontal="right" vertical="top" wrapText="1"/>
      <protection hidden="1"/>
    </xf>
    <xf numFmtId="0" fontId="5" fillId="0" borderId="38" xfId="2" quotePrefix="1" applyFont="1" applyBorder="1" applyAlignment="1" applyProtection="1">
      <alignment horizontal="left" vertical="center" wrapText="1"/>
      <protection hidden="1"/>
    </xf>
    <xf numFmtId="0" fontId="6" fillId="0" borderId="34" xfId="2" quotePrefix="1" applyFont="1" applyBorder="1" applyAlignment="1" applyProtection="1">
      <alignment horizontal="right" vertical="center" wrapText="1"/>
      <protection hidden="1"/>
    </xf>
    <xf numFmtId="0" fontId="0" fillId="3" borderId="17" xfId="0" applyFill="1" applyBorder="1"/>
    <xf numFmtId="0" fontId="0" fillId="3" borderId="18" xfId="0" applyFill="1" applyBorder="1"/>
    <xf numFmtId="0" fontId="0" fillId="3" borderId="19" xfId="0" applyFill="1" applyBorder="1"/>
    <xf numFmtId="0" fontId="0" fillId="3" borderId="34" xfId="0" applyFill="1" applyBorder="1"/>
    <xf numFmtId="0" fontId="2" fillId="0" borderId="42" xfId="0" quotePrefix="1" applyFont="1" applyBorder="1" applyAlignment="1">
      <alignment horizontal="right"/>
    </xf>
    <xf numFmtId="0" fontId="0" fillId="0" borderId="22" xfId="0" applyBorder="1"/>
    <xf numFmtId="164" fontId="9" fillId="5" borderId="26" xfId="0" applyNumberFormat="1" applyFont="1" applyFill="1" applyBorder="1" applyProtection="1">
      <protection hidden="1"/>
    </xf>
    <xf numFmtId="164" fontId="9" fillId="5" borderId="13" xfId="0" applyNumberFormat="1" applyFont="1" applyFill="1" applyBorder="1" applyProtection="1">
      <protection hidden="1"/>
    </xf>
    <xf numFmtId="164" fontId="9" fillId="5" borderId="13" xfId="0" applyNumberFormat="1" applyFont="1" applyFill="1" applyBorder="1" applyAlignment="1" applyProtection="1">
      <alignment horizontal="right" wrapText="1"/>
      <protection hidden="1"/>
    </xf>
    <xf numFmtId="164" fontId="9" fillId="5" borderId="24" xfId="0" applyNumberFormat="1" applyFont="1" applyFill="1" applyBorder="1" applyAlignment="1" applyProtection="1">
      <alignment horizontal="right" wrapText="1"/>
      <protection hidden="1"/>
    </xf>
    <xf numFmtId="44" fontId="5" fillId="2" borderId="2" xfId="1" applyFont="1" applyFill="1" applyBorder="1" applyAlignment="1" applyProtection="1">
      <alignment horizontal="right" vertical="center"/>
      <protection locked="0"/>
    </xf>
    <xf numFmtId="0" fontId="2" fillId="6" borderId="0" xfId="0" applyFont="1" applyFill="1"/>
    <xf numFmtId="0" fontId="18" fillId="0" borderId="0" xfId="0" applyFont="1" applyProtection="1">
      <protection hidden="1"/>
    </xf>
    <xf numFmtId="0" fontId="19" fillId="5" borderId="17" xfId="0" applyFont="1" applyFill="1" applyBorder="1" applyAlignment="1" applyProtection="1">
      <alignment horizontal="left" vertical="center"/>
      <protection hidden="1"/>
    </xf>
    <xf numFmtId="164" fontId="20" fillId="5" borderId="18" xfId="0" applyNumberFormat="1" applyFont="1" applyFill="1" applyBorder="1" applyAlignment="1" applyProtection="1">
      <alignment horizontal="right"/>
      <protection hidden="1"/>
    </xf>
    <xf numFmtId="164" fontId="20" fillId="5" borderId="18" xfId="0" applyNumberFormat="1" applyFont="1" applyFill="1" applyBorder="1" applyProtection="1">
      <protection hidden="1"/>
    </xf>
    <xf numFmtId="0" fontId="21" fillId="5" borderId="41" xfId="0" applyFont="1" applyFill="1" applyBorder="1" applyProtection="1">
      <protection hidden="1"/>
    </xf>
    <xf numFmtId="1" fontId="21" fillId="5" borderId="1" xfId="0" applyNumberFormat="1" applyFont="1" applyFill="1" applyBorder="1" applyAlignment="1" applyProtection="1">
      <alignment horizontal="right"/>
      <protection hidden="1"/>
    </xf>
    <xf numFmtId="0" fontId="20" fillId="5" borderId="20" xfId="0" applyFont="1" applyFill="1" applyBorder="1" applyAlignment="1" applyProtection="1">
      <alignment horizontal="left"/>
      <protection hidden="1"/>
    </xf>
    <xf numFmtId="165" fontId="22" fillId="3" borderId="1" xfId="3" applyNumberFormat="1" applyFont="1" applyFill="1" applyBorder="1" applyProtection="1">
      <protection hidden="1"/>
    </xf>
    <xf numFmtId="165" fontId="22" fillId="3" borderId="46" xfId="3" applyNumberFormat="1" applyFont="1" applyFill="1" applyBorder="1" applyProtection="1">
      <protection hidden="1"/>
    </xf>
    <xf numFmtId="0" fontId="20" fillId="5" borderId="26" xfId="0" applyFont="1" applyFill="1" applyBorder="1" applyAlignment="1" applyProtection="1">
      <alignment horizontal="left"/>
      <protection hidden="1"/>
    </xf>
    <xf numFmtId="165" fontId="22" fillId="3" borderId="11" xfId="3" applyNumberFormat="1" applyFont="1" applyFill="1" applyBorder="1" applyProtection="1">
      <protection hidden="1"/>
    </xf>
    <xf numFmtId="0" fontId="19" fillId="5" borderId="17" xfId="0" applyFont="1" applyFill="1" applyBorder="1" applyAlignment="1" applyProtection="1">
      <alignment horizontal="left"/>
      <protection hidden="1"/>
    </xf>
    <xf numFmtId="0" fontId="21" fillId="5" borderId="18" xfId="0" applyFont="1" applyFill="1" applyBorder="1" applyAlignment="1" applyProtection="1">
      <alignment horizontal="right"/>
      <protection hidden="1"/>
    </xf>
    <xf numFmtId="164" fontId="23" fillId="5" borderId="18" xfId="0" applyNumberFormat="1" applyFont="1" applyFill="1" applyBorder="1" applyAlignment="1" applyProtection="1">
      <alignment horizontal="center"/>
      <protection hidden="1"/>
    </xf>
    <xf numFmtId="0" fontId="18" fillId="0" borderId="20" xfId="0" applyFont="1" applyBorder="1" applyProtection="1">
      <protection hidden="1"/>
    </xf>
    <xf numFmtId="0" fontId="21" fillId="5" borderId="20" xfId="0" applyFont="1" applyFill="1" applyBorder="1" applyAlignment="1" applyProtection="1">
      <alignment horizontal="center"/>
      <protection hidden="1"/>
    </xf>
    <xf numFmtId="164" fontId="23" fillId="5" borderId="0" xfId="0" applyNumberFormat="1" applyFont="1" applyFill="1" applyAlignment="1" applyProtection="1">
      <alignment horizontal="center"/>
      <protection hidden="1"/>
    </xf>
    <xf numFmtId="0" fontId="21" fillId="5" borderId="20" xfId="0" applyFont="1" applyFill="1" applyBorder="1" applyAlignment="1" applyProtection="1">
      <alignment horizontal="left"/>
      <protection hidden="1"/>
    </xf>
    <xf numFmtId="49" fontId="4" fillId="0" borderId="34" xfId="0" applyNumberFormat="1" applyFont="1" applyBorder="1" applyAlignment="1" applyProtection="1">
      <alignment horizontal="left"/>
      <protection hidden="1"/>
    </xf>
    <xf numFmtId="44" fontId="22" fillId="2" borderId="37" xfId="4" applyFont="1" applyFill="1" applyBorder="1" applyProtection="1">
      <protection locked="0" hidden="1"/>
    </xf>
    <xf numFmtId="164" fontId="21" fillId="5" borderId="20" xfId="0" applyNumberFormat="1" applyFont="1" applyFill="1" applyBorder="1" applyAlignment="1" applyProtection="1">
      <alignment horizontal="left"/>
      <protection hidden="1"/>
    </xf>
    <xf numFmtId="164" fontId="21" fillId="5" borderId="0" xfId="0" applyNumberFormat="1" applyFont="1" applyFill="1" applyAlignment="1" applyProtection="1">
      <alignment horizontal="center"/>
      <protection hidden="1"/>
    </xf>
    <xf numFmtId="164" fontId="21" fillId="5" borderId="20" xfId="0" applyNumberFormat="1" applyFont="1" applyFill="1" applyBorder="1" applyAlignment="1" applyProtection="1">
      <alignment horizontal="center"/>
      <protection hidden="1"/>
    </xf>
    <xf numFmtId="164" fontId="21" fillId="5" borderId="0" xfId="0" applyNumberFormat="1" applyFont="1" applyFill="1" applyAlignment="1" applyProtection="1">
      <alignment horizontal="right"/>
      <protection hidden="1"/>
    </xf>
    <xf numFmtId="49" fontId="21" fillId="5" borderId="0" xfId="0" applyNumberFormat="1" applyFont="1" applyFill="1" applyAlignment="1" applyProtection="1">
      <alignment horizontal="right"/>
      <protection hidden="1"/>
    </xf>
    <xf numFmtId="0" fontId="21" fillId="5" borderId="20" xfId="0" applyFont="1" applyFill="1" applyBorder="1" applyAlignment="1" applyProtection="1">
      <alignment horizontal="right"/>
      <protection hidden="1"/>
    </xf>
    <xf numFmtId="164" fontId="20" fillId="5" borderId="0" xfId="0" applyNumberFormat="1" applyFont="1" applyFill="1" applyProtection="1">
      <protection hidden="1"/>
    </xf>
    <xf numFmtId="0" fontId="21" fillId="5" borderId="21" xfId="0" applyFont="1" applyFill="1" applyBorder="1" applyAlignment="1" applyProtection="1">
      <alignment horizontal="right"/>
      <protection hidden="1"/>
    </xf>
    <xf numFmtId="164" fontId="21" fillId="5" borderId="3" xfId="0" applyNumberFormat="1" applyFont="1" applyFill="1" applyBorder="1" applyAlignment="1" applyProtection="1">
      <alignment horizontal="right"/>
      <protection hidden="1"/>
    </xf>
    <xf numFmtId="0" fontId="22" fillId="0" borderId="22" xfId="0" applyFont="1" applyBorder="1" applyAlignment="1" applyProtection="1">
      <alignment horizontal="right"/>
      <protection hidden="1"/>
    </xf>
    <xf numFmtId="3" fontId="22" fillId="0" borderId="1" xfId="3" applyNumberFormat="1" applyFont="1" applyBorder="1" applyAlignment="1" applyProtection="1">
      <alignment horizontal="center"/>
      <protection hidden="1"/>
    </xf>
    <xf numFmtId="165" fontId="24" fillId="7" borderId="1" xfId="3" applyNumberFormat="1" applyFont="1" applyFill="1" applyBorder="1" applyAlignment="1" applyProtection="1">
      <alignment horizontal="center"/>
      <protection locked="0" hidden="1"/>
    </xf>
    <xf numFmtId="167" fontId="22" fillId="0" borderId="2" xfId="3" applyNumberFormat="1" applyFont="1" applyBorder="1" applyAlignment="1" applyProtection="1">
      <alignment horizontal="right"/>
      <protection hidden="1"/>
    </xf>
    <xf numFmtId="44" fontId="22" fillId="4" borderId="47" xfId="4" applyFont="1" applyFill="1" applyBorder="1" applyAlignment="1" applyProtection="1">
      <alignment horizontal="center"/>
      <protection hidden="1"/>
    </xf>
    <xf numFmtId="44" fontId="25" fillId="0" borderId="14" xfId="4" applyFont="1" applyBorder="1" applyProtection="1">
      <protection hidden="1"/>
    </xf>
    <xf numFmtId="0" fontId="22" fillId="0" borderId="7" xfId="0" applyFont="1" applyBorder="1" applyAlignment="1" applyProtection="1">
      <alignment horizontal="right"/>
      <protection hidden="1"/>
    </xf>
    <xf numFmtId="166" fontId="4" fillId="7" borderId="1" xfId="5" applyNumberFormat="1" applyFont="1" applyFill="1" applyBorder="1" applyAlignment="1" applyProtection="1">
      <alignment horizontal="right"/>
      <protection locked="0" hidden="1"/>
    </xf>
    <xf numFmtId="0" fontId="4" fillId="0" borderId="7" xfId="0" applyFont="1" applyBorder="1" applyAlignment="1" applyProtection="1">
      <alignment horizontal="right"/>
      <protection hidden="1"/>
    </xf>
    <xf numFmtId="0" fontId="22" fillId="0" borderId="9" xfId="0" applyFont="1" applyBorder="1" applyAlignment="1" applyProtection="1">
      <alignment horizontal="right"/>
      <protection hidden="1"/>
    </xf>
    <xf numFmtId="3" fontId="22" fillId="0" borderId="11" xfId="3" applyNumberFormat="1" applyFont="1" applyBorder="1" applyAlignment="1" applyProtection="1">
      <alignment horizontal="center"/>
      <protection hidden="1"/>
    </xf>
    <xf numFmtId="165" fontId="24" fillId="7" borderId="11" xfId="3" applyNumberFormat="1" applyFont="1" applyFill="1" applyBorder="1" applyAlignment="1" applyProtection="1">
      <alignment horizontal="center"/>
      <protection locked="0" hidden="1"/>
    </xf>
    <xf numFmtId="166" fontId="4" fillId="7" borderId="11" xfId="5" applyNumberFormat="1" applyFont="1" applyFill="1" applyBorder="1" applyAlignment="1" applyProtection="1">
      <alignment horizontal="right"/>
      <protection locked="0" hidden="1"/>
    </xf>
    <xf numFmtId="167" fontId="22" fillId="0" borderId="11" xfId="3" applyNumberFormat="1" applyFont="1" applyBorder="1" applyAlignment="1" applyProtection="1">
      <alignment horizontal="right"/>
      <protection hidden="1"/>
    </xf>
    <xf numFmtId="44" fontId="22" fillId="4" borderId="48" xfId="4" applyFont="1" applyFill="1" applyBorder="1" applyAlignment="1" applyProtection="1">
      <alignment horizontal="center"/>
      <protection hidden="1"/>
    </xf>
    <xf numFmtId="44" fontId="25" fillId="0" borderId="15" xfId="4" applyFont="1" applyBorder="1" applyProtection="1">
      <protection hidden="1"/>
    </xf>
    <xf numFmtId="0" fontId="22" fillId="0" borderId="0" xfId="0" applyFont="1" applyAlignment="1" applyProtection="1">
      <alignment horizontal="right"/>
      <protection hidden="1"/>
    </xf>
    <xf numFmtId="3" fontId="22" fillId="0" borderId="0" xfId="3" applyNumberFormat="1" applyFont="1" applyAlignment="1" applyProtection="1">
      <alignment horizontal="center"/>
      <protection hidden="1"/>
    </xf>
    <xf numFmtId="44" fontId="25" fillId="0" borderId="0" xfId="4" applyFont="1" applyProtection="1">
      <protection hidden="1"/>
    </xf>
    <xf numFmtId="164" fontId="21" fillId="5" borderId="18" xfId="0" applyNumberFormat="1" applyFont="1" applyFill="1" applyBorder="1" applyAlignment="1" applyProtection="1">
      <alignment horizontal="center"/>
      <protection hidden="1"/>
    </xf>
    <xf numFmtId="49" fontId="4" fillId="0" borderId="7" xfId="0" applyNumberFormat="1" applyFont="1" applyBorder="1" applyAlignment="1" applyProtection="1">
      <alignment horizontal="left"/>
      <protection hidden="1"/>
    </xf>
    <xf numFmtId="44" fontId="22" fillId="2" borderId="1" xfId="4" applyFont="1" applyFill="1" applyBorder="1" applyProtection="1">
      <protection locked="0" hidden="1"/>
    </xf>
    <xf numFmtId="44" fontId="22" fillId="4" borderId="2" xfId="4" applyFont="1" applyFill="1" applyBorder="1" applyAlignment="1" applyProtection="1">
      <alignment horizontal="center"/>
      <protection hidden="1"/>
    </xf>
    <xf numFmtId="166" fontId="22" fillId="7" borderId="1" xfId="5" applyNumberFormat="1" applyFont="1" applyFill="1" applyBorder="1" applyAlignment="1" applyProtection="1">
      <alignment horizontal="right"/>
      <protection locked="0" hidden="1"/>
    </xf>
    <xf numFmtId="165" fontId="24" fillId="0" borderId="11" xfId="3" applyNumberFormat="1" applyFont="1" applyBorder="1" applyAlignment="1" applyProtection="1">
      <alignment horizontal="center"/>
      <protection hidden="1"/>
    </xf>
    <xf numFmtId="166" fontId="22" fillId="7" borderId="11" xfId="5" applyNumberFormat="1" applyFont="1" applyFill="1" applyBorder="1" applyAlignment="1" applyProtection="1">
      <alignment horizontal="right"/>
      <protection locked="0" hidden="1"/>
    </xf>
    <xf numFmtId="165" fontId="24" fillId="0" borderId="0" xfId="3" applyNumberFormat="1" applyFont="1" applyAlignment="1" applyProtection="1">
      <alignment horizontal="center"/>
      <protection hidden="1"/>
    </xf>
    <xf numFmtId="44" fontId="24" fillId="7" borderId="11" xfId="3" applyNumberFormat="1" applyFont="1" applyFill="1" applyBorder="1" applyAlignment="1" applyProtection="1">
      <alignment horizontal="center"/>
      <protection locked="0" hidden="1"/>
    </xf>
    <xf numFmtId="166" fontId="22" fillId="0" borderId="11" xfId="5" applyNumberFormat="1" applyFont="1" applyBorder="1" applyAlignment="1" applyProtection="1">
      <alignment horizontal="right"/>
      <protection hidden="1"/>
    </xf>
    <xf numFmtId="0" fontId="26" fillId="5" borderId="17" xfId="0" applyFont="1" applyFill="1" applyBorder="1" applyProtection="1">
      <protection hidden="1"/>
    </xf>
    <xf numFmtId="0" fontId="26" fillId="5" borderId="18" xfId="0" applyFont="1" applyFill="1" applyBorder="1" applyProtection="1">
      <protection hidden="1"/>
    </xf>
    <xf numFmtId="1" fontId="21" fillId="5" borderId="18" xfId="0" applyNumberFormat="1" applyFont="1" applyFill="1" applyBorder="1" applyAlignment="1" applyProtection="1">
      <alignment horizontal="right"/>
      <protection hidden="1"/>
    </xf>
    <xf numFmtId="1" fontId="21" fillId="5" borderId="16" xfId="0" applyNumberFormat="1" applyFont="1" applyFill="1" applyBorder="1" applyAlignment="1" applyProtection="1">
      <alignment horizontal="right"/>
      <protection hidden="1"/>
    </xf>
    <xf numFmtId="168" fontId="22" fillId="3" borderId="6" xfId="3" applyNumberFormat="1" applyFont="1" applyFill="1" applyBorder="1" applyAlignment="1" applyProtection="1">
      <alignment horizontal="right"/>
      <protection hidden="1"/>
    </xf>
    <xf numFmtId="168" fontId="22" fillId="3" borderId="49" xfId="3" applyNumberFormat="1" applyFont="1" applyFill="1" applyBorder="1" applyAlignment="1" applyProtection="1">
      <alignment horizontal="right"/>
      <protection hidden="1"/>
    </xf>
    <xf numFmtId="168" fontId="22" fillId="3" borderId="50" xfId="3" applyNumberFormat="1" applyFont="1" applyFill="1" applyBorder="1" applyAlignment="1" applyProtection="1">
      <alignment horizontal="right"/>
      <protection hidden="1"/>
    </xf>
    <xf numFmtId="44" fontId="22" fillId="4" borderId="11" xfId="4" applyFont="1" applyFill="1" applyBorder="1" applyProtection="1">
      <protection hidden="1"/>
    </xf>
    <xf numFmtId="44" fontId="18" fillId="0" borderId="0" xfId="4" applyFont="1" applyProtection="1">
      <protection hidden="1"/>
    </xf>
    <xf numFmtId="0" fontId="22" fillId="3" borderId="0" xfId="0" applyFont="1" applyFill="1" applyAlignment="1" applyProtection="1">
      <alignment horizontal="left"/>
      <protection hidden="1"/>
    </xf>
    <xf numFmtId="44" fontId="22" fillId="4" borderId="12" xfId="4" applyFont="1" applyFill="1" applyBorder="1" applyProtection="1">
      <protection hidden="1"/>
    </xf>
    <xf numFmtId="44" fontId="22" fillId="4" borderId="16" xfId="4" applyFont="1" applyFill="1" applyBorder="1" applyProtection="1">
      <protection hidden="1"/>
    </xf>
    <xf numFmtId="44" fontId="22" fillId="0" borderId="1" xfId="4" applyFont="1" applyBorder="1" applyProtection="1">
      <protection hidden="1"/>
    </xf>
    <xf numFmtId="44" fontId="22" fillId="0" borderId="39" xfId="4" applyFont="1" applyBorder="1" applyProtection="1">
      <protection hidden="1"/>
    </xf>
    <xf numFmtId="44" fontId="22" fillId="0" borderId="14" xfId="4" applyFont="1" applyBorder="1" applyProtection="1">
      <protection hidden="1"/>
    </xf>
    <xf numFmtId="164" fontId="23" fillId="4" borderId="11" xfId="0" applyNumberFormat="1" applyFont="1" applyFill="1" applyBorder="1" applyProtection="1">
      <protection hidden="1"/>
    </xf>
    <xf numFmtId="164" fontId="23" fillId="4" borderId="48" xfId="0" applyNumberFormat="1" applyFont="1" applyFill="1" applyBorder="1" applyProtection="1">
      <protection hidden="1"/>
    </xf>
    <xf numFmtId="164" fontId="23" fillId="4" borderId="15" xfId="0" applyNumberFormat="1" applyFont="1" applyFill="1" applyBorder="1" applyProtection="1">
      <protection hidden="1"/>
    </xf>
    <xf numFmtId="164" fontId="23" fillId="4" borderId="37" xfId="0" applyNumberFormat="1" applyFont="1" applyFill="1" applyBorder="1" applyProtection="1">
      <protection hidden="1"/>
    </xf>
    <xf numFmtId="1" fontId="21" fillId="5" borderId="17" xfId="0" applyNumberFormat="1" applyFont="1" applyFill="1" applyBorder="1" applyAlignment="1" applyProtection="1">
      <alignment horizontal="right"/>
      <protection hidden="1"/>
    </xf>
    <xf numFmtId="1" fontId="21" fillId="5" borderId="19" xfId="0" applyNumberFormat="1" applyFont="1" applyFill="1" applyBorder="1" applyAlignment="1" applyProtection="1">
      <alignment horizontal="right"/>
      <protection hidden="1"/>
    </xf>
    <xf numFmtId="168" fontId="22" fillId="3" borderId="4" xfId="3" applyNumberFormat="1" applyFont="1" applyFill="1" applyBorder="1" applyAlignment="1" applyProtection="1">
      <alignment horizontal="right"/>
      <protection hidden="1"/>
    </xf>
    <xf numFmtId="44" fontId="22" fillId="4" borderId="9" xfId="4" applyFont="1" applyFill="1" applyBorder="1" applyProtection="1">
      <protection hidden="1"/>
    </xf>
    <xf numFmtId="0" fontId="31" fillId="5" borderId="0" xfId="0" applyFont="1" applyFill="1"/>
    <xf numFmtId="44" fontId="22" fillId="4" borderId="11" xfId="1" applyFont="1" applyFill="1" applyBorder="1" applyProtection="1">
      <protection hidden="1"/>
    </xf>
    <xf numFmtId="0" fontId="0" fillId="0" borderId="0" xfId="0" applyAlignment="1">
      <alignment vertical="center"/>
    </xf>
    <xf numFmtId="44" fontId="5" fillId="3" borderId="28" xfId="2" applyNumberFormat="1" applyFont="1" applyFill="1" applyBorder="1" applyAlignment="1" applyProtection="1">
      <alignment horizontal="right" vertical="center"/>
      <protection locked="0"/>
    </xf>
    <xf numFmtId="0" fontId="33" fillId="0" borderId="0" xfId="0" applyFont="1" applyAlignment="1">
      <alignment vertical="center"/>
    </xf>
    <xf numFmtId="0" fontId="2" fillId="8" borderId="17" xfId="0" applyFont="1" applyFill="1" applyBorder="1" applyProtection="1">
      <protection locked="0"/>
    </xf>
    <xf numFmtId="0" fontId="0" fillId="8" borderId="18" xfId="0" applyFill="1" applyBorder="1" applyProtection="1">
      <protection locked="0"/>
    </xf>
    <xf numFmtId="0" fontId="0" fillId="8" borderId="19" xfId="0" applyFill="1" applyBorder="1" applyProtection="1">
      <protection locked="0"/>
    </xf>
    <xf numFmtId="0" fontId="2" fillId="8" borderId="45" xfId="0" applyFont="1" applyFill="1" applyBorder="1" applyProtection="1">
      <protection locked="0"/>
    </xf>
    <xf numFmtId="0" fontId="0" fillId="8" borderId="35" xfId="0" applyFill="1" applyBorder="1" applyProtection="1">
      <protection locked="0"/>
    </xf>
    <xf numFmtId="0" fontId="0" fillId="8" borderId="44" xfId="0" applyFill="1" applyBorder="1" applyProtection="1">
      <protection locked="0"/>
    </xf>
    <xf numFmtId="44" fontId="6" fillId="4" borderId="37" xfId="2" applyNumberFormat="1" applyFont="1" applyFill="1" applyBorder="1" applyAlignment="1">
      <alignment horizontal="right" vertical="center"/>
    </xf>
    <xf numFmtId="44" fontId="6" fillId="4" borderId="28" xfId="2" applyNumberFormat="1" applyFont="1" applyFill="1" applyBorder="1" applyAlignment="1">
      <alignment horizontal="right" vertical="center"/>
    </xf>
    <xf numFmtId="44" fontId="6" fillId="4" borderId="15" xfId="2" applyNumberFormat="1" applyFont="1" applyFill="1" applyBorder="1" applyAlignment="1">
      <alignment vertical="center"/>
    </xf>
    <xf numFmtId="44" fontId="6" fillId="4" borderId="42" xfId="2" applyNumberFormat="1" applyFont="1" applyFill="1" applyBorder="1" applyAlignment="1">
      <alignment vertical="center"/>
    </xf>
    <xf numFmtId="166" fontId="22" fillId="0" borderId="1" xfId="5" applyNumberFormat="1" applyFont="1" applyBorder="1" applyAlignment="1" applyProtection="1">
      <alignment horizontal="right"/>
      <protection locked="0" hidden="1"/>
    </xf>
    <xf numFmtId="44" fontId="6" fillId="4" borderId="33" xfId="2" applyNumberFormat="1" applyFont="1" applyFill="1" applyBorder="1" applyAlignment="1">
      <alignment horizontal="right" vertical="center"/>
    </xf>
    <xf numFmtId="0" fontId="26" fillId="0" borderId="0" xfId="0" applyFont="1" applyFill="1" applyBorder="1" applyAlignment="1" applyProtection="1">
      <alignment vertical="center"/>
      <protection hidden="1"/>
    </xf>
    <xf numFmtId="0" fontId="0" fillId="0" borderId="1" xfId="0" applyBorder="1"/>
    <xf numFmtId="44" fontId="0" fillId="4" borderId="39" xfId="1" applyFont="1" applyFill="1" applyBorder="1" applyAlignment="1">
      <alignment horizontal="center"/>
    </xf>
    <xf numFmtId="44" fontId="0" fillId="4" borderId="8" xfId="1" applyFont="1" applyFill="1" applyBorder="1" applyAlignment="1">
      <alignment horizontal="center"/>
    </xf>
    <xf numFmtId="44" fontId="5" fillId="2" borderId="39" xfId="2" applyNumberFormat="1" applyFont="1" applyFill="1" applyBorder="1" applyAlignment="1" applyProtection="1">
      <alignment horizontal="center" vertical="center"/>
      <protection locked="0"/>
    </xf>
    <xf numFmtId="44" fontId="5" fillId="2" borderId="40" xfId="2" applyNumberFormat="1" applyFont="1" applyFill="1" applyBorder="1" applyAlignment="1" applyProtection="1">
      <alignment horizontal="center" vertical="center"/>
      <protection locked="0"/>
    </xf>
    <xf numFmtId="44" fontId="5" fillId="2" borderId="23" xfId="2" applyNumberFormat="1" applyFont="1" applyFill="1" applyBorder="1" applyAlignment="1" applyProtection="1">
      <alignment horizontal="center" vertical="center"/>
      <protection locked="0"/>
    </xf>
    <xf numFmtId="0" fontId="32" fillId="0" borderId="0" xfId="0" applyFont="1" applyAlignment="1">
      <alignment horizontal="left" vertical="center" wrapText="1"/>
    </xf>
    <xf numFmtId="0" fontId="10" fillId="5" borderId="29" xfId="0" applyFont="1" applyFill="1" applyBorder="1" applyAlignment="1" applyProtection="1">
      <alignment horizontal="center" vertical="center"/>
      <protection hidden="1"/>
    </xf>
    <xf numFmtId="0" fontId="10" fillId="5" borderId="30" xfId="0" applyFont="1" applyFill="1" applyBorder="1" applyAlignment="1" applyProtection="1">
      <alignment horizontal="center" vertical="center"/>
      <protection hidden="1"/>
    </xf>
    <xf numFmtId="0" fontId="11" fillId="5" borderId="25" xfId="0" applyFont="1" applyFill="1" applyBorder="1" applyAlignment="1" applyProtection="1">
      <alignment horizontal="center" vertical="center" wrapText="1"/>
      <protection hidden="1"/>
    </xf>
    <xf numFmtId="0" fontId="11" fillId="5" borderId="23" xfId="0" applyFont="1" applyFill="1" applyBorder="1" applyAlignment="1" applyProtection="1">
      <alignment horizontal="center" vertical="center" wrapText="1"/>
      <protection hidden="1"/>
    </xf>
    <xf numFmtId="0" fontId="10" fillId="5" borderId="43" xfId="0" applyFont="1" applyFill="1" applyBorder="1" applyAlignment="1" applyProtection="1">
      <alignment horizontal="center" vertical="center"/>
      <protection hidden="1"/>
    </xf>
    <xf numFmtId="0" fontId="10" fillId="5" borderId="12" xfId="0" applyFont="1" applyFill="1" applyBorder="1" applyAlignment="1" applyProtection="1">
      <alignment horizontal="center" vertical="center"/>
      <protection hidden="1"/>
    </xf>
    <xf numFmtId="0" fontId="10" fillId="5" borderId="16" xfId="0" applyFont="1" applyFill="1" applyBorder="1" applyAlignment="1" applyProtection="1">
      <alignment horizontal="center" vertical="center"/>
      <protection hidden="1"/>
    </xf>
    <xf numFmtId="0" fontId="2" fillId="0" borderId="31" xfId="0" quotePrefix="1" applyFont="1" applyBorder="1" applyAlignment="1">
      <alignment horizontal="right"/>
    </xf>
    <xf numFmtId="0" fontId="2" fillId="0" borderId="32" xfId="0" quotePrefix="1" applyFont="1" applyBorder="1" applyAlignment="1">
      <alignment horizontal="right"/>
    </xf>
    <xf numFmtId="0" fontId="2" fillId="0" borderId="10" xfId="0" quotePrefix="1" applyFont="1" applyBorder="1" applyAlignment="1">
      <alignment horizontal="right"/>
    </xf>
    <xf numFmtId="0" fontId="27" fillId="0" borderId="45" xfId="2" applyFont="1" applyBorder="1" applyAlignment="1" applyProtection="1">
      <alignment horizontal="left" vertical="center"/>
      <protection hidden="1"/>
    </xf>
    <xf numFmtId="0" fontId="27" fillId="0" borderId="35" xfId="2" applyFont="1" applyBorder="1" applyAlignment="1" applyProtection="1">
      <alignment horizontal="left" vertical="center"/>
      <protection hidden="1"/>
    </xf>
    <xf numFmtId="0" fontId="27" fillId="0" borderId="36" xfId="2" applyFont="1" applyBorder="1" applyAlignment="1" applyProtection="1">
      <alignment horizontal="left" vertical="center"/>
      <protection hidden="1"/>
    </xf>
    <xf numFmtId="0" fontId="28" fillId="0" borderId="0" xfId="0" applyFont="1" applyAlignment="1" applyProtection="1">
      <alignment horizontal="center" wrapText="1"/>
      <protection hidden="1"/>
    </xf>
    <xf numFmtId="0" fontId="22" fillId="3" borderId="31" xfId="0" applyFont="1" applyFill="1" applyBorder="1" applyAlignment="1" applyProtection="1">
      <alignment horizontal="left"/>
      <protection hidden="1"/>
    </xf>
    <xf numFmtId="0" fontId="22" fillId="3" borderId="10" xfId="0" applyFont="1" applyFill="1" applyBorder="1" applyAlignment="1" applyProtection="1">
      <alignment horizontal="left"/>
      <protection hidden="1"/>
    </xf>
    <xf numFmtId="0" fontId="22" fillId="3" borderId="29" xfId="0" applyFont="1" applyFill="1" applyBorder="1" applyAlignment="1" applyProtection="1">
      <alignment horizontal="left"/>
      <protection hidden="1"/>
    </xf>
    <xf numFmtId="0" fontId="22" fillId="3" borderId="5" xfId="0" applyFont="1" applyFill="1" applyBorder="1" applyAlignment="1" applyProtection="1">
      <alignment horizontal="left"/>
      <protection hidden="1"/>
    </xf>
    <xf numFmtId="0" fontId="21" fillId="5" borderId="3" xfId="0" applyFont="1" applyFill="1" applyBorder="1" applyAlignment="1" applyProtection="1">
      <alignment horizontal="center" vertical="center" wrapText="1"/>
      <protection hidden="1"/>
    </xf>
    <xf numFmtId="0" fontId="18" fillId="0" borderId="0" xfId="0" applyFont="1" applyProtection="1">
      <protection hidden="1"/>
    </xf>
    <xf numFmtId="0" fontId="18" fillId="0" borderId="3" xfId="0" applyFont="1" applyBorder="1" applyProtection="1">
      <protection hidden="1"/>
    </xf>
    <xf numFmtId="0" fontId="22" fillId="3" borderId="51" xfId="0" applyFont="1" applyFill="1" applyBorder="1" applyAlignment="1" applyProtection="1">
      <alignment horizontal="left"/>
      <protection hidden="1"/>
    </xf>
    <xf numFmtId="0" fontId="22" fillId="3" borderId="32" xfId="0" applyFont="1" applyFill="1" applyBorder="1" applyAlignment="1" applyProtection="1">
      <alignment horizontal="left"/>
      <protection hidden="1"/>
    </xf>
    <xf numFmtId="165" fontId="24" fillId="7" borderId="1" xfId="3" applyNumberFormat="1" applyFont="1" applyFill="1" applyBorder="1" applyAlignment="1" applyProtection="1">
      <alignment horizontal="center"/>
      <protection locked="0" hidden="1"/>
    </xf>
    <xf numFmtId="0" fontId="26" fillId="5" borderId="52" xfId="0" applyFont="1" applyFill="1" applyBorder="1" applyAlignment="1" applyProtection="1">
      <alignment horizontal="center" vertical="center" wrapText="1"/>
      <protection hidden="1"/>
    </xf>
    <xf numFmtId="0" fontId="26" fillId="5" borderId="3" xfId="0" applyFont="1" applyFill="1" applyBorder="1" applyAlignment="1" applyProtection="1">
      <alignment horizontal="center" vertical="center" wrapText="1"/>
      <protection hidden="1"/>
    </xf>
    <xf numFmtId="0" fontId="22" fillId="3" borderId="25" xfId="0" applyFont="1" applyFill="1" applyBorder="1" applyAlignment="1" applyProtection="1">
      <alignment horizontal="left"/>
      <protection hidden="1"/>
    </xf>
    <xf numFmtId="0" fontId="22" fillId="3" borderId="8" xfId="0" applyFont="1" applyFill="1" applyBorder="1" applyAlignment="1" applyProtection="1">
      <alignment horizontal="left"/>
      <protection hidden="1"/>
    </xf>
    <xf numFmtId="0" fontId="22" fillId="0" borderId="31" xfId="0" applyFont="1" applyBorder="1" applyAlignment="1" applyProtection="1">
      <alignment horizontal="left"/>
      <protection hidden="1"/>
    </xf>
    <xf numFmtId="0" fontId="22" fillId="0" borderId="10" xfId="0" applyFont="1" applyBorder="1" applyAlignment="1" applyProtection="1">
      <alignment horizontal="left"/>
      <protection hidden="1"/>
    </xf>
    <xf numFmtId="164" fontId="8" fillId="5" borderId="18" xfId="0" applyNumberFormat="1" applyFont="1" applyFill="1" applyBorder="1" applyAlignment="1" applyProtection="1">
      <alignment horizontal="center" vertical="center"/>
      <protection hidden="1"/>
    </xf>
    <xf numFmtId="0" fontId="3" fillId="5" borderId="18" xfId="0" applyFont="1" applyFill="1" applyBorder="1" applyProtection="1">
      <protection hidden="1"/>
    </xf>
    <xf numFmtId="0" fontId="3" fillId="5" borderId="3" xfId="0" applyFont="1" applyFill="1" applyBorder="1" applyProtection="1">
      <protection hidden="1"/>
    </xf>
    <xf numFmtId="0" fontId="5" fillId="0" borderId="21" xfId="2" quotePrefix="1" applyFont="1" applyBorder="1" applyAlignment="1" applyProtection="1">
      <alignment horizontal="left" vertical="center" wrapText="1"/>
      <protection hidden="1"/>
    </xf>
    <xf numFmtId="0" fontId="0" fillId="0" borderId="3" xfId="0" applyBorder="1" applyProtection="1">
      <protection hidden="1"/>
    </xf>
    <xf numFmtId="0" fontId="5" fillId="0" borderId="22" xfId="2" quotePrefix="1" applyFont="1" applyBorder="1" applyAlignment="1" applyProtection="1">
      <alignment horizontal="left" vertical="center" wrapText="1"/>
      <protection hidden="1"/>
    </xf>
    <xf numFmtId="0" fontId="0" fillId="0" borderId="2" xfId="0" applyBorder="1" applyProtection="1">
      <protection hidden="1"/>
    </xf>
    <xf numFmtId="0" fontId="5" fillId="0" borderId="7" xfId="2" quotePrefix="1" applyFont="1" applyBorder="1" applyAlignment="1" applyProtection="1">
      <alignment horizontal="left" vertical="center" wrapText="1"/>
      <protection hidden="1"/>
    </xf>
    <xf numFmtId="0" fontId="0" fillId="0" borderId="1" xfId="0" applyBorder="1" applyProtection="1">
      <protection hidden="1"/>
    </xf>
  </cellXfs>
  <cellStyles count="6">
    <cellStyle name="Komma 2" xfId="3" xr:uid="{542BB949-85D5-4A89-AE24-C0E5169B0626}"/>
    <cellStyle name="Procent 2" xfId="5" xr:uid="{12663CC2-3FDA-4D5A-A438-F0ED23A2C7FD}"/>
    <cellStyle name="Standaard" xfId="0" builtinId="0"/>
    <cellStyle name="Standaard 4" xfId="2" xr:uid="{0E9722E8-611B-46B2-9846-2893233D5A92}"/>
    <cellStyle name="Valuta" xfId="1" builtinId="4"/>
    <cellStyle name="Valuta 3" xfId="4" xr:uid="{D7DBE663-532F-429D-B0AE-62D1F1A07E3D}"/>
  </cellStyles>
  <dxfs count="11">
    <dxf>
      <fill>
        <patternFill>
          <bgColor theme="0" tint="-0.1498764000366222"/>
        </patternFill>
      </fill>
    </dxf>
    <dxf>
      <fill>
        <patternFill>
          <bgColor theme="0" tint="-0.1498764000366222"/>
        </patternFill>
      </fill>
    </dxf>
    <dxf>
      <fill>
        <patternFill>
          <bgColor theme="0" tint="-0.1498764000366222"/>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ocumenttasks/documenttask1.xml><?xml version="1.0" encoding="utf-8"?>
<Tasks xmlns="http://schemas.microsoft.com/office/tasks/2019/documenttasks">
  <Task id="{DFA5C3F2-FD4E-4499-8201-8453F6CC2E68}">
    <Anchor>
      <Comment id="{49C4BA2D-22BE-42B6-A475-5319EE3B26AF}"/>
    </Anchor>
    <History>
      <Event time="2026-06-09T13:41:11.50" id="{0A83F5A9-9AE1-40AB-B47E-D1330D795559}">
        <Attribution userId="S::monique.reinierkens@utrecht.nl::4cebe686-49e4-4a7c-b281-0287549ea064" userName="Reinierkens, Monique" userProvider="AD"/>
        <Anchor>
          <Comment id="{D4FBFBDD-5DEF-4329-B920-412D4CF00CF0}"/>
        </Anchor>
        <Create/>
      </Event>
      <Event time="2026-06-09T13:41:11.50" id="{B5E521F6-E702-4DBD-9025-8A27A0D97577}">
        <Attribution userId="S::monique.reinierkens@utrecht.nl::4cebe686-49e4-4a7c-b281-0287549ea064" userName="Reinierkens, Monique" userProvider="AD"/>
        <Anchor>
          <Comment id="{D4FBFBDD-5DEF-4329-B920-412D4CF00CF0}"/>
        </Anchor>
        <Assign userId="S::ricky.koster@utrecht.nl::0c65d3a0-16f5-43d0-9bc8-1c9ba79fa71e" userName="Koster, Ricky" userProvider="AD"/>
      </Event>
      <Event time="2026-06-09T13:41:11.50" id="{A6CB123D-156F-4416-9AEE-0AF968AD60DF}">
        <Attribution userId="S::monique.reinierkens@utrecht.nl::4cebe686-49e4-4a7c-b281-0287549ea064" userName="Reinierkens, Monique" userProvider="AD"/>
        <Anchor>
          <Comment id="{D4FBFBDD-5DEF-4329-B920-412D4CF00CF0}"/>
        </Anchor>
        <SetTitle title="@Koster, Ricky "/>
      </Event>
    </History>
  </Task>
</Tasks>
</file>

<file path=xl/persons/person.xml><?xml version="1.0" encoding="utf-8"?>
<personList xmlns="http://schemas.microsoft.com/office/spreadsheetml/2018/threadedcomments" xmlns:x="http://schemas.openxmlformats.org/spreadsheetml/2006/main">
  <person displayName="Koster, Ricky" id="{CDA9ED82-7B53-4394-870C-DC0D27F31373}" userId="ricky.koster@utrecht.nl" providerId="PeoplePicker"/>
  <person displayName="Muusse, Karl" id="{73E624C1-62E2-4360-9F77-049163181089}" userId="S::karl.muusse@utrecht.nl::f97e833a-d55d-438c-8ecc-4541ce67c78f" providerId="AD"/>
  <person displayName="Reinierkens, Monique" id="{8BA4402E-522F-4AC7-B56D-C6F9C77CD34F}" userId="S::monique.reinierkens@utrecht.nl::4cebe686-49e4-4a7c-b281-0287549ea064"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0" dT="2026-06-09T12:08:53.76" personId="{73E624C1-62E2-4360-9F77-049163181089}" id="{49C4BA2D-22BE-42B6-A475-5319EE3B26AF}">
    <text>ik kan me voorstellen dat er vooral mbt de tab gebruiksrecht een toelichting nodig is. Wat verwacht je daar nu wat de inschrijvers moeten invullen?</text>
  </threadedComment>
  <threadedComment ref="A30" dT="2026-06-09T13:41:11.50" personId="{8BA4402E-522F-4AC7-B56D-C6F9C77CD34F}" id="{D4FBFBDD-5DEF-4329-B920-412D4CF00CF0}" parentId="{49C4BA2D-22BE-42B6-A475-5319EE3B26AF}">
    <text xml:space="preserve">@Koster, Ricky </text>
    <mentions>
      <mention mentionpersonId="{CDA9ED82-7B53-4394-870C-DC0D27F31373}" mentionId="{72492081-0E93-485F-94A3-362341B0840E}" startIndex="0" length="1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3ECF4-8442-4A09-A78E-0E5466DC1702}">
  <dimension ref="A1:M60"/>
  <sheetViews>
    <sheetView workbookViewId="0">
      <selection activeCell="H21" sqref="H21"/>
    </sheetView>
  </sheetViews>
  <sheetFormatPr defaultColWidth="9.109375" defaultRowHeight="14.4" x14ac:dyDescent="0.3"/>
  <cols>
    <col min="1" max="13" width="9.109375" style="31"/>
    <col min="14" max="16384" width="9.109375" style="30"/>
  </cols>
  <sheetData>
    <row r="1" spans="1:13" ht="36.6" x14ac:dyDescent="0.7">
      <c r="A1" s="19" t="s">
        <v>0</v>
      </c>
      <c r="B1" s="20"/>
      <c r="C1" s="18"/>
      <c r="D1" s="18"/>
      <c r="E1" s="18"/>
      <c r="F1" s="18"/>
      <c r="G1" s="18"/>
      <c r="H1" s="18"/>
      <c r="I1" s="18"/>
      <c r="J1" s="18"/>
      <c r="K1" s="18"/>
      <c r="L1" s="18"/>
      <c r="M1" s="17"/>
    </row>
    <row r="2" spans="1:13" ht="18" x14ac:dyDescent="0.35">
      <c r="A2" s="140" t="s">
        <v>1</v>
      </c>
      <c r="B2" s="20"/>
      <c r="C2" s="18"/>
      <c r="D2" s="18"/>
      <c r="E2" s="18"/>
      <c r="F2" s="18"/>
      <c r="G2" s="18"/>
      <c r="H2" s="18"/>
      <c r="I2" s="18"/>
      <c r="J2" s="18"/>
      <c r="K2" s="18"/>
      <c r="L2" s="18"/>
      <c r="M2" s="17"/>
    </row>
    <row r="3" spans="1:13" x14ac:dyDescent="0.3">
      <c r="A3" s="20" t="s">
        <v>2</v>
      </c>
      <c r="B3" s="20"/>
      <c r="C3" s="18"/>
      <c r="D3" s="18"/>
      <c r="E3" s="18"/>
      <c r="F3" s="18"/>
      <c r="G3" s="18"/>
      <c r="H3" s="18"/>
      <c r="I3" s="18"/>
      <c r="J3" s="18"/>
      <c r="K3" s="18"/>
      <c r="L3" s="18"/>
      <c r="M3" s="17"/>
    </row>
    <row r="4" spans="1:13" x14ac:dyDescent="0.3">
      <c r="A4" s="20" t="s">
        <v>3</v>
      </c>
      <c r="B4" s="20"/>
      <c r="C4" s="18"/>
      <c r="D4" s="18"/>
      <c r="E4" s="18"/>
      <c r="F4" s="18"/>
      <c r="G4" s="18"/>
      <c r="H4" s="18"/>
      <c r="I4" s="18"/>
      <c r="J4" s="18"/>
      <c r="K4" s="18"/>
      <c r="L4" s="18"/>
      <c r="M4" s="17"/>
    </row>
    <row r="5" spans="1:13" x14ac:dyDescent="0.3">
      <c r="A5" s="20"/>
      <c r="B5" s="20"/>
      <c r="C5" s="18"/>
      <c r="D5" s="18"/>
      <c r="E5" s="18"/>
      <c r="F5" s="18"/>
      <c r="G5" s="18"/>
      <c r="H5" s="18"/>
      <c r="I5" s="18"/>
      <c r="J5" s="18"/>
      <c r="K5" s="18"/>
      <c r="L5" s="18"/>
      <c r="M5" s="17"/>
    </row>
    <row r="6" spans="1:13" x14ac:dyDescent="0.3">
      <c r="A6" s="18"/>
      <c r="B6" s="18"/>
      <c r="C6" s="18"/>
      <c r="D6" s="18"/>
      <c r="E6" s="18"/>
      <c r="F6" s="18"/>
      <c r="G6" s="18"/>
      <c r="H6" s="18"/>
      <c r="I6" s="18"/>
      <c r="J6" s="18"/>
      <c r="K6" s="18"/>
      <c r="L6" s="18"/>
      <c r="M6" s="17"/>
    </row>
    <row r="7" spans="1:13" x14ac:dyDescent="0.3">
      <c r="A7" s="18"/>
      <c r="B7" s="18"/>
      <c r="C7" s="18"/>
      <c r="D7" s="18"/>
      <c r="E7" s="18"/>
      <c r="F7" s="18"/>
      <c r="G7" s="18"/>
      <c r="H7" s="18"/>
      <c r="I7" s="18"/>
      <c r="J7" s="18"/>
      <c r="K7" s="18"/>
      <c r="L7" s="18"/>
      <c r="M7" s="17"/>
    </row>
    <row r="8" spans="1:13" x14ac:dyDescent="0.3">
      <c r="A8" s="32" t="s">
        <v>4</v>
      </c>
      <c r="B8" s="18"/>
      <c r="C8" s="18"/>
      <c r="D8" s="18"/>
      <c r="E8" s="18"/>
      <c r="F8" s="18"/>
      <c r="G8" s="18"/>
      <c r="H8" s="18"/>
      <c r="I8" s="18"/>
      <c r="J8" s="18"/>
      <c r="K8" s="18"/>
      <c r="L8" s="18"/>
      <c r="M8" s="17"/>
    </row>
    <row r="9" spans="1:13" x14ac:dyDescent="0.3">
      <c r="A9" s="161"/>
      <c r="B9" s="162"/>
      <c r="C9" s="162"/>
      <c r="D9" s="162"/>
      <c r="E9" s="162"/>
      <c r="F9" s="162"/>
      <c r="G9" s="162"/>
      <c r="H9" s="163"/>
      <c r="I9" s="18"/>
      <c r="J9" s="11"/>
      <c r="K9" s="33" t="s">
        <v>5</v>
      </c>
      <c r="L9" s="18"/>
      <c r="M9" s="17"/>
    </row>
    <row r="10" spans="1:13" x14ac:dyDescent="0.3">
      <c r="A10" s="18"/>
      <c r="B10" s="18"/>
      <c r="C10" s="18"/>
      <c r="D10" s="18"/>
      <c r="E10" s="18"/>
      <c r="F10" s="18"/>
      <c r="G10" s="18"/>
      <c r="H10" s="18"/>
      <c r="I10" s="18"/>
      <c r="J10" s="18"/>
      <c r="K10" s="18"/>
      <c r="L10" s="18"/>
      <c r="M10" s="17"/>
    </row>
    <row r="11" spans="1:13" x14ac:dyDescent="0.3">
      <c r="A11" s="18"/>
      <c r="B11" s="18"/>
      <c r="C11" s="18"/>
      <c r="D11" s="18"/>
      <c r="E11" s="18"/>
      <c r="F11" s="18"/>
      <c r="G11" s="18"/>
      <c r="H11" s="18"/>
      <c r="I11" s="18"/>
      <c r="J11" s="18"/>
      <c r="K11" s="18"/>
      <c r="L11" s="18"/>
      <c r="M11" s="17"/>
    </row>
    <row r="12" spans="1:13" x14ac:dyDescent="0.3">
      <c r="A12" s="18"/>
      <c r="B12" s="18"/>
      <c r="C12" s="18"/>
      <c r="D12" s="18"/>
      <c r="E12" s="18"/>
      <c r="F12" s="18"/>
      <c r="G12" s="18"/>
      <c r="H12" s="18"/>
      <c r="I12" s="18"/>
      <c r="J12" s="18"/>
      <c r="K12" s="18"/>
      <c r="L12" s="18"/>
      <c r="M12" s="17"/>
    </row>
    <row r="13" spans="1:13" ht="15" thickBot="1" x14ac:dyDescent="0.35">
      <c r="A13" s="21"/>
      <c r="B13" s="21"/>
      <c r="C13" s="21"/>
      <c r="D13" s="21"/>
      <c r="E13" s="21"/>
      <c r="F13" s="21"/>
      <c r="G13" s="21"/>
      <c r="H13" s="21"/>
      <c r="I13" s="21"/>
      <c r="J13" s="21"/>
      <c r="K13" s="21"/>
      <c r="L13" s="21"/>
      <c r="M13" s="17"/>
    </row>
    <row r="14" spans="1:13" x14ac:dyDescent="0.3">
      <c r="A14" s="17"/>
      <c r="B14" s="17"/>
      <c r="C14" s="17"/>
      <c r="D14" s="17"/>
      <c r="E14" s="17"/>
      <c r="F14" s="17"/>
      <c r="G14" s="17"/>
      <c r="H14" s="17"/>
      <c r="I14" s="17"/>
      <c r="J14" s="17"/>
      <c r="K14" s="17"/>
      <c r="L14" s="17"/>
      <c r="M14" s="17"/>
    </row>
    <row r="15" spans="1:13" ht="17.399999999999999" x14ac:dyDescent="0.3">
      <c r="A15" s="22" t="s">
        <v>6</v>
      </c>
      <c r="B15" s="23"/>
      <c r="C15" s="24"/>
      <c r="D15" s="24"/>
      <c r="E15" s="24"/>
      <c r="F15" s="24"/>
      <c r="G15" s="24"/>
      <c r="H15" s="24"/>
      <c r="I15" s="25"/>
      <c r="J15" s="17"/>
      <c r="K15" s="159">
        <f>'1. Implementatie '!C13</f>
        <v>0</v>
      </c>
      <c r="L15" s="160"/>
      <c r="M15" s="17"/>
    </row>
    <row r="16" spans="1:13" x14ac:dyDescent="0.3">
      <c r="A16" s="17"/>
      <c r="B16" s="17"/>
      <c r="C16" s="17"/>
      <c r="D16" s="17"/>
      <c r="E16" s="17"/>
      <c r="F16" s="17"/>
      <c r="G16" s="17"/>
      <c r="H16" s="17"/>
      <c r="I16" s="17"/>
      <c r="J16" s="17"/>
      <c r="K16" s="17"/>
      <c r="L16" s="17"/>
      <c r="M16" s="17"/>
    </row>
    <row r="17" spans="1:13" ht="17.399999999999999" x14ac:dyDescent="0.3">
      <c r="A17" s="22" t="s">
        <v>7</v>
      </c>
      <c r="B17" s="23"/>
      <c r="C17" s="24"/>
      <c r="D17" s="24"/>
      <c r="E17" s="24"/>
      <c r="F17" s="24"/>
      <c r="G17" s="24"/>
      <c r="H17" s="24"/>
      <c r="I17" s="25"/>
      <c r="J17" s="17"/>
      <c r="K17" s="159">
        <f>'2. Koppelingen'!D25</f>
        <v>0</v>
      </c>
      <c r="L17" s="160"/>
      <c r="M17" s="17"/>
    </row>
    <row r="18" spans="1:13" x14ac:dyDescent="0.3">
      <c r="A18" s="17"/>
      <c r="B18" s="17"/>
      <c r="C18" s="17"/>
      <c r="D18" s="17"/>
      <c r="E18" s="17"/>
      <c r="F18" s="17"/>
      <c r="G18" s="17"/>
      <c r="H18" s="17"/>
      <c r="I18" s="17"/>
      <c r="J18" s="17"/>
      <c r="K18" s="17"/>
      <c r="L18" s="17"/>
      <c r="M18" s="17"/>
    </row>
    <row r="19" spans="1:13" ht="17.399999999999999" x14ac:dyDescent="0.3">
      <c r="A19" s="22" t="s">
        <v>8</v>
      </c>
      <c r="B19" s="23"/>
      <c r="C19" s="24"/>
      <c r="D19" s="24"/>
      <c r="E19" s="24"/>
      <c r="F19" s="24"/>
      <c r="G19" s="24"/>
      <c r="H19" s="24"/>
      <c r="I19" s="25"/>
      <c r="J19" s="17"/>
      <c r="K19" s="159">
        <f>'3. Gebruiksrecht (nieuw)'!G104</f>
        <v>0</v>
      </c>
      <c r="L19" s="160"/>
      <c r="M19" s="17"/>
    </row>
    <row r="20" spans="1:13" x14ac:dyDescent="0.3">
      <c r="A20" s="17"/>
      <c r="B20" s="17"/>
      <c r="C20" s="17"/>
      <c r="D20" s="17"/>
      <c r="E20" s="17"/>
      <c r="F20" s="17"/>
      <c r="G20" s="17"/>
      <c r="H20" s="17"/>
      <c r="I20" s="17"/>
      <c r="J20" s="17"/>
      <c r="K20" s="17"/>
      <c r="L20" s="17"/>
      <c r="M20" s="17"/>
    </row>
    <row r="21" spans="1:13" ht="17.399999999999999" x14ac:dyDescent="0.3">
      <c r="A21" s="22" t="s">
        <v>9</v>
      </c>
      <c r="B21" s="23"/>
      <c r="C21" s="24"/>
      <c r="D21" s="24"/>
      <c r="E21" s="24"/>
      <c r="F21" s="24"/>
      <c r="G21" s="24"/>
      <c r="H21" s="24"/>
      <c r="I21" s="25"/>
      <c r="J21" s="17"/>
      <c r="K21" s="159">
        <f>'4.Additionele werkzaamheden Con'!G4</f>
        <v>0</v>
      </c>
      <c r="L21" s="160"/>
      <c r="M21" s="17"/>
    </row>
    <row r="22" spans="1:13" x14ac:dyDescent="0.3">
      <c r="A22" s="17"/>
      <c r="B22" s="17"/>
      <c r="C22" s="17"/>
      <c r="D22" s="17"/>
      <c r="E22" s="17"/>
      <c r="F22" s="17"/>
      <c r="G22" s="17"/>
      <c r="H22" s="17"/>
      <c r="I22" s="17"/>
      <c r="J22" s="17"/>
      <c r="K22" s="17"/>
      <c r="L22" s="17"/>
      <c r="M22" s="17"/>
    </row>
    <row r="23" spans="1:13" ht="17.399999999999999" x14ac:dyDescent="0.3">
      <c r="A23" s="22" t="s">
        <v>10</v>
      </c>
      <c r="B23" s="23"/>
      <c r="C23" s="24"/>
      <c r="D23" s="24"/>
      <c r="E23" s="24"/>
      <c r="F23" s="24"/>
      <c r="G23" s="24"/>
      <c r="H23" s="24"/>
      <c r="I23" s="25"/>
      <c r="J23" s="17"/>
      <c r="K23" s="159">
        <f>'5. Additioneel'!G6</f>
        <v>0</v>
      </c>
      <c r="L23" s="160"/>
      <c r="M23" s="17"/>
    </row>
    <row r="24" spans="1:13" ht="15" thickBot="1" x14ac:dyDescent="0.35">
      <c r="A24" s="21"/>
      <c r="B24" s="21"/>
      <c r="C24" s="21"/>
      <c r="D24" s="21"/>
      <c r="E24" s="21"/>
      <c r="F24" s="21"/>
      <c r="G24" s="21"/>
      <c r="H24" s="21"/>
      <c r="I24" s="21"/>
      <c r="J24" s="21"/>
      <c r="K24" s="21"/>
      <c r="L24" s="21"/>
      <c r="M24" s="17"/>
    </row>
    <row r="25" spans="1:13" x14ac:dyDescent="0.3">
      <c r="A25" s="17"/>
      <c r="B25" s="17"/>
      <c r="C25" s="17"/>
      <c r="D25" s="17"/>
      <c r="E25" s="17"/>
      <c r="F25" s="17"/>
      <c r="G25" s="17"/>
      <c r="H25" s="17"/>
      <c r="I25" s="17"/>
      <c r="J25" s="17"/>
      <c r="K25" s="17"/>
      <c r="L25" s="17"/>
      <c r="M25" s="17"/>
    </row>
    <row r="26" spans="1:13" ht="17.399999999999999" x14ac:dyDescent="0.3">
      <c r="A26" s="26" t="s">
        <v>11</v>
      </c>
      <c r="B26" s="27"/>
      <c r="C26" s="28"/>
      <c r="D26" s="28"/>
      <c r="E26" s="28"/>
      <c r="F26" s="28"/>
      <c r="G26" s="28"/>
      <c r="H26" s="28"/>
      <c r="I26" s="29"/>
      <c r="J26" s="17"/>
      <c r="K26" s="159">
        <f>K15+K17+K19+K21+K23</f>
        <v>0</v>
      </c>
      <c r="L26" s="160"/>
      <c r="M26" s="17"/>
    </row>
    <row r="27" spans="1:13" ht="15" thickBot="1" x14ac:dyDescent="0.35">
      <c r="A27" s="21"/>
      <c r="B27" s="21"/>
      <c r="C27" s="21"/>
      <c r="D27" s="21"/>
      <c r="E27" s="21"/>
      <c r="F27" s="21"/>
      <c r="G27" s="21"/>
      <c r="H27" s="21"/>
      <c r="I27" s="21"/>
      <c r="J27" s="21"/>
      <c r="K27" s="21"/>
      <c r="L27" s="21"/>
      <c r="M27" s="17"/>
    </row>
    <row r="28" spans="1:13" x14ac:dyDescent="0.3">
      <c r="A28" s="17"/>
      <c r="B28" s="17"/>
      <c r="C28" s="17"/>
      <c r="D28" s="17"/>
      <c r="E28" s="17"/>
      <c r="F28" s="17"/>
      <c r="G28" s="17"/>
      <c r="H28" s="17"/>
      <c r="I28" s="17"/>
      <c r="J28" s="17"/>
      <c r="K28" s="17"/>
      <c r="L28" s="17"/>
      <c r="M28" s="17"/>
    </row>
    <row r="30" spans="1:13" ht="15" customHeight="1" thickBot="1" x14ac:dyDescent="0.35">
      <c r="A30" s="58" t="s">
        <v>12</v>
      </c>
    </row>
    <row r="31" spans="1:13" ht="15" thickBot="1" x14ac:dyDescent="0.35">
      <c r="A31" s="47" t="s">
        <v>13</v>
      </c>
      <c r="B31" s="48"/>
      <c r="C31" s="48"/>
      <c r="D31" s="48"/>
      <c r="E31" s="48"/>
      <c r="F31" s="48"/>
      <c r="G31" s="48"/>
      <c r="H31" s="48"/>
      <c r="I31" s="49"/>
    </row>
    <row r="32" spans="1:13" ht="15" thickBot="1" x14ac:dyDescent="0.35">
      <c r="A32" s="47" t="s">
        <v>14</v>
      </c>
      <c r="B32" s="48"/>
      <c r="C32" s="48"/>
      <c r="D32" s="48"/>
      <c r="E32" s="48"/>
      <c r="F32" s="48"/>
      <c r="G32" s="48"/>
      <c r="H32" s="48"/>
      <c r="I32" s="49"/>
    </row>
    <row r="33" spans="1:9" ht="15" thickBot="1" x14ac:dyDescent="0.35">
      <c r="A33" s="47" t="s">
        <v>15</v>
      </c>
      <c r="B33" s="48"/>
      <c r="C33" s="48"/>
      <c r="D33" s="48"/>
      <c r="E33" s="48"/>
      <c r="F33" s="48"/>
      <c r="G33" s="48"/>
      <c r="H33" s="48"/>
      <c r="I33" s="49"/>
    </row>
    <row r="34" spans="1:9" ht="15" thickBot="1" x14ac:dyDescent="0.35">
      <c r="A34" s="47" t="s">
        <v>16</v>
      </c>
      <c r="B34" s="48"/>
      <c r="C34" s="48"/>
      <c r="D34" s="48"/>
      <c r="E34" s="48"/>
      <c r="F34" s="48"/>
      <c r="G34" s="48"/>
      <c r="H34" s="48"/>
      <c r="I34" s="49"/>
    </row>
    <row r="35" spans="1:9" ht="15" thickBot="1" x14ac:dyDescent="0.35">
      <c r="A35" s="47" t="s">
        <v>17</v>
      </c>
      <c r="B35" s="48"/>
      <c r="C35" s="48"/>
      <c r="D35" s="48"/>
      <c r="E35" s="48"/>
      <c r="F35" s="48"/>
      <c r="G35" s="48"/>
      <c r="H35" s="48"/>
      <c r="I35" s="49"/>
    </row>
    <row r="36" spans="1:9" ht="15" thickBot="1" x14ac:dyDescent="0.35">
      <c r="A36" s="47" t="s">
        <v>18</v>
      </c>
      <c r="B36" s="48"/>
      <c r="C36" s="48"/>
      <c r="D36" s="48"/>
      <c r="E36" s="48"/>
      <c r="F36" s="48"/>
      <c r="G36" s="48"/>
      <c r="H36" s="48"/>
      <c r="I36" s="49"/>
    </row>
    <row r="37" spans="1:9" ht="15" thickBot="1" x14ac:dyDescent="0.35">
      <c r="A37" s="47" t="s">
        <v>19</v>
      </c>
      <c r="B37" s="48"/>
      <c r="C37" s="48"/>
      <c r="D37" s="48"/>
      <c r="E37" s="48" t="s">
        <v>20</v>
      </c>
      <c r="F37" s="48"/>
      <c r="G37" s="48"/>
      <c r="H37" s="48"/>
      <c r="I37" s="49"/>
    </row>
    <row r="38" spans="1:9" ht="15" thickBot="1" x14ac:dyDescent="0.35">
      <c r="A38" s="47" t="s">
        <v>21</v>
      </c>
      <c r="B38" s="48"/>
      <c r="C38" s="48"/>
      <c r="D38" s="48"/>
      <c r="E38" s="48"/>
      <c r="F38" s="48"/>
      <c r="G38" s="48"/>
      <c r="H38" s="48"/>
      <c r="I38" s="49"/>
    </row>
    <row r="39" spans="1:9" ht="15" thickBot="1" x14ac:dyDescent="0.35">
      <c r="A39" s="47" t="s">
        <v>22</v>
      </c>
      <c r="B39" s="48"/>
      <c r="C39" s="48"/>
      <c r="D39" s="48"/>
      <c r="E39" s="48"/>
      <c r="F39" s="48"/>
      <c r="G39" s="48"/>
      <c r="H39" s="48"/>
      <c r="I39" s="49"/>
    </row>
    <row r="40" spans="1:9" x14ac:dyDescent="0.3">
      <c r="A40" s="47" t="s">
        <v>23</v>
      </c>
      <c r="B40" s="48"/>
      <c r="C40" s="48"/>
      <c r="D40" s="48"/>
      <c r="E40" s="48"/>
      <c r="F40" s="48"/>
      <c r="G40" s="48"/>
      <c r="H40" s="48"/>
      <c r="I40" s="49"/>
    </row>
    <row r="41" spans="1:9" ht="15" thickBot="1" x14ac:dyDescent="0.35">
      <c r="A41" s="47" t="s">
        <v>24</v>
      </c>
      <c r="B41" s="48"/>
      <c r="C41" s="48"/>
      <c r="D41" s="48"/>
      <c r="E41" s="48"/>
      <c r="F41" s="48"/>
      <c r="G41" s="48"/>
      <c r="H41" s="48"/>
      <c r="I41" s="49"/>
    </row>
    <row r="42" spans="1:9" ht="15" thickBot="1" x14ac:dyDescent="0.35">
      <c r="A42" s="47" t="s">
        <v>25</v>
      </c>
      <c r="B42" s="48"/>
      <c r="C42" s="48"/>
      <c r="D42" s="48"/>
      <c r="E42" s="48"/>
      <c r="F42" s="48"/>
      <c r="G42" s="48"/>
      <c r="H42" s="48"/>
      <c r="I42" s="49"/>
    </row>
    <row r="43" spans="1:9" ht="15" thickBot="1" x14ac:dyDescent="0.35">
      <c r="A43" s="47" t="s">
        <v>26</v>
      </c>
      <c r="B43" s="48"/>
      <c r="C43" s="48"/>
      <c r="D43" s="48"/>
      <c r="E43" s="48"/>
      <c r="F43" s="48"/>
      <c r="G43" s="48"/>
      <c r="H43" s="48"/>
      <c r="I43" s="49"/>
    </row>
    <row r="44" spans="1:9" ht="15" thickBot="1" x14ac:dyDescent="0.35">
      <c r="A44" s="47" t="s">
        <v>27</v>
      </c>
      <c r="B44" s="48"/>
      <c r="C44" s="48"/>
      <c r="D44" s="48"/>
      <c r="E44" s="48"/>
      <c r="F44" s="48"/>
      <c r="G44" s="48"/>
      <c r="H44" s="48"/>
      <c r="I44" s="49"/>
    </row>
    <row r="45" spans="1:9" ht="15" thickBot="1" x14ac:dyDescent="0.35">
      <c r="A45" s="47" t="s">
        <v>28</v>
      </c>
      <c r="B45" s="48"/>
      <c r="C45" s="48"/>
      <c r="D45" s="48"/>
      <c r="E45" s="48"/>
      <c r="F45" s="48"/>
      <c r="G45" s="48"/>
      <c r="H45" s="48"/>
      <c r="I45" s="49"/>
    </row>
    <row r="46" spans="1:9" ht="15" thickBot="1" x14ac:dyDescent="0.35">
      <c r="A46" s="47" t="s">
        <v>29</v>
      </c>
      <c r="B46" s="48"/>
      <c r="C46" s="48"/>
      <c r="D46" s="48"/>
      <c r="E46" s="48"/>
      <c r="F46" s="48"/>
      <c r="G46" s="48"/>
      <c r="H46" s="48"/>
      <c r="I46" s="49"/>
    </row>
    <row r="47" spans="1:9" ht="15" thickBot="1" x14ac:dyDescent="0.35">
      <c r="A47" s="145" t="s">
        <v>30</v>
      </c>
      <c r="B47" s="146"/>
      <c r="C47" s="146"/>
      <c r="D47" s="146"/>
      <c r="E47" s="146"/>
      <c r="F47" s="146"/>
      <c r="G47" s="146"/>
      <c r="H47" s="146"/>
      <c r="I47" s="147"/>
    </row>
    <row r="48" spans="1:9" ht="15" thickBot="1" x14ac:dyDescent="0.35">
      <c r="A48" s="145" t="s">
        <v>31</v>
      </c>
      <c r="B48" s="146"/>
      <c r="C48" s="146"/>
      <c r="D48" s="146"/>
      <c r="E48" s="146"/>
      <c r="F48" s="146"/>
      <c r="G48" s="146"/>
      <c r="H48" s="146"/>
      <c r="I48" s="147"/>
    </row>
    <row r="49" spans="1:12" ht="15" thickBot="1" x14ac:dyDescent="0.35">
      <c r="A49" s="145" t="s">
        <v>32</v>
      </c>
      <c r="B49" s="146"/>
      <c r="C49" s="146"/>
      <c r="D49" s="146"/>
      <c r="E49" s="146"/>
      <c r="F49" s="146"/>
      <c r="G49" s="146"/>
      <c r="H49" s="146"/>
      <c r="I49" s="147"/>
    </row>
    <row r="50" spans="1:12" ht="15" thickBot="1" x14ac:dyDescent="0.35">
      <c r="A50" s="145" t="s">
        <v>33</v>
      </c>
      <c r="B50" s="146"/>
      <c r="C50" s="146"/>
      <c r="D50" s="146"/>
      <c r="E50" s="146"/>
      <c r="F50" s="146"/>
      <c r="G50" s="146"/>
      <c r="H50" s="146"/>
      <c r="I50" s="147"/>
    </row>
    <row r="51" spans="1:12" ht="15" thickBot="1" x14ac:dyDescent="0.35">
      <c r="A51" s="148" t="s">
        <v>34</v>
      </c>
      <c r="B51" s="149"/>
      <c r="C51" s="149"/>
      <c r="D51" s="149"/>
      <c r="E51" s="149"/>
      <c r="F51" s="149"/>
      <c r="G51" s="149"/>
      <c r="H51" s="149"/>
      <c r="I51" s="150"/>
    </row>
    <row r="54" spans="1:12" ht="16.8" x14ac:dyDescent="0.3">
      <c r="A54" s="144" t="s">
        <v>35</v>
      </c>
      <c r="B54" s="58"/>
      <c r="C54" s="58"/>
      <c r="D54" s="58"/>
    </row>
    <row r="55" spans="1:12" ht="82.5" customHeight="1" x14ac:dyDescent="0.3">
      <c r="A55" s="164" t="s">
        <v>36</v>
      </c>
      <c r="B55" s="164"/>
      <c r="C55" s="164"/>
      <c r="D55" s="164"/>
      <c r="E55" s="164"/>
      <c r="F55" s="164"/>
      <c r="G55" s="164"/>
      <c r="H55" s="164"/>
      <c r="I55" s="164"/>
      <c r="J55" s="164"/>
      <c r="K55" s="164"/>
      <c r="L55" s="164"/>
    </row>
    <row r="56" spans="1:12" x14ac:dyDescent="0.3">
      <c r="A56" s="142"/>
    </row>
    <row r="57" spans="1:12" ht="69.75" customHeight="1" x14ac:dyDescent="0.3">
      <c r="A57" s="164" t="s">
        <v>37</v>
      </c>
      <c r="B57" s="164"/>
      <c r="C57" s="164"/>
      <c r="D57" s="164"/>
      <c r="E57" s="164"/>
      <c r="F57" s="164"/>
      <c r="G57" s="164"/>
      <c r="H57" s="164"/>
      <c r="I57" s="164"/>
      <c r="J57" s="164"/>
      <c r="K57" s="164"/>
      <c r="L57" s="164"/>
    </row>
    <row r="58" spans="1:12" ht="69.75" customHeight="1" x14ac:dyDescent="0.3">
      <c r="A58" s="164" t="s">
        <v>38</v>
      </c>
      <c r="B58" s="164"/>
      <c r="C58" s="164"/>
      <c r="D58" s="164"/>
      <c r="E58" s="164"/>
      <c r="F58" s="164"/>
      <c r="G58" s="164"/>
      <c r="H58" s="164"/>
      <c r="I58" s="164"/>
      <c r="J58" s="164"/>
      <c r="K58" s="164"/>
      <c r="L58" s="164"/>
    </row>
    <row r="59" spans="1:12" ht="91.5" customHeight="1" x14ac:dyDescent="0.3">
      <c r="A59" s="164" t="s">
        <v>39</v>
      </c>
      <c r="B59" s="164"/>
      <c r="C59" s="164"/>
      <c r="D59" s="164"/>
      <c r="E59" s="164"/>
      <c r="F59" s="164"/>
      <c r="G59" s="164"/>
      <c r="H59" s="164"/>
      <c r="I59" s="164"/>
      <c r="J59" s="164"/>
      <c r="K59" s="164"/>
      <c r="L59" s="164"/>
    </row>
    <row r="60" spans="1:12" ht="96" customHeight="1" x14ac:dyDescent="0.3">
      <c r="A60" s="164" t="s">
        <v>40</v>
      </c>
      <c r="B60" s="164"/>
      <c r="C60" s="164"/>
      <c r="D60" s="164"/>
      <c r="E60" s="164"/>
      <c r="F60" s="164"/>
      <c r="G60" s="164"/>
      <c r="H60" s="164"/>
      <c r="I60" s="164"/>
      <c r="J60" s="164"/>
      <c r="K60" s="164"/>
      <c r="L60" s="164"/>
    </row>
  </sheetData>
  <sheetProtection algorithmName="SHA-512" hashValue="6hdeH8SWMWKU0f61f5KL87KZJKhXcf/4C2Ih24L6Sv9lQhL1/w47A492blH/zGLmgxkvijzY3me9afsHWAC7fw==" saltValue="SG1foxDikKrj2hhT2aTvBA==" spinCount="100000" sheet="1" objects="1" scenarios="1"/>
  <mergeCells count="12">
    <mergeCell ref="A55:L55"/>
    <mergeCell ref="A57:L57"/>
    <mergeCell ref="A59:L59"/>
    <mergeCell ref="A60:L60"/>
    <mergeCell ref="A58:L58"/>
    <mergeCell ref="K23:L23"/>
    <mergeCell ref="K26:L26"/>
    <mergeCell ref="A9:H9"/>
    <mergeCell ref="K15:L15"/>
    <mergeCell ref="K17:L17"/>
    <mergeCell ref="K19:L19"/>
    <mergeCell ref="K21:L21"/>
  </mergeCells>
  <pageMargins left="0.7" right="0.7" top="0.75" bottom="0.75" header="0.3" footer="0.3"/>
  <pageSetup paperSize="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027E-7F3F-467A-8B51-E2D91749BD85}">
  <dimension ref="A1:F14"/>
  <sheetViews>
    <sheetView tabSelected="1" workbookViewId="0">
      <selection activeCell="B6" sqref="B6"/>
    </sheetView>
  </sheetViews>
  <sheetFormatPr defaultColWidth="9.109375" defaultRowHeight="14.4" x14ac:dyDescent="0.3"/>
  <cols>
    <col min="1" max="1" width="5.88671875" style="31" customWidth="1"/>
    <col min="2" max="3" width="37.44140625" style="31" customWidth="1"/>
    <col min="4" max="4" width="5.33203125" style="31" customWidth="1"/>
    <col min="5" max="16384" width="9.109375" style="31"/>
  </cols>
  <sheetData>
    <row r="1" spans="1:6" ht="15" thickBot="1" x14ac:dyDescent="0.35">
      <c r="A1" s="17"/>
      <c r="B1" s="17"/>
      <c r="C1" s="17"/>
      <c r="D1" s="17"/>
      <c r="E1" s="17"/>
      <c r="F1" s="17"/>
    </row>
    <row r="2" spans="1:6" ht="19.8" x14ac:dyDescent="0.3">
      <c r="A2" s="17"/>
      <c r="B2" s="165" t="s">
        <v>41</v>
      </c>
      <c r="C2" s="166"/>
      <c r="D2" s="17"/>
    </row>
    <row r="3" spans="1:6" ht="61.5" customHeight="1" x14ac:dyDescent="0.3">
      <c r="A3" s="17"/>
      <c r="B3" s="167" t="s">
        <v>42</v>
      </c>
      <c r="C3" s="168"/>
      <c r="D3" s="17"/>
    </row>
    <row r="4" spans="1:6" x14ac:dyDescent="0.3">
      <c r="A4" s="17"/>
      <c r="B4" s="34" t="s">
        <v>43</v>
      </c>
      <c r="C4" s="35" t="s">
        <v>44</v>
      </c>
      <c r="D4" s="17"/>
    </row>
    <row r="5" spans="1:6" x14ac:dyDescent="0.3">
      <c r="A5" s="17"/>
      <c r="B5" s="5" t="s">
        <v>45</v>
      </c>
      <c r="C5" s="11"/>
      <c r="D5" s="17"/>
    </row>
    <row r="6" spans="1:6" x14ac:dyDescent="0.3">
      <c r="A6" s="17"/>
      <c r="B6" s="5" t="s">
        <v>46</v>
      </c>
      <c r="C6" s="11"/>
      <c r="D6" s="17"/>
    </row>
    <row r="7" spans="1:6" x14ac:dyDescent="0.3">
      <c r="A7" s="17"/>
      <c r="B7" s="5" t="s">
        <v>47</v>
      </c>
      <c r="C7" s="11"/>
      <c r="D7" s="17"/>
    </row>
    <row r="8" spans="1:6" x14ac:dyDescent="0.3">
      <c r="A8" s="17"/>
      <c r="B8" s="8" t="s">
        <v>150</v>
      </c>
      <c r="C8" s="11"/>
      <c r="D8" s="17"/>
    </row>
    <row r="9" spans="1:6" x14ac:dyDescent="0.3">
      <c r="A9" s="17"/>
      <c r="B9" s="8" t="s">
        <v>48</v>
      </c>
      <c r="C9" s="11"/>
      <c r="D9" s="17"/>
    </row>
    <row r="10" spans="1:6" x14ac:dyDescent="0.3">
      <c r="A10" s="17"/>
      <c r="B10" s="5" t="s">
        <v>49</v>
      </c>
      <c r="C10" s="11"/>
      <c r="D10" s="17"/>
    </row>
    <row r="11" spans="1:6" x14ac:dyDescent="0.3">
      <c r="A11" s="17"/>
      <c r="B11" s="8" t="s">
        <v>50</v>
      </c>
      <c r="C11" s="11"/>
      <c r="D11" s="17"/>
    </row>
    <row r="12" spans="1:6" ht="25.2" x14ac:dyDescent="0.3">
      <c r="A12" s="17"/>
      <c r="B12" s="45" t="s">
        <v>144</v>
      </c>
      <c r="C12" s="11"/>
      <c r="D12" s="17"/>
    </row>
    <row r="13" spans="1:6" ht="15" thickBot="1" x14ac:dyDescent="0.35">
      <c r="A13" s="17"/>
      <c r="B13" s="46" t="s">
        <v>51</v>
      </c>
      <c r="C13" s="151">
        <f>SUM(C5:C12)</f>
        <v>0</v>
      </c>
      <c r="D13" s="17"/>
    </row>
    <row r="14" spans="1:6" ht="20.25" customHeight="1" x14ac:dyDescent="0.3">
      <c r="A14" s="17"/>
      <c r="B14" s="17"/>
      <c r="C14" s="17"/>
      <c r="D14" s="17"/>
    </row>
  </sheetData>
  <sheetProtection algorithmName="SHA-512" hashValue="8zylifAs60vEd7ccLAc8u5Xy9HWT8YRTyf5E/BwIGXWjQDL4V5jXUtR48h9cNkf5ewmNqy9MVNyT8iflV7ViLA==" saltValue="+ZSHOyDV9KlvMAy9Z/V3/Q==" spinCount="100000" sheet="1" objects="1" scenarios="1"/>
  <mergeCells count="2">
    <mergeCell ref="B2:C2"/>
    <mergeCell ref="B3:C3"/>
  </mergeCells>
  <dataValidations count="1">
    <dataValidation type="whole" operator="lessThanOrEqual" allowBlank="1" showInputMessage="1" showErrorMessage="1" sqref="C12" xr:uid="{35F59296-3D82-4708-A79D-BF377716A85F}">
      <formula1>10000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01572-A101-4A12-8A29-7EBA15E77640}">
  <dimension ref="A1:F26"/>
  <sheetViews>
    <sheetView workbookViewId="0">
      <selection activeCell="B2" sqref="B2:C2"/>
    </sheetView>
  </sheetViews>
  <sheetFormatPr defaultColWidth="9.109375" defaultRowHeight="14.4" x14ac:dyDescent="0.3"/>
  <cols>
    <col min="1" max="1" width="9.109375" style="31"/>
    <col min="2" max="2" width="50.44140625" style="31" customWidth="1"/>
    <col min="3" max="3" width="14.6640625" style="31" bestFit="1" customWidth="1"/>
    <col min="4" max="4" width="16.33203125" style="31" customWidth="1"/>
    <col min="5" max="5" width="16.6640625" style="31" customWidth="1"/>
    <col min="6" max="16384" width="9.109375" style="31"/>
  </cols>
  <sheetData>
    <row r="1" spans="1:6" ht="15" thickBot="1" x14ac:dyDescent="0.35">
      <c r="A1" s="17"/>
      <c r="B1"/>
      <c r="C1"/>
      <c r="D1" s="17"/>
      <c r="E1" s="17"/>
      <c r="F1" s="17"/>
    </row>
    <row r="2" spans="1:6" ht="19.8" x14ac:dyDescent="0.3">
      <c r="A2" s="17"/>
      <c r="B2" s="165" t="s">
        <v>52</v>
      </c>
      <c r="C2" s="166"/>
      <c r="D2" s="17"/>
      <c r="E2" s="17"/>
      <c r="F2" s="17"/>
    </row>
    <row r="3" spans="1:6" x14ac:dyDescent="0.3">
      <c r="A3" s="17"/>
      <c r="B3" s="36" t="s">
        <v>43</v>
      </c>
      <c r="C3" s="37" t="s">
        <v>53</v>
      </c>
      <c r="D3" s="17"/>
      <c r="E3" s="17"/>
      <c r="F3" s="17"/>
    </row>
    <row r="4" spans="1:6" x14ac:dyDescent="0.3">
      <c r="A4" s="17"/>
      <c r="B4" s="9" t="s">
        <v>54</v>
      </c>
      <c r="C4" s="13"/>
      <c r="D4" s="17"/>
      <c r="E4" s="17"/>
      <c r="F4" s="17"/>
    </row>
    <row r="5" spans="1:6" x14ac:dyDescent="0.3">
      <c r="A5" s="17"/>
      <c r="B5" s="5" t="s">
        <v>55</v>
      </c>
      <c r="C5" s="14"/>
      <c r="D5" s="17"/>
      <c r="E5" s="17"/>
      <c r="F5" s="17"/>
    </row>
    <row r="6" spans="1:6" x14ac:dyDescent="0.3">
      <c r="A6" s="17"/>
      <c r="B6" s="5" t="s">
        <v>56</v>
      </c>
      <c r="C6" s="14"/>
      <c r="D6" s="17"/>
      <c r="E6" s="17"/>
      <c r="F6" s="17"/>
    </row>
    <row r="7" spans="1:6" x14ac:dyDescent="0.3">
      <c r="A7" s="17"/>
      <c r="B7" s="5" t="s">
        <v>57</v>
      </c>
      <c r="C7" s="14"/>
      <c r="D7" s="17"/>
      <c r="E7" s="17"/>
      <c r="F7" s="17"/>
    </row>
    <row r="8" spans="1:6" x14ac:dyDescent="0.3">
      <c r="A8" s="17"/>
      <c r="B8" s="5" t="s">
        <v>58</v>
      </c>
      <c r="C8" s="14"/>
      <c r="D8" s="17"/>
      <c r="E8" s="17"/>
      <c r="F8" s="17"/>
    </row>
    <row r="9" spans="1:6" x14ac:dyDescent="0.3">
      <c r="A9" s="17"/>
      <c r="B9" s="5" t="s">
        <v>59</v>
      </c>
      <c r="C9" s="14"/>
      <c r="D9" s="17"/>
      <c r="E9" s="17"/>
      <c r="F9" s="17"/>
    </row>
    <row r="10" spans="1:6" x14ac:dyDescent="0.3">
      <c r="A10" s="17"/>
      <c r="B10" s="5"/>
      <c r="C10" s="143"/>
      <c r="D10" s="17"/>
      <c r="E10" s="17"/>
      <c r="F10" s="17"/>
    </row>
    <row r="11" spans="1:6" x14ac:dyDescent="0.3">
      <c r="A11" s="17"/>
      <c r="B11" s="9" t="s">
        <v>60</v>
      </c>
      <c r="C11" s="143"/>
      <c r="D11" s="17"/>
      <c r="E11" s="17"/>
      <c r="F11" s="17"/>
    </row>
    <row r="12" spans="1:6" x14ac:dyDescent="0.3">
      <c r="A12" s="17"/>
      <c r="B12" s="5" t="s">
        <v>61</v>
      </c>
      <c r="C12" s="14"/>
      <c r="D12" s="17"/>
      <c r="E12" s="17"/>
      <c r="F12" s="17"/>
    </row>
    <row r="13" spans="1:6" x14ac:dyDescent="0.3">
      <c r="A13" s="17"/>
      <c r="B13" s="5"/>
      <c r="C13" s="14"/>
      <c r="D13" s="17"/>
      <c r="E13" s="17"/>
      <c r="F13" s="17"/>
    </row>
    <row r="14" spans="1:6" x14ac:dyDescent="0.3">
      <c r="A14" s="17"/>
      <c r="B14" s="5" t="s">
        <v>62</v>
      </c>
      <c r="C14" s="14"/>
      <c r="D14" s="17"/>
      <c r="E14" s="17"/>
      <c r="F14" s="17"/>
    </row>
    <row r="15" spans="1:6" x14ac:dyDescent="0.3">
      <c r="A15" s="17"/>
      <c r="B15" s="5"/>
      <c r="C15" s="143"/>
      <c r="D15" s="17"/>
      <c r="E15" s="17"/>
      <c r="F15" s="17"/>
    </row>
    <row r="16" spans="1:6" x14ac:dyDescent="0.3">
      <c r="A16" s="17"/>
      <c r="B16" s="5"/>
      <c r="C16" s="12"/>
      <c r="D16" s="17"/>
      <c r="E16" s="17"/>
      <c r="F16" s="17"/>
    </row>
    <row r="17" spans="1:6" x14ac:dyDescent="0.3">
      <c r="A17" s="17"/>
      <c r="B17" s="10" t="s">
        <v>63</v>
      </c>
      <c r="C17" s="152">
        <f>SUM(C5:C16)</f>
        <v>0</v>
      </c>
      <c r="D17" s="17"/>
      <c r="E17" s="17"/>
      <c r="F17" s="17"/>
    </row>
    <row r="18" spans="1:6" ht="15" thickBot="1" x14ac:dyDescent="0.35">
      <c r="A18" s="17"/>
      <c r="B18" s="7"/>
      <c r="C18" s="6"/>
      <c r="D18" s="17"/>
      <c r="E18" s="17"/>
      <c r="F18" s="17"/>
    </row>
    <row r="19" spans="1:6" ht="15" thickBot="1" x14ac:dyDescent="0.35">
      <c r="A19" s="17"/>
      <c r="B19" s="17"/>
      <c r="C19" s="17"/>
      <c r="D19" s="17"/>
      <c r="E19" s="17"/>
      <c r="F19" s="17"/>
    </row>
    <row r="20" spans="1:6" ht="19.8" x14ac:dyDescent="0.3">
      <c r="A20" s="17"/>
      <c r="B20" s="169" t="s">
        <v>64</v>
      </c>
      <c r="C20" s="170"/>
      <c r="D20" s="170"/>
      <c r="E20" s="171"/>
      <c r="F20" s="17"/>
    </row>
    <row r="21" spans="1:6" ht="15" thickBot="1" x14ac:dyDescent="0.35">
      <c r="A21" s="17"/>
      <c r="B21" s="53" t="s">
        <v>43</v>
      </c>
      <c r="C21" s="54" t="s">
        <v>65</v>
      </c>
      <c r="D21" s="55" t="s">
        <v>66</v>
      </c>
      <c r="E21" s="56" t="s">
        <v>53</v>
      </c>
      <c r="F21" s="17"/>
    </row>
    <row r="22" spans="1:6" x14ac:dyDescent="0.3">
      <c r="A22" s="17"/>
      <c r="B22" s="52" t="s">
        <v>67</v>
      </c>
      <c r="C22" s="4">
        <v>7</v>
      </c>
      <c r="D22" s="57"/>
      <c r="E22" s="152">
        <f>D22*C22</f>
        <v>0</v>
      </c>
      <c r="F22" s="17"/>
    </row>
    <row r="23" spans="1:6" ht="15" thickBot="1" x14ac:dyDescent="0.35">
      <c r="A23" s="17"/>
      <c r="B23" s="172" t="s">
        <v>68</v>
      </c>
      <c r="C23" s="173"/>
      <c r="D23" s="174"/>
      <c r="E23" s="153">
        <f>E22</f>
        <v>0</v>
      </c>
      <c r="F23" s="17"/>
    </row>
    <row r="24" spans="1:6" ht="15" thickBot="1" x14ac:dyDescent="0.35">
      <c r="A24" s="17"/>
      <c r="B24" s="17"/>
      <c r="C24" s="17"/>
      <c r="D24" s="17"/>
      <c r="E24" s="17"/>
      <c r="F24" s="17"/>
    </row>
    <row r="25" spans="1:6" ht="15" thickBot="1" x14ac:dyDescent="0.35">
      <c r="A25" s="17"/>
      <c r="B25" s="50"/>
      <c r="C25" s="51" t="s">
        <v>69</v>
      </c>
      <c r="D25" s="154">
        <f>E23+C17</f>
        <v>0</v>
      </c>
      <c r="E25" s="17"/>
      <c r="F25" s="17"/>
    </row>
    <row r="26" spans="1:6" x14ac:dyDescent="0.3">
      <c r="A26" s="17"/>
      <c r="B26" s="17"/>
      <c r="C26" s="17"/>
      <c r="D26" s="17"/>
      <c r="E26" s="17"/>
      <c r="F26" s="17"/>
    </row>
  </sheetData>
  <sheetProtection algorithmName="SHA-512" hashValue="1UQYYTu/AjXI5KUoyxiodYXT99a8jlo4xp06+/aG8EqN+ijOtR5vJA3G2gqA7NsUH6s++TCysmR+Xswcy8WXTg==" saltValue="FQ0zUtxlxvbc+mBTtlO/tg==" spinCount="100000" sheet="1" objects="1" scenarios="1"/>
  <mergeCells count="3">
    <mergeCell ref="B2:C2"/>
    <mergeCell ref="B20:E20"/>
    <mergeCell ref="B23:D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9D872-DFFB-4502-A3F2-1D11B9B2E54F}">
  <dimension ref="B1:J104"/>
  <sheetViews>
    <sheetView showGridLines="0" topLeftCell="B1" zoomScale="110" zoomScaleNormal="110" workbookViewId="0">
      <selection activeCell="B1" sqref="B1:D2"/>
    </sheetView>
  </sheetViews>
  <sheetFormatPr defaultColWidth="8.6640625" defaultRowHeight="13.8" x14ac:dyDescent="0.25"/>
  <cols>
    <col min="1" max="1" width="6.33203125" style="59" customWidth="1"/>
    <col min="2" max="2" width="58.88671875" style="59" customWidth="1"/>
    <col min="3" max="3" width="25" style="59" customWidth="1"/>
    <col min="4" max="4" width="18.33203125" style="59" bestFit="1" customWidth="1"/>
    <col min="5" max="5" width="20.109375" style="59" customWidth="1"/>
    <col min="6" max="6" width="16.109375" style="59" bestFit="1" customWidth="1"/>
    <col min="7" max="7" width="18.33203125" style="59" bestFit="1" customWidth="1"/>
    <col min="8" max="8" width="16.6640625" style="59" bestFit="1" customWidth="1"/>
    <col min="9" max="9" width="29.44140625" style="59" bestFit="1" customWidth="1"/>
    <col min="10" max="10" width="32.109375" style="59" customWidth="1"/>
    <col min="11" max="16384" width="8.6640625" style="59"/>
  </cols>
  <sheetData>
    <row r="1" spans="2:10" ht="15.75" customHeight="1" x14ac:dyDescent="0.25">
      <c r="B1" s="189" t="s">
        <v>149</v>
      </c>
      <c r="C1" s="189"/>
      <c r="D1" s="189"/>
    </row>
    <row r="2" spans="2:10" ht="15.6" x14ac:dyDescent="0.25">
      <c r="B2" s="190"/>
      <c r="C2" s="190"/>
      <c r="D2" s="190"/>
      <c r="E2" s="157"/>
    </row>
    <row r="3" spans="2:10" ht="14.4" x14ac:dyDescent="0.3">
      <c r="B3" s="158" t="s">
        <v>147</v>
      </c>
      <c r="C3" s="188"/>
      <c r="D3" s="188"/>
    </row>
    <row r="4" spans="2:10" ht="14.4" x14ac:dyDescent="0.3">
      <c r="B4" s="158" t="s">
        <v>148</v>
      </c>
      <c r="C4" s="188"/>
      <c r="D4" s="188"/>
    </row>
    <row r="5" spans="2:10" ht="15.75" customHeight="1" thickBot="1" x14ac:dyDescent="0.3"/>
    <row r="6" spans="2:10" ht="19.5" customHeight="1" x14ac:dyDescent="0.25">
      <c r="B6" s="60" t="s">
        <v>70</v>
      </c>
      <c r="C6" s="61"/>
      <c r="D6" s="62"/>
      <c r="E6" s="62"/>
      <c r="F6" s="61"/>
      <c r="G6" s="61"/>
      <c r="H6" s="61"/>
      <c r="I6" s="61"/>
    </row>
    <row r="7" spans="2:10" x14ac:dyDescent="0.25">
      <c r="B7" s="63" t="s">
        <v>71</v>
      </c>
      <c r="C7" s="64" t="s">
        <v>72</v>
      </c>
      <c r="D7" s="64" t="s">
        <v>73</v>
      </c>
      <c r="E7" s="64" t="s">
        <v>74</v>
      </c>
      <c r="F7" s="64" t="s">
        <v>75</v>
      </c>
      <c r="G7" s="64" t="s">
        <v>76</v>
      </c>
      <c r="H7" s="64" t="s">
        <v>77</v>
      </c>
      <c r="I7" s="64" t="s">
        <v>78</v>
      </c>
    </row>
    <row r="8" spans="2:10" x14ac:dyDescent="0.25">
      <c r="B8" s="65" t="s">
        <v>79</v>
      </c>
      <c r="C8" s="66">
        <v>140</v>
      </c>
      <c r="D8" s="66">
        <v>140</v>
      </c>
      <c r="E8" s="66">
        <v>140</v>
      </c>
      <c r="F8" s="66">
        <v>140</v>
      </c>
      <c r="G8" s="66">
        <v>140</v>
      </c>
      <c r="H8" s="66">
        <v>140</v>
      </c>
      <c r="I8" s="66">
        <v>140</v>
      </c>
      <c r="J8" s="178"/>
    </row>
    <row r="9" spans="2:10" x14ac:dyDescent="0.25">
      <c r="B9" s="65" t="s">
        <v>80</v>
      </c>
      <c r="C9" s="67">
        <v>3000</v>
      </c>
      <c r="D9" s="67">
        <v>3000</v>
      </c>
      <c r="E9" s="67">
        <v>3000</v>
      </c>
      <c r="F9" s="67">
        <v>3000</v>
      </c>
      <c r="G9" s="67">
        <v>3000</v>
      </c>
      <c r="H9" s="67">
        <v>3000</v>
      </c>
      <c r="I9" s="67">
        <v>3000</v>
      </c>
      <c r="J9" s="178"/>
    </row>
    <row r="10" spans="2:10" x14ac:dyDescent="0.25">
      <c r="B10" s="65" t="s">
        <v>81</v>
      </c>
      <c r="C10" s="67">
        <v>400</v>
      </c>
      <c r="D10" s="67">
        <v>400</v>
      </c>
      <c r="E10" s="67">
        <v>400</v>
      </c>
      <c r="F10" s="67">
        <v>400</v>
      </c>
      <c r="G10" s="67">
        <v>400</v>
      </c>
      <c r="H10" s="67">
        <v>400</v>
      </c>
      <c r="I10" s="67">
        <v>400</v>
      </c>
      <c r="J10" s="178"/>
    </row>
    <row r="11" spans="2:10" ht="15.6" customHeight="1" thickBot="1" x14ac:dyDescent="0.3">
      <c r="B11" s="68" t="s">
        <v>82</v>
      </c>
      <c r="C11" s="69">
        <v>5</v>
      </c>
      <c r="D11" s="69">
        <v>5</v>
      </c>
      <c r="E11" s="69">
        <v>5</v>
      </c>
      <c r="F11" s="69">
        <v>5</v>
      </c>
      <c r="G11" s="69">
        <v>5</v>
      </c>
      <c r="H11" s="69">
        <v>5</v>
      </c>
      <c r="I11" s="69">
        <v>5</v>
      </c>
      <c r="J11" s="178"/>
    </row>
    <row r="12" spans="2:10" x14ac:dyDescent="0.25">
      <c r="J12" s="178"/>
    </row>
    <row r="13" spans="2:10" ht="15.75" customHeight="1" thickBot="1" x14ac:dyDescent="0.3">
      <c r="J13" s="178"/>
    </row>
    <row r="14" spans="2:10" ht="19.5" customHeight="1" x14ac:dyDescent="0.4">
      <c r="B14" s="70" t="s">
        <v>83</v>
      </c>
      <c r="C14" s="71"/>
      <c r="D14" s="72"/>
      <c r="E14" s="72"/>
      <c r="F14" s="72" t="s">
        <v>71</v>
      </c>
      <c r="G14" s="72"/>
      <c r="H14" s="72"/>
      <c r="I14" s="72"/>
      <c r="J14" s="178"/>
    </row>
    <row r="15" spans="2:10" x14ac:dyDescent="0.25">
      <c r="B15" s="74" t="s">
        <v>71</v>
      </c>
      <c r="C15" s="183" t="s">
        <v>84</v>
      </c>
      <c r="D15" s="75"/>
      <c r="E15" s="75"/>
      <c r="F15" s="75"/>
      <c r="G15" s="75"/>
      <c r="H15" s="75"/>
      <c r="I15" s="75"/>
      <c r="J15" s="178"/>
    </row>
    <row r="16" spans="2:10" ht="14.4" thickBot="1" x14ac:dyDescent="0.3">
      <c r="B16" s="76" t="s">
        <v>85</v>
      </c>
      <c r="C16" s="184"/>
      <c r="D16" s="75"/>
      <c r="E16" s="75"/>
      <c r="F16" s="75"/>
      <c r="G16" s="75"/>
      <c r="H16" s="75"/>
      <c r="I16" s="75"/>
      <c r="J16" s="178"/>
    </row>
    <row r="17" spans="2:10" ht="14.4" thickBot="1" x14ac:dyDescent="0.3">
      <c r="B17" s="77" t="s">
        <v>86</v>
      </c>
      <c r="C17" s="78"/>
      <c r="D17" s="75"/>
      <c r="E17" s="75"/>
      <c r="F17" s="75"/>
      <c r="G17" s="75"/>
      <c r="H17" s="75"/>
      <c r="I17" s="75"/>
      <c r="J17" s="178"/>
    </row>
    <row r="18" spans="2:10" x14ac:dyDescent="0.25">
      <c r="B18" s="79" t="s">
        <v>87</v>
      </c>
      <c r="C18" s="80"/>
      <c r="D18" s="80"/>
      <c r="E18" s="80"/>
      <c r="F18" s="80"/>
      <c r="G18" s="80"/>
      <c r="H18" s="80"/>
      <c r="I18" s="80"/>
      <c r="J18" s="178"/>
    </row>
    <row r="19" spans="2:10" x14ac:dyDescent="0.25">
      <c r="B19" s="81"/>
      <c r="C19" s="80"/>
      <c r="D19" s="80"/>
      <c r="E19" s="80"/>
      <c r="F19" s="80"/>
      <c r="G19" s="80"/>
      <c r="H19" s="80"/>
      <c r="I19" s="80"/>
      <c r="J19" s="178"/>
    </row>
    <row r="20" spans="2:10" x14ac:dyDescent="0.25">
      <c r="B20" s="79"/>
      <c r="C20" s="80"/>
      <c r="D20" s="80"/>
      <c r="E20" s="80"/>
      <c r="F20" s="80"/>
      <c r="G20" s="80"/>
      <c r="H20" s="82"/>
      <c r="I20" s="82"/>
      <c r="J20" s="178"/>
    </row>
    <row r="21" spans="2:10" x14ac:dyDescent="0.25">
      <c r="B21" s="81"/>
      <c r="C21" s="80"/>
      <c r="D21" s="80"/>
      <c r="E21" s="82" t="s">
        <v>88</v>
      </c>
      <c r="F21" s="82"/>
      <c r="G21" s="80"/>
      <c r="H21" s="82" t="s">
        <v>89</v>
      </c>
      <c r="I21" s="80"/>
      <c r="J21" s="178"/>
    </row>
    <row r="22" spans="2:10" x14ac:dyDescent="0.25">
      <c r="B22" s="65"/>
      <c r="C22" s="80"/>
      <c r="D22" s="80"/>
      <c r="E22" s="82" t="s">
        <v>90</v>
      </c>
      <c r="F22" s="82" t="s">
        <v>91</v>
      </c>
      <c r="G22" s="82"/>
      <c r="H22" s="83" t="s">
        <v>92</v>
      </c>
      <c r="I22" s="82"/>
      <c r="J22" s="73"/>
    </row>
    <row r="23" spans="2:10" x14ac:dyDescent="0.25">
      <c r="B23" s="84"/>
      <c r="C23" s="85"/>
      <c r="D23" s="85"/>
      <c r="E23" s="82" t="s">
        <v>93</v>
      </c>
      <c r="F23" s="83" t="s">
        <v>94</v>
      </c>
      <c r="G23" s="83" t="s">
        <v>71</v>
      </c>
      <c r="H23" s="83" t="s">
        <v>95</v>
      </c>
      <c r="I23" s="83"/>
      <c r="J23" s="73"/>
    </row>
    <row r="24" spans="2:10" x14ac:dyDescent="0.25">
      <c r="B24" s="86" t="s">
        <v>96</v>
      </c>
      <c r="C24" s="87" t="s">
        <v>97</v>
      </c>
      <c r="D24" s="87" t="s">
        <v>98</v>
      </c>
      <c r="E24" s="87" t="s">
        <v>99</v>
      </c>
      <c r="F24" s="87" t="s">
        <v>99</v>
      </c>
      <c r="G24" s="87" t="s">
        <v>100</v>
      </c>
      <c r="H24" s="87" t="s">
        <v>101</v>
      </c>
      <c r="I24" s="82"/>
    </row>
    <row r="25" spans="2:10" x14ac:dyDescent="0.25">
      <c r="B25" s="88" t="s">
        <v>146</v>
      </c>
      <c r="C25" s="89">
        <v>1</v>
      </c>
      <c r="D25" s="90"/>
      <c r="E25" s="155"/>
      <c r="F25" s="91" t="str">
        <f>IF(D25="","",D25)</f>
        <v/>
      </c>
      <c r="G25" s="91" t="str">
        <f>F25</f>
        <v/>
      </c>
      <c r="H25" s="92">
        <f>C17</f>
        <v>0</v>
      </c>
      <c r="I25" s="93" t="s">
        <v>103</v>
      </c>
    </row>
    <row r="26" spans="2:10" x14ac:dyDescent="0.25">
      <c r="B26" s="94" t="s">
        <v>104</v>
      </c>
      <c r="C26" s="89" t="str">
        <f>IF(D25="","",D25+1)</f>
        <v/>
      </c>
      <c r="D26" s="90"/>
      <c r="E26" s="95"/>
      <c r="F26" s="91" t="str">
        <f>IF(D26="","",D26)</f>
        <v/>
      </c>
      <c r="G26" s="91" t="str">
        <f>IF(F26="","",F26-F25)</f>
        <v/>
      </c>
      <c r="H26" s="92" t="str">
        <f>IF(D26="","",$C$17*(1-E26))</f>
        <v/>
      </c>
      <c r="I26" s="93" t="s">
        <v>103</v>
      </c>
    </row>
    <row r="27" spans="2:10" x14ac:dyDescent="0.25">
      <c r="B27" s="96" t="s">
        <v>105</v>
      </c>
      <c r="C27" s="89" t="str">
        <f>IF(D26="","",D26+1)</f>
        <v/>
      </c>
      <c r="D27" s="90"/>
      <c r="E27" s="95"/>
      <c r="F27" s="91" t="str">
        <f>IF(D27="","",D27)</f>
        <v/>
      </c>
      <c r="G27" s="91" t="str">
        <f t="shared" ref="G27:G34" si="0">IF(F27="","",F27-F26)</f>
        <v/>
      </c>
      <c r="H27" s="92" t="str">
        <f>IF(D27="","",$C$17*(1-E27))</f>
        <v/>
      </c>
      <c r="I27" s="93" t="s">
        <v>103</v>
      </c>
    </row>
    <row r="28" spans="2:10" x14ac:dyDescent="0.25">
      <c r="B28" s="96" t="s">
        <v>106</v>
      </c>
      <c r="C28" s="89" t="str">
        <f t="shared" ref="C28:C34" si="1">IF(D27="","",D27+1)</f>
        <v/>
      </c>
      <c r="D28" s="90"/>
      <c r="E28" s="95"/>
      <c r="F28" s="91" t="str">
        <f t="shared" ref="F28:F34" si="2">IF(D28="","",D28)</f>
        <v/>
      </c>
      <c r="G28" s="91" t="str">
        <f t="shared" si="0"/>
        <v/>
      </c>
      <c r="H28" s="92" t="str">
        <f>IF(D28="","",$C$17*(1-E28))</f>
        <v/>
      </c>
      <c r="I28" s="93" t="s">
        <v>103</v>
      </c>
    </row>
    <row r="29" spans="2:10" x14ac:dyDescent="0.25">
      <c r="B29" s="88" t="s">
        <v>107</v>
      </c>
      <c r="C29" s="89" t="str">
        <f t="shared" si="1"/>
        <v/>
      </c>
      <c r="D29" s="90"/>
      <c r="E29" s="95"/>
      <c r="F29" s="91" t="str">
        <f t="shared" si="2"/>
        <v/>
      </c>
      <c r="G29" s="91" t="str">
        <f t="shared" si="0"/>
        <v/>
      </c>
      <c r="H29" s="92" t="str">
        <f t="shared" ref="H29:H34" si="3">IF(D29="","",$C$17*(1-E29))</f>
        <v/>
      </c>
      <c r="I29" s="93" t="s">
        <v>103</v>
      </c>
    </row>
    <row r="30" spans="2:10" x14ac:dyDescent="0.25">
      <c r="B30" s="94" t="s">
        <v>108</v>
      </c>
      <c r="C30" s="89" t="str">
        <f t="shared" si="1"/>
        <v/>
      </c>
      <c r="D30" s="90"/>
      <c r="E30" s="95"/>
      <c r="F30" s="91" t="str">
        <f t="shared" si="2"/>
        <v/>
      </c>
      <c r="G30" s="91" t="str">
        <f t="shared" si="0"/>
        <v/>
      </c>
      <c r="H30" s="92" t="str">
        <f t="shared" si="3"/>
        <v/>
      </c>
      <c r="I30" s="93" t="s">
        <v>103</v>
      </c>
    </row>
    <row r="31" spans="2:10" x14ac:dyDescent="0.25">
      <c r="B31" s="96" t="s">
        <v>109</v>
      </c>
      <c r="C31" s="89" t="str">
        <f t="shared" si="1"/>
        <v/>
      </c>
      <c r="D31" s="90"/>
      <c r="E31" s="95"/>
      <c r="F31" s="91" t="str">
        <f t="shared" si="2"/>
        <v/>
      </c>
      <c r="G31" s="91" t="str">
        <f t="shared" si="0"/>
        <v/>
      </c>
      <c r="H31" s="92" t="str">
        <f t="shared" si="3"/>
        <v/>
      </c>
      <c r="I31" s="93" t="s">
        <v>103</v>
      </c>
    </row>
    <row r="32" spans="2:10" x14ac:dyDescent="0.25">
      <c r="B32" s="96" t="s">
        <v>110</v>
      </c>
      <c r="C32" s="89" t="str">
        <f t="shared" si="1"/>
        <v/>
      </c>
      <c r="D32" s="90"/>
      <c r="E32" s="95"/>
      <c r="F32" s="91" t="str">
        <f t="shared" si="2"/>
        <v/>
      </c>
      <c r="G32" s="91" t="str">
        <f t="shared" si="0"/>
        <v/>
      </c>
      <c r="H32" s="92" t="str">
        <f t="shared" si="3"/>
        <v/>
      </c>
      <c r="I32" s="93" t="s">
        <v>103</v>
      </c>
    </row>
    <row r="33" spans="2:10" x14ac:dyDescent="0.25">
      <c r="B33" s="88" t="s">
        <v>111</v>
      </c>
      <c r="C33" s="89" t="str">
        <f t="shared" si="1"/>
        <v/>
      </c>
      <c r="D33" s="90"/>
      <c r="E33" s="95"/>
      <c r="F33" s="91" t="str">
        <f t="shared" si="2"/>
        <v/>
      </c>
      <c r="G33" s="91" t="str">
        <f t="shared" si="0"/>
        <v/>
      </c>
      <c r="H33" s="92" t="str">
        <f t="shared" si="3"/>
        <v/>
      </c>
      <c r="I33" s="93" t="s">
        <v>103</v>
      </c>
    </row>
    <row r="34" spans="2:10" ht="14.4" thickBot="1" x14ac:dyDescent="0.3">
      <c r="B34" s="97" t="s">
        <v>112</v>
      </c>
      <c r="C34" s="98" t="str">
        <f t="shared" si="1"/>
        <v/>
      </c>
      <c r="D34" s="99"/>
      <c r="E34" s="100"/>
      <c r="F34" s="101" t="str">
        <f t="shared" si="2"/>
        <v/>
      </c>
      <c r="G34" s="101" t="str">
        <f t="shared" si="0"/>
        <v/>
      </c>
      <c r="H34" s="102" t="str">
        <f t="shared" si="3"/>
        <v/>
      </c>
      <c r="I34" s="103" t="s">
        <v>103</v>
      </c>
    </row>
    <row r="35" spans="2:10" x14ac:dyDescent="0.25">
      <c r="B35" s="104"/>
      <c r="C35" s="105"/>
      <c r="D35" s="105"/>
      <c r="E35" s="105"/>
      <c r="F35" s="105"/>
      <c r="G35" s="105"/>
      <c r="H35" s="105"/>
      <c r="I35" s="106"/>
    </row>
    <row r="36" spans="2:10" ht="14.4" thickBot="1" x14ac:dyDescent="0.3"/>
    <row r="37" spans="2:10" ht="19.5" customHeight="1" x14ac:dyDescent="0.4">
      <c r="B37" s="70" t="s">
        <v>113</v>
      </c>
      <c r="C37" s="71"/>
      <c r="D37" s="107"/>
      <c r="E37" s="107"/>
      <c r="F37" s="107" t="s">
        <v>71</v>
      </c>
      <c r="G37" s="107"/>
      <c r="H37" s="107"/>
      <c r="I37" s="107"/>
      <c r="J37" s="73"/>
    </row>
    <row r="38" spans="2:10" x14ac:dyDescent="0.25">
      <c r="B38" s="74" t="s">
        <v>71</v>
      </c>
      <c r="C38" s="183" t="s">
        <v>114</v>
      </c>
      <c r="D38" s="80"/>
      <c r="E38" s="80"/>
      <c r="F38" s="80"/>
      <c r="G38" s="80"/>
      <c r="H38" s="80"/>
      <c r="I38" s="80"/>
      <c r="J38" s="73"/>
    </row>
    <row r="39" spans="2:10" x14ac:dyDescent="0.25">
      <c r="B39" s="76" t="s">
        <v>85</v>
      </c>
      <c r="C39" s="185"/>
      <c r="D39" s="80"/>
      <c r="E39" s="80"/>
      <c r="F39" s="80"/>
      <c r="G39" s="80"/>
      <c r="H39" s="80"/>
      <c r="I39" s="80"/>
      <c r="J39" s="73"/>
    </row>
    <row r="40" spans="2:10" x14ac:dyDescent="0.25">
      <c r="B40" s="108" t="s">
        <v>86</v>
      </c>
      <c r="C40" s="109"/>
      <c r="D40" s="75"/>
      <c r="E40" s="75"/>
      <c r="F40" s="75"/>
      <c r="G40" s="75"/>
      <c r="H40" s="75"/>
      <c r="I40" s="75"/>
      <c r="J40" s="73"/>
    </row>
    <row r="41" spans="2:10" x14ac:dyDescent="0.25">
      <c r="B41" s="79" t="s">
        <v>115</v>
      </c>
      <c r="C41" s="80"/>
      <c r="D41" s="80"/>
      <c r="E41" s="80"/>
      <c r="F41" s="80"/>
      <c r="G41" s="80"/>
      <c r="H41" s="82"/>
      <c r="I41" s="82"/>
      <c r="J41" s="73"/>
    </row>
    <row r="42" spans="2:10" x14ac:dyDescent="0.25">
      <c r="B42" s="81"/>
      <c r="C42" s="80"/>
      <c r="D42" s="80"/>
      <c r="E42" s="82" t="s">
        <v>88</v>
      </c>
      <c r="F42" s="82"/>
      <c r="G42" s="80"/>
      <c r="H42" s="82" t="s">
        <v>89</v>
      </c>
      <c r="I42" s="80"/>
      <c r="J42" s="73"/>
    </row>
    <row r="43" spans="2:10" x14ac:dyDescent="0.25">
      <c r="B43" s="65"/>
      <c r="C43" s="80"/>
      <c r="D43" s="80"/>
      <c r="E43" s="82" t="s">
        <v>90</v>
      </c>
      <c r="F43" s="82" t="s">
        <v>91</v>
      </c>
      <c r="G43" s="82"/>
      <c r="H43" s="83" t="s">
        <v>92</v>
      </c>
      <c r="I43" s="82"/>
      <c r="J43" s="73"/>
    </row>
    <row r="44" spans="2:10" x14ac:dyDescent="0.25">
      <c r="B44" s="84"/>
      <c r="C44" s="85"/>
      <c r="D44" s="85"/>
      <c r="E44" s="82" t="s">
        <v>93</v>
      </c>
      <c r="F44" s="83" t="s">
        <v>94</v>
      </c>
      <c r="G44" s="83" t="s">
        <v>71</v>
      </c>
      <c r="H44" s="83" t="s">
        <v>95</v>
      </c>
      <c r="I44" s="83"/>
      <c r="J44" s="73"/>
    </row>
    <row r="45" spans="2:10" x14ac:dyDescent="0.25">
      <c r="B45" s="86" t="s">
        <v>96</v>
      </c>
      <c r="C45" s="87" t="s">
        <v>97</v>
      </c>
      <c r="D45" s="87" t="s">
        <v>98</v>
      </c>
      <c r="E45" s="87" t="s">
        <v>99</v>
      </c>
      <c r="F45" s="87" t="s">
        <v>99</v>
      </c>
      <c r="G45" s="87" t="s">
        <v>100</v>
      </c>
      <c r="H45" s="87" t="s">
        <v>101</v>
      </c>
      <c r="I45" s="82"/>
      <c r="J45" s="73"/>
    </row>
    <row r="46" spans="2:10" x14ac:dyDescent="0.25">
      <c r="B46" s="88" t="s">
        <v>102</v>
      </c>
      <c r="C46" s="89">
        <v>1</v>
      </c>
      <c r="D46" s="90"/>
      <c r="E46" s="155"/>
      <c r="F46" s="91" t="str">
        <f>IF(D46="","",D46)</f>
        <v/>
      </c>
      <c r="G46" s="91">
        <f>D46</f>
        <v>0</v>
      </c>
      <c r="H46" s="110">
        <f>C40</f>
        <v>0</v>
      </c>
      <c r="I46" s="93" t="s">
        <v>103</v>
      </c>
      <c r="J46" s="73"/>
    </row>
    <row r="47" spans="2:10" x14ac:dyDescent="0.25">
      <c r="B47" s="94" t="s">
        <v>104</v>
      </c>
      <c r="C47" s="89" t="str">
        <f>IF(D46="","",D46+1)</f>
        <v/>
      </c>
      <c r="D47" s="90"/>
      <c r="E47" s="111"/>
      <c r="F47" s="91" t="str">
        <f t="shared" ref="F47:F54" si="4">IF(D47="","",D47)</f>
        <v/>
      </c>
      <c r="G47" s="91" t="str">
        <f>IF(D47="","",F47-F46)</f>
        <v/>
      </c>
      <c r="H47" s="110" t="str">
        <f>IF($E47="","",$C$40*(1-$E47))</f>
        <v/>
      </c>
      <c r="I47" s="93" t="s">
        <v>103</v>
      </c>
      <c r="J47" s="73"/>
    </row>
    <row r="48" spans="2:10" x14ac:dyDescent="0.25">
      <c r="B48" s="96" t="s">
        <v>105</v>
      </c>
      <c r="C48" s="89" t="str">
        <f t="shared" ref="C48:C55" si="5">IF(D47="","",D47+1)</f>
        <v/>
      </c>
      <c r="D48" s="90"/>
      <c r="E48" s="111"/>
      <c r="F48" s="91" t="str">
        <f t="shared" si="4"/>
        <v/>
      </c>
      <c r="G48" s="91" t="str">
        <f t="shared" ref="G48:G54" si="6">IF(D48="","",F48-F47)</f>
        <v/>
      </c>
      <c r="H48" s="110" t="str">
        <f t="shared" ref="H48:H55" si="7">IF($E48="","",$C$40*(1-$E48))</f>
        <v/>
      </c>
      <c r="I48" s="93" t="s">
        <v>103</v>
      </c>
      <c r="J48" s="73"/>
    </row>
    <row r="49" spans="2:10" x14ac:dyDescent="0.25">
      <c r="B49" s="96" t="s">
        <v>106</v>
      </c>
      <c r="C49" s="89" t="str">
        <f t="shared" si="5"/>
        <v/>
      </c>
      <c r="D49" s="90"/>
      <c r="E49" s="111"/>
      <c r="F49" s="91" t="str">
        <f t="shared" si="4"/>
        <v/>
      </c>
      <c r="G49" s="91" t="str">
        <f t="shared" si="6"/>
        <v/>
      </c>
      <c r="H49" s="110" t="str">
        <f t="shared" si="7"/>
        <v/>
      </c>
      <c r="I49" s="93" t="s">
        <v>103</v>
      </c>
      <c r="J49" s="73"/>
    </row>
    <row r="50" spans="2:10" x14ac:dyDescent="0.25">
      <c r="B50" s="88" t="s">
        <v>107</v>
      </c>
      <c r="C50" s="89" t="str">
        <f t="shared" si="5"/>
        <v/>
      </c>
      <c r="D50" s="90"/>
      <c r="E50" s="111"/>
      <c r="F50" s="91" t="str">
        <f t="shared" si="4"/>
        <v/>
      </c>
      <c r="G50" s="91" t="str">
        <f t="shared" si="6"/>
        <v/>
      </c>
      <c r="H50" s="110" t="str">
        <f t="shared" si="7"/>
        <v/>
      </c>
      <c r="I50" s="93" t="s">
        <v>103</v>
      </c>
      <c r="J50" s="73"/>
    </row>
    <row r="51" spans="2:10" x14ac:dyDescent="0.25">
      <c r="B51" s="94" t="s">
        <v>108</v>
      </c>
      <c r="C51" s="89" t="str">
        <f t="shared" si="5"/>
        <v/>
      </c>
      <c r="D51" s="90"/>
      <c r="E51" s="111"/>
      <c r="F51" s="91" t="str">
        <f>IF(D51="","",D51)</f>
        <v/>
      </c>
      <c r="G51" s="91" t="str">
        <f t="shared" si="6"/>
        <v/>
      </c>
      <c r="H51" s="110" t="str">
        <f t="shared" si="7"/>
        <v/>
      </c>
      <c r="I51" s="93" t="s">
        <v>103</v>
      </c>
      <c r="J51" s="73"/>
    </row>
    <row r="52" spans="2:10" x14ac:dyDescent="0.25">
      <c r="B52" s="96" t="s">
        <v>109</v>
      </c>
      <c r="C52" s="89" t="str">
        <f t="shared" si="5"/>
        <v/>
      </c>
      <c r="D52" s="90"/>
      <c r="E52" s="111"/>
      <c r="F52" s="91" t="str">
        <f t="shared" si="4"/>
        <v/>
      </c>
      <c r="G52" s="91" t="str">
        <f t="shared" si="6"/>
        <v/>
      </c>
      <c r="H52" s="110" t="str">
        <f t="shared" si="7"/>
        <v/>
      </c>
      <c r="I52" s="93" t="s">
        <v>103</v>
      </c>
      <c r="J52" s="73"/>
    </row>
    <row r="53" spans="2:10" x14ac:dyDescent="0.25">
      <c r="B53" s="96" t="s">
        <v>110</v>
      </c>
      <c r="C53" s="89" t="str">
        <f t="shared" si="5"/>
        <v/>
      </c>
      <c r="D53" s="90"/>
      <c r="E53" s="111"/>
      <c r="F53" s="91" t="str">
        <f t="shared" si="4"/>
        <v/>
      </c>
      <c r="G53" s="91" t="str">
        <f t="shared" si="6"/>
        <v/>
      </c>
      <c r="H53" s="110" t="str">
        <f t="shared" si="7"/>
        <v/>
      </c>
      <c r="I53" s="93" t="s">
        <v>103</v>
      </c>
      <c r="J53" s="73"/>
    </row>
    <row r="54" spans="2:10" x14ac:dyDescent="0.25">
      <c r="B54" s="88" t="s">
        <v>111</v>
      </c>
      <c r="C54" s="89" t="str">
        <f t="shared" si="5"/>
        <v/>
      </c>
      <c r="D54" s="90"/>
      <c r="E54" s="111"/>
      <c r="F54" s="91" t="str">
        <f t="shared" si="4"/>
        <v/>
      </c>
      <c r="G54" s="91" t="str">
        <f t="shared" si="6"/>
        <v/>
      </c>
      <c r="H54" s="110" t="str">
        <f t="shared" si="7"/>
        <v/>
      </c>
      <c r="I54" s="93" t="s">
        <v>103</v>
      </c>
      <c r="J54" s="73"/>
    </row>
    <row r="55" spans="2:10" ht="14.4" thickBot="1" x14ac:dyDescent="0.3">
      <c r="B55" s="97" t="s">
        <v>112</v>
      </c>
      <c r="C55" s="112" t="str">
        <f t="shared" si="5"/>
        <v/>
      </c>
      <c r="D55" s="99"/>
      <c r="E55" s="113"/>
      <c r="F55" s="112" t="str">
        <f>IF(D55="","",D55)</f>
        <v/>
      </c>
      <c r="G55" s="112" t="str">
        <f>IF(D55="","",F55-F54)</f>
        <v/>
      </c>
      <c r="H55" s="102" t="str">
        <f t="shared" si="7"/>
        <v/>
      </c>
      <c r="I55" s="103" t="s">
        <v>103</v>
      </c>
      <c r="J55" s="73"/>
    </row>
    <row r="56" spans="2:10" x14ac:dyDescent="0.25">
      <c r="H56" s="105"/>
    </row>
    <row r="57" spans="2:10" ht="14.4" thickBot="1" x14ac:dyDescent="0.3"/>
    <row r="58" spans="2:10" ht="21" x14ac:dyDescent="0.4">
      <c r="B58" s="70" t="s">
        <v>116</v>
      </c>
      <c r="C58" s="71"/>
      <c r="D58" s="107"/>
      <c r="E58" s="107"/>
      <c r="F58" s="107" t="s">
        <v>71</v>
      </c>
      <c r="G58" s="107"/>
      <c r="H58" s="107"/>
      <c r="I58" s="107"/>
      <c r="J58" s="73"/>
    </row>
    <row r="59" spans="2:10" x14ac:dyDescent="0.25">
      <c r="B59" s="74" t="s">
        <v>71</v>
      </c>
      <c r="C59" s="183" t="s">
        <v>114</v>
      </c>
      <c r="D59" s="80"/>
      <c r="E59" s="80"/>
      <c r="F59" s="80"/>
      <c r="G59" s="80"/>
      <c r="H59" s="80"/>
      <c r="I59" s="80"/>
      <c r="J59" s="73"/>
    </row>
    <row r="60" spans="2:10" x14ac:dyDescent="0.25">
      <c r="B60" s="76" t="s">
        <v>85</v>
      </c>
      <c r="C60" s="185"/>
      <c r="D60" s="80"/>
      <c r="E60" s="80"/>
      <c r="F60" s="80"/>
      <c r="G60" s="80"/>
      <c r="H60" s="80"/>
      <c r="I60" s="80"/>
      <c r="J60" s="73"/>
    </row>
    <row r="61" spans="2:10" x14ac:dyDescent="0.25">
      <c r="B61" s="108" t="s">
        <v>86</v>
      </c>
      <c r="C61" s="109"/>
      <c r="D61" s="75"/>
      <c r="E61" s="75"/>
      <c r="F61" s="75"/>
      <c r="G61" s="75"/>
      <c r="H61" s="75"/>
      <c r="I61" s="75"/>
      <c r="J61" s="73"/>
    </row>
    <row r="62" spans="2:10" x14ac:dyDescent="0.25">
      <c r="B62" s="79" t="s">
        <v>117</v>
      </c>
      <c r="C62" s="80"/>
      <c r="D62" s="80"/>
      <c r="E62" s="80"/>
      <c r="F62" s="80"/>
      <c r="G62" s="80"/>
      <c r="H62" s="82"/>
      <c r="I62" s="82"/>
      <c r="J62" s="73"/>
    </row>
    <row r="63" spans="2:10" x14ac:dyDescent="0.25">
      <c r="B63" s="81"/>
      <c r="C63" s="80"/>
      <c r="D63" s="80"/>
      <c r="E63" s="82" t="s">
        <v>88</v>
      </c>
      <c r="F63" s="82"/>
      <c r="G63" s="80"/>
      <c r="H63" s="82" t="s">
        <v>89</v>
      </c>
      <c r="I63" s="80"/>
      <c r="J63" s="73"/>
    </row>
    <row r="64" spans="2:10" x14ac:dyDescent="0.25">
      <c r="B64" s="65"/>
      <c r="C64" s="80"/>
      <c r="D64" s="80"/>
      <c r="E64" s="82" t="s">
        <v>90</v>
      </c>
      <c r="F64" s="82" t="s">
        <v>91</v>
      </c>
      <c r="G64" s="82"/>
      <c r="H64" s="83" t="s">
        <v>92</v>
      </c>
      <c r="I64" s="82"/>
      <c r="J64" s="73"/>
    </row>
    <row r="65" spans="2:10" x14ac:dyDescent="0.25">
      <c r="B65" s="84"/>
      <c r="C65" s="85"/>
      <c r="D65" s="85"/>
      <c r="E65" s="82" t="s">
        <v>93</v>
      </c>
      <c r="F65" s="83" t="s">
        <v>94</v>
      </c>
      <c r="G65" s="83" t="s">
        <v>71</v>
      </c>
      <c r="H65" s="83" t="s">
        <v>95</v>
      </c>
      <c r="I65" s="83"/>
      <c r="J65" s="73"/>
    </row>
    <row r="66" spans="2:10" x14ac:dyDescent="0.25">
      <c r="B66" s="86" t="s">
        <v>96</v>
      </c>
      <c r="C66" s="87" t="s">
        <v>97</v>
      </c>
      <c r="D66" s="87" t="s">
        <v>98</v>
      </c>
      <c r="E66" s="87" t="s">
        <v>99</v>
      </c>
      <c r="F66" s="87" t="s">
        <v>99</v>
      </c>
      <c r="G66" s="87" t="s">
        <v>100</v>
      </c>
      <c r="H66" s="87" t="s">
        <v>101</v>
      </c>
      <c r="I66" s="82"/>
      <c r="J66" s="73"/>
    </row>
    <row r="67" spans="2:10" x14ac:dyDescent="0.25">
      <c r="B67" s="88" t="s">
        <v>145</v>
      </c>
      <c r="C67" s="89">
        <v>1</v>
      </c>
      <c r="D67" s="90"/>
      <c r="E67" s="155"/>
      <c r="F67" s="91" t="str">
        <f>IF(D67="","",D67)</f>
        <v/>
      </c>
      <c r="G67" s="91"/>
      <c r="H67" s="110">
        <f>C61</f>
        <v>0</v>
      </c>
      <c r="I67" s="93" t="s">
        <v>103</v>
      </c>
      <c r="J67" s="73"/>
    </row>
    <row r="68" spans="2:10" x14ac:dyDescent="0.25">
      <c r="B68" s="94" t="s">
        <v>104</v>
      </c>
      <c r="C68" s="89" t="str">
        <f>IF(D67="","",D67+1)</f>
        <v/>
      </c>
      <c r="D68" s="90"/>
      <c r="E68" s="111"/>
      <c r="F68" s="91" t="str">
        <f t="shared" ref="F68:F71" si="8">IF(D68="","",D68)</f>
        <v/>
      </c>
      <c r="G68" s="91" t="str">
        <f>IF(D68="","",F68-F67)</f>
        <v/>
      </c>
      <c r="H68" s="110" t="str">
        <f>IF($E68="","",$C$61*(1-$E68))</f>
        <v/>
      </c>
      <c r="I68" s="93" t="s">
        <v>103</v>
      </c>
      <c r="J68" s="73"/>
    </row>
    <row r="69" spans="2:10" x14ac:dyDescent="0.25">
      <c r="B69" s="96" t="s">
        <v>105</v>
      </c>
      <c r="C69" s="89" t="str">
        <f t="shared" ref="C69:C76" si="9">IF(D68="","",D68+1)</f>
        <v/>
      </c>
      <c r="D69" s="90"/>
      <c r="E69" s="111"/>
      <c r="F69" s="91" t="str">
        <f t="shared" si="8"/>
        <v/>
      </c>
      <c r="G69" s="91" t="str">
        <f t="shared" ref="G69:G75" si="10">IF(D69="","",F69-F68)</f>
        <v/>
      </c>
      <c r="H69" s="110" t="str">
        <f t="shared" ref="H69:H76" si="11">IF($E69="","",$C$40*(1-$E69))</f>
        <v/>
      </c>
      <c r="I69" s="93" t="s">
        <v>103</v>
      </c>
      <c r="J69" s="73"/>
    </row>
    <row r="70" spans="2:10" x14ac:dyDescent="0.25">
      <c r="B70" s="96" t="s">
        <v>106</v>
      </c>
      <c r="C70" s="89" t="str">
        <f t="shared" si="9"/>
        <v/>
      </c>
      <c r="D70" s="90"/>
      <c r="E70" s="111"/>
      <c r="F70" s="91" t="str">
        <f t="shared" si="8"/>
        <v/>
      </c>
      <c r="G70" s="91" t="str">
        <f t="shared" si="10"/>
        <v/>
      </c>
      <c r="H70" s="110" t="str">
        <f t="shared" si="11"/>
        <v/>
      </c>
      <c r="I70" s="93" t="s">
        <v>103</v>
      </c>
      <c r="J70" s="73"/>
    </row>
    <row r="71" spans="2:10" x14ac:dyDescent="0.25">
      <c r="B71" s="88" t="s">
        <v>107</v>
      </c>
      <c r="C71" s="89" t="str">
        <f t="shared" si="9"/>
        <v/>
      </c>
      <c r="D71" s="90"/>
      <c r="E71" s="111"/>
      <c r="F71" s="91" t="str">
        <f t="shared" si="8"/>
        <v/>
      </c>
      <c r="G71" s="91" t="str">
        <f t="shared" si="10"/>
        <v/>
      </c>
      <c r="H71" s="110" t="str">
        <f t="shared" si="11"/>
        <v/>
      </c>
      <c r="I71" s="93" t="s">
        <v>103</v>
      </c>
      <c r="J71" s="73"/>
    </row>
    <row r="72" spans="2:10" x14ac:dyDescent="0.25">
      <c r="B72" s="94" t="s">
        <v>108</v>
      </c>
      <c r="C72" s="89" t="str">
        <f t="shared" si="9"/>
        <v/>
      </c>
      <c r="D72" s="90"/>
      <c r="E72" s="111"/>
      <c r="F72" s="91" t="str">
        <f>IF(D72="","",D72)</f>
        <v/>
      </c>
      <c r="G72" s="91" t="str">
        <f t="shared" si="10"/>
        <v/>
      </c>
      <c r="H72" s="110" t="str">
        <f t="shared" si="11"/>
        <v/>
      </c>
      <c r="I72" s="93" t="s">
        <v>103</v>
      </c>
      <c r="J72" s="73"/>
    </row>
    <row r="73" spans="2:10" x14ac:dyDescent="0.25">
      <c r="B73" s="96" t="s">
        <v>109</v>
      </c>
      <c r="C73" s="89" t="str">
        <f t="shared" si="9"/>
        <v/>
      </c>
      <c r="D73" s="90"/>
      <c r="E73" s="111"/>
      <c r="F73" s="91" t="str">
        <f t="shared" ref="F73:F75" si="12">IF(D73="","",D73)</f>
        <v/>
      </c>
      <c r="G73" s="91" t="str">
        <f t="shared" si="10"/>
        <v/>
      </c>
      <c r="H73" s="110" t="str">
        <f t="shared" si="11"/>
        <v/>
      </c>
      <c r="I73" s="93" t="s">
        <v>103</v>
      </c>
      <c r="J73" s="73"/>
    </row>
    <row r="74" spans="2:10" x14ac:dyDescent="0.25">
      <c r="B74" s="96" t="s">
        <v>110</v>
      </c>
      <c r="C74" s="89" t="str">
        <f t="shared" si="9"/>
        <v/>
      </c>
      <c r="D74" s="90"/>
      <c r="E74" s="111"/>
      <c r="F74" s="91" t="str">
        <f t="shared" si="12"/>
        <v/>
      </c>
      <c r="G74" s="91" t="str">
        <f t="shared" si="10"/>
        <v/>
      </c>
      <c r="H74" s="110" t="str">
        <f t="shared" si="11"/>
        <v/>
      </c>
      <c r="I74" s="93" t="s">
        <v>103</v>
      </c>
      <c r="J74" s="73"/>
    </row>
    <row r="75" spans="2:10" x14ac:dyDescent="0.25">
      <c r="B75" s="88" t="s">
        <v>111</v>
      </c>
      <c r="C75" s="89" t="str">
        <f t="shared" si="9"/>
        <v/>
      </c>
      <c r="D75" s="90"/>
      <c r="E75" s="111"/>
      <c r="F75" s="91" t="str">
        <f t="shared" si="12"/>
        <v/>
      </c>
      <c r="G75" s="91" t="str">
        <f t="shared" si="10"/>
        <v/>
      </c>
      <c r="H75" s="110" t="str">
        <f t="shared" si="11"/>
        <v/>
      </c>
      <c r="I75" s="93" t="s">
        <v>103</v>
      </c>
      <c r="J75" s="73"/>
    </row>
    <row r="76" spans="2:10" ht="14.4" thickBot="1" x14ac:dyDescent="0.3">
      <c r="B76" s="97" t="s">
        <v>112</v>
      </c>
      <c r="C76" s="112" t="str">
        <f t="shared" si="9"/>
        <v/>
      </c>
      <c r="D76" s="99"/>
      <c r="E76" s="113"/>
      <c r="F76" s="112" t="str">
        <f>IF(D76="","",D76)</f>
        <v/>
      </c>
      <c r="G76" s="112" t="str">
        <f>IF(D76="","",F76-F75)</f>
        <v/>
      </c>
      <c r="H76" s="102" t="str">
        <f t="shared" si="11"/>
        <v/>
      </c>
      <c r="I76" s="103" t="s">
        <v>103</v>
      </c>
      <c r="J76" s="73"/>
    </row>
    <row r="77" spans="2:10" x14ac:dyDescent="0.25">
      <c r="B77" s="104"/>
      <c r="C77" s="114"/>
      <c r="D77" s="106"/>
      <c r="E77" s="106"/>
      <c r="F77" s="106"/>
      <c r="G77" s="106"/>
      <c r="H77" s="105"/>
      <c r="I77" s="106"/>
    </row>
    <row r="78" spans="2:10" ht="14.4" thickBot="1" x14ac:dyDescent="0.3"/>
    <row r="79" spans="2:10" ht="21" x14ac:dyDescent="0.4">
      <c r="B79" s="70" t="s">
        <v>118</v>
      </c>
      <c r="C79" s="71"/>
      <c r="D79" s="107"/>
      <c r="E79" s="107"/>
      <c r="F79" s="107" t="s">
        <v>71</v>
      </c>
      <c r="G79" s="107"/>
      <c r="H79" s="107"/>
      <c r="I79" s="107"/>
      <c r="J79" s="73"/>
    </row>
    <row r="80" spans="2:10" x14ac:dyDescent="0.25">
      <c r="B80" s="74" t="s">
        <v>71</v>
      </c>
      <c r="C80" s="80"/>
      <c r="D80" s="80"/>
      <c r="E80" s="80"/>
      <c r="F80" s="80"/>
      <c r="G80" s="80"/>
      <c r="H80" s="80"/>
      <c r="I80" s="80"/>
      <c r="J80" s="73"/>
    </row>
    <row r="81" spans="2:10" x14ac:dyDescent="0.25">
      <c r="B81" s="81"/>
      <c r="C81" s="80" t="s">
        <v>114</v>
      </c>
      <c r="D81" s="80"/>
      <c r="E81" s="82"/>
      <c r="F81" s="82"/>
      <c r="G81" s="80"/>
      <c r="H81" s="82" t="s">
        <v>114</v>
      </c>
      <c r="I81" s="80"/>
      <c r="J81" s="73"/>
    </row>
    <row r="82" spans="2:10" ht="14.4" thickBot="1" x14ac:dyDescent="0.3">
      <c r="B82" s="97" t="s">
        <v>102</v>
      </c>
      <c r="C82" s="115"/>
      <c r="D82" s="116"/>
      <c r="E82" s="116"/>
      <c r="F82" s="112" t="str">
        <f>IF(D82="","",D82)</f>
        <v/>
      </c>
      <c r="G82" s="112" t="str">
        <f>IF(D82="","",F82-#REF!)</f>
        <v/>
      </c>
      <c r="H82" s="102">
        <f>C82</f>
        <v>0</v>
      </c>
      <c r="I82" s="103" t="s">
        <v>103</v>
      </c>
      <c r="J82" s="73"/>
    </row>
    <row r="83" spans="2:10" x14ac:dyDescent="0.25">
      <c r="H83" s="105"/>
    </row>
    <row r="84" spans="2:10" ht="14.4" thickBot="1" x14ac:dyDescent="0.3"/>
    <row r="85" spans="2:10" ht="15.75" customHeight="1" thickBot="1" x14ac:dyDescent="0.35">
      <c r="B85" s="117" t="s">
        <v>119</v>
      </c>
      <c r="C85" s="118"/>
      <c r="D85" s="136" t="s">
        <v>72</v>
      </c>
      <c r="E85" s="119" t="s">
        <v>73</v>
      </c>
      <c r="F85" s="119" t="s">
        <v>74</v>
      </c>
      <c r="G85" s="120" t="s">
        <v>75</v>
      </c>
      <c r="H85" s="119" t="s">
        <v>76</v>
      </c>
      <c r="I85" s="119" t="s">
        <v>77</v>
      </c>
      <c r="J85" s="137" t="s">
        <v>78</v>
      </c>
    </row>
    <row r="86" spans="2:10" x14ac:dyDescent="0.25">
      <c r="B86" s="181" t="s">
        <v>120</v>
      </c>
      <c r="C86" s="186"/>
      <c r="D86" s="138">
        <f t="shared" ref="D86:J86" si="13">C8</f>
        <v>140</v>
      </c>
      <c r="E86" s="121">
        <f t="shared" si="13"/>
        <v>140</v>
      </c>
      <c r="F86" s="122">
        <f t="shared" si="13"/>
        <v>140</v>
      </c>
      <c r="G86" s="123">
        <f t="shared" si="13"/>
        <v>140</v>
      </c>
      <c r="H86" s="121">
        <f t="shared" si="13"/>
        <v>140</v>
      </c>
      <c r="I86" s="121">
        <f t="shared" si="13"/>
        <v>140</v>
      </c>
      <c r="J86" s="123">
        <f t="shared" si="13"/>
        <v>140</v>
      </c>
    </row>
    <row r="87" spans="2:10" ht="15.75" customHeight="1" thickBot="1" x14ac:dyDescent="0.3">
      <c r="B87" s="179" t="s">
        <v>121</v>
      </c>
      <c r="C87" s="187"/>
      <c r="D87" s="139">
        <f>INDEX($H25:$H$34,MATCH($D$86,$C$25:$C$34,1))</f>
        <v>0</v>
      </c>
      <c r="E87" s="139">
        <f>INDEX($H25:$H$34,MATCH($D$86,$C$25:$C$34,1))</f>
        <v>0</v>
      </c>
      <c r="F87" s="139">
        <f>INDEX($H25:$H$34,MATCH($D$86,$C$25:$C$34,1))</f>
        <v>0</v>
      </c>
      <c r="G87" s="139">
        <f>INDEX($H25:$H$34,MATCH($D$86,$C$25:$C$34,1))</f>
        <v>0</v>
      </c>
      <c r="H87" s="139">
        <f>INDEX($H25:$H$34,MATCH($D$86,$C$25:$C$34,1))</f>
        <v>0</v>
      </c>
      <c r="I87" s="139">
        <f>INDEX($H25:$H$34,MATCH($D$86,$C$25:$C$34,1))</f>
        <v>0</v>
      </c>
      <c r="J87" s="139">
        <f>INDEX($H25:$H$34,MATCH($D$86,$C$25:$C$34,1))</f>
        <v>0</v>
      </c>
    </row>
    <row r="88" spans="2:10" ht="15.75" customHeight="1" thickBot="1" x14ac:dyDescent="0.3">
      <c r="B88" s="125"/>
      <c r="C88" s="125"/>
      <c r="D88" s="125"/>
      <c r="E88" s="125"/>
      <c r="F88" s="125"/>
      <c r="G88" s="125"/>
      <c r="H88" s="125"/>
      <c r="I88" s="125"/>
      <c r="J88" s="125"/>
    </row>
    <row r="89" spans="2:10" x14ac:dyDescent="0.25">
      <c r="B89" s="181" t="s">
        <v>122</v>
      </c>
      <c r="C89" s="182"/>
      <c r="D89" s="121">
        <f>C9</f>
        <v>3000</v>
      </c>
      <c r="E89" s="121">
        <f t="shared" ref="E89:G89" si="14">D9</f>
        <v>3000</v>
      </c>
      <c r="F89" s="121">
        <f t="shared" si="14"/>
        <v>3000</v>
      </c>
      <c r="G89" s="123">
        <f t="shared" si="14"/>
        <v>3000</v>
      </c>
      <c r="H89" s="121">
        <f>G9</f>
        <v>3000</v>
      </c>
      <c r="I89" s="121">
        <f t="shared" ref="I89:J89" si="15">H9</f>
        <v>3000</v>
      </c>
      <c r="J89" s="121">
        <f t="shared" si="15"/>
        <v>3000</v>
      </c>
    </row>
    <row r="90" spans="2:10" ht="14.4" thickBot="1" x14ac:dyDescent="0.3">
      <c r="B90" s="179" t="s">
        <v>123</v>
      </c>
      <c r="C90" s="180"/>
      <c r="D90" s="141">
        <f>INDEX($H$46:$H$55,MATCH($D$89,$C$46:$C$55,1))</f>
        <v>0</v>
      </c>
      <c r="E90" s="141">
        <f t="shared" ref="E90:J90" si="16">INDEX($H$46:$H$55,MATCH($D$89,$C$46:$C$55,1))</f>
        <v>0</v>
      </c>
      <c r="F90" s="141">
        <f t="shared" si="16"/>
        <v>0</v>
      </c>
      <c r="G90" s="141">
        <f t="shared" si="16"/>
        <v>0</v>
      </c>
      <c r="H90" s="141">
        <f t="shared" si="16"/>
        <v>0</v>
      </c>
      <c r="I90" s="141">
        <f t="shared" si="16"/>
        <v>0</v>
      </c>
      <c r="J90" s="141">
        <f t="shared" si="16"/>
        <v>0</v>
      </c>
    </row>
    <row r="91" spans="2:10" ht="14.4" thickBot="1" x14ac:dyDescent="0.3">
      <c r="B91" s="125"/>
      <c r="C91" s="125"/>
      <c r="D91" s="125"/>
      <c r="E91" s="125"/>
      <c r="F91" s="125"/>
      <c r="G91" s="125"/>
      <c r="H91" s="125"/>
      <c r="I91" s="125"/>
      <c r="J91" s="125"/>
    </row>
    <row r="92" spans="2:10" x14ac:dyDescent="0.25">
      <c r="B92" s="181" t="s">
        <v>124</v>
      </c>
      <c r="C92" s="182"/>
      <c r="D92" s="121">
        <f>C10</f>
        <v>400</v>
      </c>
      <c r="E92" s="121">
        <f t="shared" ref="E92:F92" si="17">D10</f>
        <v>400</v>
      </c>
      <c r="F92" s="121">
        <f t="shared" si="17"/>
        <v>400</v>
      </c>
      <c r="G92" s="123">
        <f>F10</f>
        <v>400</v>
      </c>
      <c r="H92" s="121">
        <f>G10</f>
        <v>400</v>
      </c>
      <c r="I92" s="121">
        <f t="shared" ref="I92:J92" si="18">H10</f>
        <v>400</v>
      </c>
      <c r="J92" s="121">
        <f t="shared" si="18"/>
        <v>400</v>
      </c>
    </row>
    <row r="93" spans="2:10" ht="14.4" thickBot="1" x14ac:dyDescent="0.3">
      <c r="B93" s="179" t="s">
        <v>125</v>
      </c>
      <c r="C93" s="180"/>
      <c r="D93" s="124">
        <f>INDEX($H$67:$H$76,MATCH($D$92,$C$67:$C$76,1))</f>
        <v>0</v>
      </c>
      <c r="E93" s="124">
        <f t="shared" ref="E93:J93" si="19">INDEX($H$67:$H$76,MATCH($D$92,$C$67:$C$76,1))</f>
        <v>0</v>
      </c>
      <c r="F93" s="124">
        <f t="shared" si="19"/>
        <v>0</v>
      </c>
      <c r="G93" s="124">
        <f t="shared" si="19"/>
        <v>0</v>
      </c>
      <c r="H93" s="124">
        <f t="shared" si="19"/>
        <v>0</v>
      </c>
      <c r="I93" s="124">
        <f t="shared" si="19"/>
        <v>0</v>
      </c>
      <c r="J93" s="124">
        <f t="shared" si="19"/>
        <v>0</v>
      </c>
    </row>
    <row r="94" spans="2:10" ht="14.4" thickBot="1" x14ac:dyDescent="0.3">
      <c r="B94" s="125"/>
      <c r="C94" s="125"/>
      <c r="D94" s="125"/>
      <c r="E94" s="125"/>
      <c r="F94" s="125"/>
      <c r="G94" s="125"/>
      <c r="H94" s="125"/>
      <c r="I94" s="125"/>
      <c r="J94" s="125"/>
    </row>
    <row r="95" spans="2:10" x14ac:dyDescent="0.25">
      <c r="B95" s="181" t="s">
        <v>126</v>
      </c>
      <c r="C95" s="182"/>
      <c r="D95" s="121">
        <f>C11</f>
        <v>5</v>
      </c>
      <c r="E95" s="121">
        <f t="shared" ref="E95:F95" si="20">D11</f>
        <v>5</v>
      </c>
      <c r="F95" s="121">
        <f t="shared" si="20"/>
        <v>5</v>
      </c>
      <c r="G95" s="123">
        <f>F11</f>
        <v>5</v>
      </c>
      <c r="H95" s="121">
        <f>G11</f>
        <v>5</v>
      </c>
      <c r="I95" s="121">
        <f t="shared" ref="I95:J95" si="21">H11</f>
        <v>5</v>
      </c>
      <c r="J95" s="121">
        <f t="shared" si="21"/>
        <v>5</v>
      </c>
    </row>
    <row r="96" spans="2:10" ht="14.4" thickBot="1" x14ac:dyDescent="0.3">
      <c r="B96" s="179" t="s">
        <v>127</v>
      </c>
      <c r="C96" s="180"/>
      <c r="D96" s="124">
        <f>$H$82</f>
        <v>0</v>
      </c>
      <c r="E96" s="124">
        <f t="shared" ref="E96:J96" si="22">$H$82</f>
        <v>0</v>
      </c>
      <c r="F96" s="124">
        <f t="shared" si="22"/>
        <v>0</v>
      </c>
      <c r="G96" s="124">
        <f t="shared" si="22"/>
        <v>0</v>
      </c>
      <c r="H96" s="124">
        <f t="shared" si="22"/>
        <v>0</v>
      </c>
      <c r="I96" s="124">
        <f t="shared" si="22"/>
        <v>0</v>
      </c>
      <c r="J96" s="124">
        <f t="shared" si="22"/>
        <v>0</v>
      </c>
    </row>
    <row r="97" spans="2:10" x14ac:dyDescent="0.25">
      <c r="B97" s="126"/>
      <c r="C97" s="126"/>
      <c r="D97" s="126"/>
      <c r="E97" s="126"/>
      <c r="F97" s="126"/>
      <c r="G97" s="126"/>
      <c r="H97" s="126"/>
      <c r="I97" s="126"/>
      <c r="J97" s="126"/>
    </row>
    <row r="98" spans="2:10" ht="14.4" thickBot="1" x14ac:dyDescent="0.3">
      <c r="B98" s="125"/>
      <c r="C98" s="125"/>
      <c r="D98" s="125"/>
      <c r="E98" s="125"/>
      <c r="F98" s="125"/>
      <c r="G98" s="125"/>
      <c r="H98" s="125"/>
      <c r="I98" s="125"/>
      <c r="J98" s="125"/>
    </row>
    <row r="99" spans="2:10" x14ac:dyDescent="0.25">
      <c r="B99" s="181" t="s">
        <v>128</v>
      </c>
      <c r="C99" s="182"/>
      <c r="D99" s="127">
        <f>D86*D87+D89*D90+D92*D93+D95*D96</f>
        <v>0</v>
      </c>
      <c r="E99" s="127">
        <f t="shared" ref="E99:F99" si="23">E86*E87+E89*E90+E92*E93+E95*E96</f>
        <v>0</v>
      </c>
      <c r="F99" s="127">
        <f t="shared" si="23"/>
        <v>0</v>
      </c>
      <c r="G99" s="128">
        <f>G86*G87+G89*G90+G92*G93+G95*G96</f>
        <v>0</v>
      </c>
      <c r="H99" s="127">
        <f>H86*H87+H89*H90+H92*H93+H95*H96</f>
        <v>0</v>
      </c>
      <c r="I99" s="127">
        <f t="shared" ref="I99:J99" si="24">I86*I87+I89*I90+I92*I93+I95*I96</f>
        <v>0</v>
      </c>
      <c r="J99" s="127">
        <f t="shared" si="24"/>
        <v>0</v>
      </c>
    </row>
    <row r="100" spans="2:10" x14ac:dyDescent="0.25">
      <c r="B100" s="191"/>
      <c r="C100" s="192"/>
      <c r="D100" s="129"/>
      <c r="E100" s="129"/>
      <c r="F100" s="130"/>
      <c r="G100" s="131"/>
      <c r="H100" s="131"/>
      <c r="I100" s="131"/>
      <c r="J100" s="131"/>
    </row>
    <row r="101" spans="2:10" ht="14.4" thickBot="1" x14ac:dyDescent="0.3">
      <c r="B101" s="193" t="s">
        <v>129</v>
      </c>
      <c r="C101" s="194"/>
      <c r="D101" s="132">
        <f t="shared" ref="D101:J101" si="25">D99</f>
        <v>0</v>
      </c>
      <c r="E101" s="132">
        <f>E99</f>
        <v>0</v>
      </c>
      <c r="F101" s="133">
        <f t="shared" si="25"/>
        <v>0</v>
      </c>
      <c r="G101" s="134">
        <f t="shared" si="25"/>
        <v>0</v>
      </c>
      <c r="H101" s="132">
        <f t="shared" si="25"/>
        <v>0</v>
      </c>
      <c r="I101" s="132">
        <f>I99</f>
        <v>0</v>
      </c>
      <c r="J101" s="133">
        <f t="shared" si="25"/>
        <v>0</v>
      </c>
    </row>
    <row r="103" spans="2:10" ht="15.75" customHeight="1" thickBot="1" x14ac:dyDescent="0.3"/>
    <row r="104" spans="2:10" ht="15.75" customHeight="1" thickBot="1" x14ac:dyDescent="0.3">
      <c r="B104" s="175" t="s">
        <v>130</v>
      </c>
      <c r="C104" s="176"/>
      <c r="D104" s="176"/>
      <c r="E104" s="176"/>
      <c r="F104" s="177"/>
      <c r="G104" s="135">
        <f>SUM(D101:J101)</f>
        <v>0</v>
      </c>
    </row>
  </sheetData>
  <sheetProtection algorithmName="SHA-512" hashValue="mf4ycA7746ImIuIq2PQeYyRxPj6LUK1V5vN1AaaV6r+Wua0B8dd3JJ5audL7tSg+1ujyHyCEMuFHFeKe+lagIw==" saltValue="FwW7vcdKY3W9hPvz6U0iWQ==" spinCount="100000" sheet="1" objects="1" scenarios="1"/>
  <mergeCells count="19">
    <mergeCell ref="C3:D3"/>
    <mergeCell ref="C4:D4"/>
    <mergeCell ref="B1:D2"/>
    <mergeCell ref="B100:C100"/>
    <mergeCell ref="B101:C101"/>
    <mergeCell ref="B104:F104"/>
    <mergeCell ref="J8:J21"/>
    <mergeCell ref="B90:C90"/>
    <mergeCell ref="B92:C92"/>
    <mergeCell ref="B93:C93"/>
    <mergeCell ref="B95:C95"/>
    <mergeCell ref="B96:C96"/>
    <mergeCell ref="B99:C99"/>
    <mergeCell ref="C15:C16"/>
    <mergeCell ref="C38:C39"/>
    <mergeCell ref="C59:C60"/>
    <mergeCell ref="B86:C86"/>
    <mergeCell ref="B87:C87"/>
    <mergeCell ref="B89:C89"/>
  </mergeCells>
  <conditionalFormatting sqref="C3">
    <cfRule type="expression" dxfId="10" priority="14">
      <formula>AND(C3&lt;&gt;"",C3&lt;=$D1)</formula>
    </cfRule>
  </conditionalFormatting>
  <conditionalFormatting sqref="C4 C55">
    <cfRule type="expression" dxfId="9" priority="9">
      <formula>AND(C4&lt;&gt;"",C4&lt;=$D3)</formula>
    </cfRule>
  </conditionalFormatting>
  <conditionalFormatting sqref="C76:C77">
    <cfRule type="expression" dxfId="8" priority="6">
      <formula>AND(C76&lt;&gt;"",C76&lt;=$D75)</formula>
    </cfRule>
  </conditionalFormatting>
  <conditionalFormatting sqref="D25">
    <cfRule type="expression" dxfId="7" priority="4">
      <formula>AND(D25&lt;&gt;"",D25&lt;=C25)</formula>
    </cfRule>
  </conditionalFormatting>
  <conditionalFormatting sqref="D26:D34">
    <cfRule type="expression" dxfId="6" priority="10">
      <formula>AND(D26&lt;&gt;"",D26&lt;=$D25)</formula>
    </cfRule>
  </conditionalFormatting>
  <conditionalFormatting sqref="D46">
    <cfRule type="expression" dxfId="5" priority="3">
      <formula>AND(D46&lt;&gt;"",D46&lt;=C46)</formula>
    </cfRule>
  </conditionalFormatting>
  <conditionalFormatting sqref="D67">
    <cfRule type="expression" dxfId="4" priority="5">
      <formula>AND(D67&lt;&gt;"",D67&lt;=C67)</formula>
    </cfRule>
  </conditionalFormatting>
  <conditionalFormatting sqref="D68:D76">
    <cfRule type="expression" dxfId="3" priority="7">
      <formula>AND(D68&lt;&gt;"",D68&lt;=$D67)</formula>
    </cfRule>
  </conditionalFormatting>
  <conditionalFormatting sqref="D82:E82">
    <cfRule type="expression" dxfId="2" priority="12">
      <formula>#REF!="&gt;"</formula>
    </cfRule>
  </conditionalFormatting>
  <conditionalFormatting sqref="E26:E34 E47:E55">
    <cfRule type="expression" dxfId="1" priority="11">
      <formula>D25="&gt;"</formula>
    </cfRule>
  </conditionalFormatting>
  <conditionalFormatting sqref="E68:E76">
    <cfRule type="expression" dxfId="0" priority="8">
      <formula>D67="&gt;"</formula>
    </cfRule>
  </conditionalFormatting>
  <dataValidations count="1">
    <dataValidation type="list" allowBlank="1" showInputMessage="1" showErrorMessage="1" sqref="C3:D4" xr:uid="{63963348-8C79-4C37-924E-EEFCB84FE7C0}">
      <formula1>"Ja,Niet van Toepassing"</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0E47C-4060-4C50-A8C9-13341982F008}">
  <dimension ref="A1:H6"/>
  <sheetViews>
    <sheetView workbookViewId="0">
      <selection activeCell="I28" sqref="I28"/>
    </sheetView>
  </sheetViews>
  <sheetFormatPr defaultColWidth="9.109375" defaultRowHeight="14.4" x14ac:dyDescent="0.3"/>
  <cols>
    <col min="1" max="1" width="9.109375" style="31"/>
    <col min="2" max="2" width="51.88671875" style="31" bestFit="1" customWidth="1"/>
    <col min="3" max="4" width="9.109375" style="31"/>
    <col min="5" max="5" width="10.109375" style="31" customWidth="1"/>
    <col min="6" max="6" width="11.109375" style="31" customWidth="1"/>
    <col min="7" max="7" width="19.6640625" style="31" customWidth="1"/>
    <col min="8" max="8" width="6.33203125" style="31" customWidth="1"/>
    <col min="9" max="16384" width="9.109375" style="31"/>
  </cols>
  <sheetData>
    <row r="1" spans="1:8" ht="15" thickBot="1" x14ac:dyDescent="0.35">
      <c r="A1" s="17"/>
      <c r="B1" s="17"/>
      <c r="C1" s="17"/>
      <c r="D1" s="17"/>
      <c r="E1" s="17"/>
      <c r="F1" s="17"/>
      <c r="G1" s="17"/>
      <c r="H1" s="17"/>
    </row>
    <row r="2" spans="1:8" ht="17.399999999999999" x14ac:dyDescent="0.3">
      <c r="A2" s="17"/>
      <c r="B2" s="39" t="s">
        <v>131</v>
      </c>
      <c r="C2" s="195"/>
      <c r="D2" s="196"/>
      <c r="E2" s="40"/>
      <c r="F2" s="38"/>
      <c r="G2" s="41"/>
      <c r="H2" s="17"/>
    </row>
    <row r="3" spans="1:8" ht="25.2" x14ac:dyDescent="0.3">
      <c r="A3" s="17"/>
      <c r="B3" s="42" t="s">
        <v>43</v>
      </c>
      <c r="C3" s="197"/>
      <c r="D3" s="197"/>
      <c r="E3" s="43" t="s">
        <v>132</v>
      </c>
      <c r="F3" s="43" t="s">
        <v>133</v>
      </c>
      <c r="G3" s="44"/>
      <c r="H3" s="17"/>
    </row>
    <row r="4" spans="1:8" ht="15" thickBot="1" x14ac:dyDescent="0.35">
      <c r="A4" s="17"/>
      <c r="B4" s="198" t="s">
        <v>134</v>
      </c>
      <c r="C4" s="199"/>
      <c r="D4" s="199"/>
      <c r="E4" s="2">
        <v>500</v>
      </c>
      <c r="F4" s="11"/>
      <c r="G4" s="156">
        <f>F4*E4</f>
        <v>0</v>
      </c>
      <c r="H4" s="17"/>
    </row>
    <row r="5" spans="1:8" ht="15" thickBot="1" x14ac:dyDescent="0.35">
      <c r="A5" s="17"/>
      <c r="B5" s="172" t="s">
        <v>135</v>
      </c>
      <c r="C5" s="173"/>
      <c r="D5" s="173"/>
      <c r="E5" s="173"/>
      <c r="F5" s="174"/>
      <c r="G5" s="156">
        <f>G4</f>
        <v>0</v>
      </c>
      <c r="H5" s="17"/>
    </row>
    <row r="6" spans="1:8" x14ac:dyDescent="0.3">
      <c r="A6" s="17"/>
      <c r="B6" s="17"/>
      <c r="C6" s="17"/>
      <c r="D6" s="17"/>
      <c r="E6" s="17"/>
      <c r="F6" s="17"/>
      <c r="G6" s="17"/>
      <c r="H6" s="17"/>
    </row>
  </sheetData>
  <sheetProtection algorithmName="SHA-512" hashValue="FvniT8qehTMh5jlrdQDZhU59gI88gvqYqs8YjSsN5gDgiKpXJiOGH/p+SkMFeLyeo7H6v8jreqsXsIyD8nPTEw==" saltValue="iIgdRnAX1JQkDs0hPiRPxw==" spinCount="100000" sheet="1" objects="1" scenarios="1"/>
  <mergeCells count="3">
    <mergeCell ref="C2:D3"/>
    <mergeCell ref="B5:F5"/>
    <mergeCell ref="B4:D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A17D-373B-42A0-8239-2D0DFF9F2FCB}">
  <dimension ref="B1:G6"/>
  <sheetViews>
    <sheetView workbookViewId="0">
      <selection activeCell="F3" sqref="F3"/>
    </sheetView>
  </sheetViews>
  <sheetFormatPr defaultColWidth="9.109375" defaultRowHeight="14.4" x14ac:dyDescent="0.3"/>
  <cols>
    <col min="1" max="1" width="9.109375" style="17"/>
    <col min="2" max="2" width="37.109375" style="17" customWidth="1"/>
    <col min="3" max="4" width="9.109375" style="17"/>
    <col min="5" max="5" width="17.88671875" style="17" customWidth="1"/>
    <col min="6" max="6" width="19.33203125" style="17" customWidth="1"/>
    <col min="7" max="7" width="18.6640625" style="17" customWidth="1"/>
    <col min="8" max="16384" width="9.109375" style="17"/>
  </cols>
  <sheetData>
    <row r="1" spans="2:7" ht="15" thickBot="1" x14ac:dyDescent="0.35"/>
    <row r="2" spans="2:7" ht="17.399999999999999" x14ac:dyDescent="0.3">
      <c r="B2" s="39" t="s">
        <v>136</v>
      </c>
      <c r="C2" s="195"/>
      <c r="D2" s="196"/>
      <c r="E2" s="40"/>
      <c r="F2" s="38"/>
      <c r="G2" s="41"/>
    </row>
    <row r="3" spans="2:7" ht="37.799999999999997" x14ac:dyDescent="0.3">
      <c r="B3" s="42" t="s">
        <v>137</v>
      </c>
      <c r="C3" s="197"/>
      <c r="D3" s="197"/>
      <c r="E3" s="43" t="s">
        <v>138</v>
      </c>
      <c r="F3" s="43" t="s">
        <v>139</v>
      </c>
      <c r="G3" s="44" t="s">
        <v>140</v>
      </c>
    </row>
    <row r="4" spans="2:7" ht="15" thickBot="1" x14ac:dyDescent="0.35">
      <c r="B4" s="200" t="s">
        <v>141</v>
      </c>
      <c r="C4" s="201"/>
      <c r="D4" s="201"/>
      <c r="E4" s="3">
        <v>30</v>
      </c>
      <c r="F4" s="15"/>
      <c r="G4" s="156">
        <f>E4*F4</f>
        <v>0</v>
      </c>
    </row>
    <row r="5" spans="2:7" ht="15" thickBot="1" x14ac:dyDescent="0.35">
      <c r="B5" s="202" t="s">
        <v>142</v>
      </c>
      <c r="C5" s="203"/>
      <c r="D5" s="203"/>
      <c r="E5" s="1">
        <v>10</v>
      </c>
      <c r="F5" s="16"/>
      <c r="G5" s="156">
        <f>E5*F5</f>
        <v>0</v>
      </c>
    </row>
    <row r="6" spans="2:7" ht="15" thickBot="1" x14ac:dyDescent="0.35">
      <c r="B6" s="172" t="s">
        <v>143</v>
      </c>
      <c r="C6" s="173"/>
      <c r="D6" s="173"/>
      <c r="E6" s="173"/>
      <c r="F6" s="174"/>
      <c r="G6" s="156">
        <f>SUM(G4:G5)</f>
        <v>0</v>
      </c>
    </row>
  </sheetData>
  <sheetProtection algorithmName="SHA-512" hashValue="Els9xq0X7lPSXrJaR60pGiQ31hNTgHzaQ0Wt46pq4EikkrLkiRiUqNQO+biLnv0YRrLiragsJBQYQ6w6DaJzTA==" saltValue="vjfgrhHPc+FTfSxb6fX5Tg==" spinCount="100000" sheet="1" objects="1" scenarios="1"/>
  <mergeCells count="4">
    <mergeCell ref="C2:D3"/>
    <mergeCell ref="B4:D4"/>
    <mergeCell ref="B5:D5"/>
    <mergeCell ref="B6:F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146843-7464-45bf-99f9-3e5e5280635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3A6E5C7564B44E924C8A06F8CE0691" ma:contentTypeVersion="9" ma:contentTypeDescription="Een nieuw document maken." ma:contentTypeScope="" ma:versionID="4189f97e0332b569f1188fc1f2613523">
  <xsd:schema xmlns:xsd="http://www.w3.org/2001/XMLSchema" xmlns:xs="http://www.w3.org/2001/XMLSchema" xmlns:p="http://schemas.microsoft.com/office/2006/metadata/properties" xmlns:ns2="21146843-7464-45bf-99f9-3e5e52806354" targetNamespace="http://schemas.microsoft.com/office/2006/metadata/properties" ma:root="true" ma:fieldsID="d8a613f7cf837350bcc83723f8c016dc" ns2:_="">
    <xsd:import namespace="21146843-7464-45bf-99f9-3e5e528063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146843-7464-45bf-99f9-3e5e52806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D26063-58A6-4551-B32E-F97490E6A0A0}">
  <ds:schemaRefs>
    <ds:schemaRef ds:uri="http://schemas.microsoft.com/sharepoint/v3/contenttype/forms"/>
  </ds:schemaRefs>
</ds:datastoreItem>
</file>

<file path=customXml/itemProps2.xml><?xml version="1.0" encoding="utf-8"?>
<ds:datastoreItem xmlns:ds="http://schemas.openxmlformats.org/officeDocument/2006/customXml" ds:itemID="{4125849B-F312-4C1D-B2B5-6310115EEE86}">
  <ds:schemaRefs>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purl.org/dc/elements/1.1/"/>
    <ds:schemaRef ds:uri="21146843-7464-45bf-99f9-3e5e52806354"/>
    <ds:schemaRef ds:uri="http://purl.org/dc/dcmitype/"/>
    <ds:schemaRef ds:uri="http://purl.org/dc/terms/"/>
  </ds:schemaRefs>
</ds:datastoreItem>
</file>

<file path=customXml/itemProps3.xml><?xml version="1.0" encoding="utf-8"?>
<ds:datastoreItem xmlns:ds="http://schemas.openxmlformats.org/officeDocument/2006/customXml" ds:itemID="{3A9691AB-56DA-4F33-93BA-16F3FC31AD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146843-7464-45bf-99f9-3e5e528063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Samenvatting en uitleg </vt:lpstr>
      <vt:lpstr>1. Implementatie </vt:lpstr>
      <vt:lpstr>2. Koppelingen</vt:lpstr>
      <vt:lpstr>3. Gebruiksrecht (nieuw)</vt:lpstr>
      <vt:lpstr>4.Additionele werkzaamheden Con</vt:lpstr>
      <vt:lpstr>5. Additioneel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Koster, Ricky</dc:creator>
  <cp:keywords/>
  <dc:description/>
  <cp:lastModifiedBy>Mattheijssen, Patricia</cp:lastModifiedBy>
  <cp:revision/>
  <dcterms:created xsi:type="dcterms:W3CDTF">2026-01-29T05:59:06Z</dcterms:created>
  <dcterms:modified xsi:type="dcterms:W3CDTF">2026-07-30T13:15:35Z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0x010100ED3A6E5C7564B44E924C8A06F8CE0691</vt:lpwstr>
  </property>
  <property fmtid="{D5CDD505-2E9C-101B-9397-08002B2CF9AE}" pid="3" name="MediaServiceImageTags">
    <vt:lpwstr/>
  </property>
</Properties>
</file>