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2.55.2025 Bedrijfskleding/Bedrijfskleding/2. Gunningsfase/2. NVI/"/>
    </mc:Choice>
  </mc:AlternateContent>
  <xr:revisionPtr revIDLastSave="0" documentId="14_{93EFDC92-5967-496B-91A1-B9C376CB3251}" xr6:coauthVersionLast="47" xr6:coauthVersionMax="47" xr10:uidLastSave="{00000000-0000-0000-0000-000000000000}"/>
  <bookViews>
    <workbookView xWindow="-38510" yWindow="-2460" windowWidth="38620" windowHeight="21100" tabRatio="500" xr2:uid="{00000000-000D-0000-FFFF-FFFF00000000}"/>
  </bookViews>
  <sheets>
    <sheet name="Toelichting" sheetId="1" r:id="rId1"/>
    <sheet name="Kledingpakket" sheetId="2" r:id="rId2"/>
    <sheet name="Pasbus op afroep" sheetId="3" r:id="rId3"/>
    <sheet name="Aanvullende eisen" sheetId="4" r:id="rId4"/>
    <sheet name="Inzameling en recycling" sheetId="5" r:id="rId5"/>
    <sheet name="Totaal" sheetId="6" r:id="rId6"/>
  </sheets>
  <definedNames>
    <definedName name="_xlnm._FilterDatabase" localSheetId="1" hidden="1">Kledingpakket!$A$3:$N$19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3" i="6" l="1"/>
  <c r="D12" i="6"/>
  <c r="D11" i="6"/>
  <c r="G5" i="5"/>
  <c r="D7" i="6" s="1"/>
  <c r="G4" i="5"/>
  <c r="G4" i="3"/>
  <c r="G5" i="3" s="1"/>
  <c r="D6" i="6" s="1"/>
  <c r="L19" i="2"/>
  <c r="N18" i="2"/>
  <c r="N17" i="2"/>
  <c r="N16" i="2"/>
  <c r="N15" i="2"/>
  <c r="N14" i="2"/>
  <c r="N13" i="2"/>
  <c r="N12" i="2"/>
  <c r="N11" i="2"/>
  <c r="N10" i="2"/>
  <c r="N9" i="2"/>
  <c r="N8" i="2"/>
  <c r="N7" i="2"/>
  <c r="N6" i="2"/>
  <c r="N5" i="2"/>
  <c r="N4" i="2"/>
  <c r="N19" i="2" s="1"/>
  <c r="D5" i="6" s="1"/>
  <c r="D8" i="6" s="1"/>
</calcChain>
</file>

<file path=xl/sharedStrings.xml><?xml version="1.0" encoding="utf-8"?>
<sst xmlns="http://schemas.openxmlformats.org/spreadsheetml/2006/main" count="259" uniqueCount="161">
  <si>
    <t>Prijzenblad perceel 3 – Representatieve kleding</t>
  </si>
  <si>
    <t>Aanbesteding bedrijfskleding, kenmerk A02.55.2025 – bijlage bij de Aanbestedingsleidraad</t>
  </si>
  <si>
    <t>Invulinstructie</t>
  </si>
  <si>
    <t>Wat vult u in?</t>
  </si>
  <si>
    <t>Uitsluitend de geel gearceerde cellen. Dit betreft de kolommen "Merk", "Type-/artikelnummer" en "Prijs per eenheid (€ excl. btw)" en het ondertekeningsblok. Alle overige cellen zijn door de Aanbestedende dienst ingevuld of bevatten formules en mogen niet worden gewijzigd.</t>
  </si>
  <si>
    <t>Volledigheid</t>
  </si>
  <si>
    <t>Alle artikel- en dienstregels dienen van een prijs te zijn voorzien. Een prijs van € 0,00 of lager is niet toegestaan; de invulvelden accepteren uitsluitend bedragen hoger dan € 0,00. Een niet-ingevulde prijsregel leidt tot terzijdelegging van de inschrijving voor het betreffende perceel.</t>
  </si>
  <si>
    <t>Prijspeil</t>
  </si>
  <si>
    <t>Prijzen zijn in euro’s, exclusief btw, inclusief levering op de overeengekomen locatie, inclusief het aanbrengen van logo’s en emblemen, en geldig gedurende het eerste contractjaar.</t>
  </si>
  <si>
    <t>Fictieve aantallen</t>
  </si>
  <si>
    <t>De aantallen zijn uitsluitend bedoeld om inschrijvingen onderling te kunnen vergelijken. Er kunnen geen rechten aan worden ontleend en er geldt geen afnameverplichting.</t>
  </si>
  <si>
    <t>Totalen</t>
  </si>
  <si>
    <t>De totaalprijs per regel en de subtotalen per tabblad worden automatisch berekend. Het tabblad "Totaal" telt de subtotalen op tot de inschrijfsom voor dit perceel.</t>
  </si>
  <si>
    <t>Catalogus</t>
  </si>
  <si>
    <t>De prijzen in dit prijzenblad dienen overeen te komen met de prijzen in de door Inschrijver aangeboden digitale catalogus.</t>
  </si>
  <si>
    <t>Ondertekening</t>
  </si>
  <si>
    <t>Vul het ondertekeningsblok op het tabblad "Totaal" volledig in. Het prijzenblad wordt als xlsx-bestand én als ondertekende pdf ingediend.</t>
  </si>
  <si>
    <t>Merk en type</t>
  </si>
  <si>
    <t>Per artikelregel legt u in de kolommen "Merk" en "Type-/artikelnummer" vast welk concreet artikel u aanbiedt (zie Nota van Inlichtingen 1, vraag 34). Het aangeboden artikel dient identiek te zijn aan het artikel dat bij de kwaliteitscontrole en de draagproef wordt aangeleverd en gedurende de looptijd wordt geleverd.</t>
  </si>
  <si>
    <t>Inzameling en recycling</t>
  </si>
  <si>
    <t>Op het tabblad "Inzameling en recycling" vult u het tarief per kilogram ingenomen textiel in voor inzameling, transport en verwerking/recycling (zie Nota van Inlichtingen 1, vraag 57). Deze kosten hoeven niet in de artikelprijzen te worden opgenomen.</t>
  </si>
  <si>
    <t>Beoordeling</t>
  </si>
  <si>
    <t>Subgunningscriterium 3</t>
  </si>
  <si>
    <t>De inschrijfsom op het tabblad "Totaal" vormt de totaalprijs waarop subgunningscriterium 3 (Prijs) wordt beoordeeld. Hiervoor zijn maximaal 25 van de 100 punten te behalen.</t>
  </si>
  <si>
    <t>Rekenwijze</t>
  </si>
  <si>
    <t>De Inschrijver met de laagste totaalprijs ontvangt 25 punten. De overige Inschrijvers ontvangen een score naar rato: (laagste totaalprijs / totaalprijs Inschrijver) × 25 = score Prijs.</t>
  </si>
  <si>
    <t>Legenda</t>
  </si>
  <si>
    <t>Geel gearceerd</t>
  </si>
  <si>
    <t>Invulveld voor de Inschrijver.</t>
  </si>
  <si>
    <t>Blauwe cijfers</t>
  </si>
  <si>
    <t>Door de Inschrijver ingevulde bedragen.</t>
  </si>
  <si>
    <t>Zwarte cijfers</t>
  </si>
  <si>
    <t>Door de Aanbestedende dienst ingevulde gegevens of automatisch berekende uitkomsten.</t>
  </si>
  <si>
    <t>Perceel 3 – Representatieve kleding en huismeesters</t>
  </si>
  <si>
    <t>Nr.</t>
  </si>
  <si>
    <t>Module / werksoort</t>
  </si>
  <si>
    <t>Artikelgroep</t>
  </si>
  <si>
    <t>Artikelomschrijving</t>
  </si>
  <si>
    <t>Kleur</t>
  </si>
  <si>
    <t>Functionele eisen</t>
  </si>
  <si>
    <t>Normering / Logo</t>
  </si>
  <si>
    <t>Wasvoorschrift</t>
  </si>
  <si>
    <t>Minimale levensduur</t>
  </si>
  <si>
    <t>Minimaal aantal was-/reinigingsbeurten</t>
  </si>
  <si>
    <t>Eenheid</t>
  </si>
  <si>
    <t>Fictief aantal</t>
  </si>
  <si>
    <t>Prijs per eenheid (€ excl. btw)</t>
  </si>
  <si>
    <t>Totaalprijs (€ excl. btw)</t>
  </si>
  <si>
    <t>Merk</t>
  </si>
  <si>
    <t>Type-/artikelnummer</t>
  </si>
  <si>
    <t>Representatieve kleding</t>
  </si>
  <si>
    <t>Representatief bovenkledingstuk dames</t>
  </si>
  <si>
    <t>Blazer/jersey blazer/jasje</t>
  </si>
  <si>
    <t>Professionele uitstraling; hoog draagcomfort; ademend; bewegingsvrijheid; natuurlijke materialen voorkeur; geschikt voor sportieve of klassieke look.</t>
  </si>
  <si>
    <t>N.v.t.</t>
  </si>
  <si>
    <t>Volgens voorstel leverancier</t>
  </si>
  <si>
    <t>2 jaar</t>
  </si>
  <si>
    <t>50 reinigingsbeurten</t>
  </si>
  <si>
    <t>Stuk</t>
  </si>
  <si>
    <t>Blouse/top lange mouwen</t>
  </si>
  <si>
    <t>Comfortabel, huidvriendelijk, representatief, onderhoudsvriendelijk.</t>
  </si>
  <si>
    <t>Max 40°C wasbaar</t>
  </si>
  <si>
    <t>1 jaar</t>
  </si>
  <si>
    <t>75 wasbeurten</t>
  </si>
  <si>
    <t>Blouse/top korte mouwen</t>
  </si>
  <si>
    <t>n.v.t.</t>
  </si>
  <si>
    <t>Representatieve tussenlaag</t>
  </si>
  <si>
    <t>Gilet/cardigan</t>
  </si>
  <si>
    <t>Combineerbaar binnen kledinglijn; hoog draagcomfort.</t>
  </si>
  <si>
    <t>Representatieve broek</t>
  </si>
  <si>
    <t>Pantalon dames/heren</t>
  </si>
  <si>
    <t>Bewegingsvrijheid, vormvast, geschikt voor dagelijks gebruik.</t>
  </si>
  <si>
    <t>100 wasbeurten</t>
  </si>
  <si>
    <t>Representatief rokmodel</t>
  </si>
  <si>
    <t>Rok</t>
  </si>
  <si>
    <t>Representatief, comfortabel en voldoende bewegingsvrijheid.</t>
  </si>
  <si>
    <t>Representatief bovenkledingstuk heren</t>
  </si>
  <si>
    <t>Overhemd</t>
  </si>
  <si>
    <t>Comfortabel gedurende gehele werkdag; ademend.</t>
  </si>
  <si>
    <t>Gebreide tussenlaag</t>
  </si>
  <si>
    <t>Pullover/trui</t>
  </si>
  <si>
    <t>Warmte, comfort en representatieve uitstraling.</t>
  </si>
  <si>
    <t>50 wasbeurten</t>
  </si>
  <si>
    <t>Representatief casual kledingstuk</t>
  </si>
  <si>
    <t>Polo</t>
  </si>
  <si>
    <t>Geschikt voor sportieve representatieve uitstraling.</t>
  </si>
  <si>
    <t>Logo optioneel</t>
  </si>
  <si>
    <t>Sokken</t>
  </si>
  <si>
    <t>Het kledingstuk is comfortabel te dragen en ademend. Het kledingstuk behoudt zijn pasvorm en elasticiteit na herhaaldelijk wassen.</t>
  </si>
  <si>
    <t>Huismeester</t>
  </si>
  <si>
    <t>Werkbroek</t>
  </si>
  <si>
    <t>Sterkte vezel. Comfortabel draagbaar gedurende de werkdag, ademend en vochtregulerend, huidvriendelijke materialen met voorkeur naturlijke vezels.</t>
  </si>
  <si>
    <t>Buitenjas</t>
  </si>
  <si>
    <t>Winterjas</t>
  </si>
  <si>
    <t>Bescherming tegen weersinvloeden en representatieve uitstraling.</t>
  </si>
  <si>
    <t>3 jaar</t>
  </si>
  <si>
    <t>50 wasbeuren</t>
  </si>
  <si>
    <t>Shirt korte mouwen</t>
  </si>
  <si>
    <t>Shirt</t>
  </si>
  <si>
    <t>Comfortabel draagbaar gedurende de werkdag, ademend en vochtregulerend, huidvriendelijke materialen met voorkeur naturlijke vezels.</t>
  </si>
  <si>
    <t>Logo</t>
  </si>
  <si>
    <t>Polo korte mouwen</t>
  </si>
  <si>
    <t>Geeft verzorgde, representatieve en tergelijkertijd praktische uitstraling. Comfortabel draagbaar gedurende de werkdag, ademend en vochtregulerend, huidvriendelijke materialen met voorkeur naturlijke vezels.</t>
  </si>
  <si>
    <t>Sweater</t>
  </si>
  <si>
    <t>Biedt extra warmte zonder de bewegingsvrijheid te verliezen. Geschikt als tussenlaag, slijt- en kleurvast, behoudt pasvorm en uistraling.</t>
  </si>
  <si>
    <t>Totaal</t>
  </si>
  <si>
    <t>Perceel 3 – Pasbus of gelijkwaardig op afroep</t>
  </si>
  <si>
    <t>Categorie</t>
  </si>
  <si>
    <t>Omschrijving</t>
  </si>
  <si>
    <t>Fictief aantal per jaar</t>
  </si>
  <si>
    <t>Pasvoorziening</t>
  </si>
  <si>
    <t>Pasbus of gelijkwaardig op afroep</t>
  </si>
  <si>
    <t>Per passessie</t>
  </si>
  <si>
    <t>Perceel 3 – Aanvullende eisen</t>
  </si>
  <si>
    <t>Onderwerp</t>
  </si>
  <si>
    <t>Eis</t>
  </si>
  <si>
    <t>Uitvraagmethodiek</t>
  </si>
  <si>
    <t>Functionele uitvraag; leveranciers bieden beide lijnen aan. klassieke en/of sportieve representatieve kledinglijnen. Set bestaat uit minimaal 1 klassieke lijn (blazer, gilet, pantalon, blouse).</t>
  </si>
  <si>
    <t>Draagcomfort</t>
  </si>
  <si>
    <t>Minimaal 8 uur comfortabel draagbaar; ademend; temperatuurregulerend; geen schurende naden.</t>
  </si>
  <si>
    <t>Pasvorm</t>
  </si>
  <si>
    <t>Dames- en herenmodellen; ruime maatvoering inclusief korte, lange en grote maten.</t>
  </si>
  <si>
    <t>Materiaal</t>
  </si>
  <si>
    <t>Voorkeur voor 60-80% natuurlijke vezels;</t>
  </si>
  <si>
    <t>Representativiteit</t>
  </si>
  <si>
    <t>Professionele uitstraling passend bij publieke dienstverlening. Kledingset bestaat uit minimaal 1 klassieke representatief outfit.</t>
  </si>
  <si>
    <t>Sportieve look</t>
  </si>
  <si>
    <t>Sportieve representatieve kledinglijn mag worden aangeboden en wordt positief gewaardeerd.</t>
  </si>
  <si>
    <t>Duurzaamheid</t>
  </si>
  <si>
    <t>Behoud van pasvorm, kleur en uitstraling gedurende voorgeschreven levensduur.</t>
  </si>
  <si>
    <t>Gunningswens</t>
  </si>
  <si>
    <t>Extra waardering voor natuurlijke materialen, hoog draagcomfort, duurzame certificering en keuzevrijheid in modellen.</t>
  </si>
  <si>
    <t>Aantallen</t>
  </si>
  <si>
    <t>Vaste aantallen in kledingpakket, afhankelijk van de nieuwe keuze. Later ingericht</t>
  </si>
  <si>
    <t>Kleursamenstelling</t>
  </si>
  <si>
    <t>donkerblauw (navy blue), overhemd/blouse wit.</t>
  </si>
  <si>
    <t>Perceel 3 – Inzameling, transport en verwerking/recycling ingenomen textiel</t>
  </si>
  <si>
    <t>Tarief per kilogram ingenomen textiel, inclusief het plaatsen en legen van de containers, transport en verwerking/recycling (zie Nota van Inlichtingen 1, vraag 57)</t>
  </si>
  <si>
    <t>Per kg</t>
  </si>
  <si>
    <t>Het fictieve aantal kilogram is uitsluitend bedoeld om inschrijvingen onderling te kunnen vergelijken. Er kunnen geen rechten aan worden ontleend; de vergoeding wordt gebaseerd op de daadwerkelijk ingenomen hoeveelheid textiel (Nota van Inlichtingen 1, vraag 57).</t>
  </si>
  <si>
    <t>Totaaloverzicht prijzenblad perceel 3 – Representatieve kleding</t>
  </si>
  <si>
    <t>Onderdeel</t>
  </si>
  <si>
    <t>Tabblad</t>
  </si>
  <si>
    <t>Representatieve kleding en huismeesters</t>
  </si>
  <si>
    <t>Kledingpakket</t>
  </si>
  <si>
    <t>Pasbus op afroep</t>
  </si>
  <si>
    <t>Inzameling, transport en verwerking/recycling ingenomen textiel</t>
  </si>
  <si>
    <t>TOTALE INSCHRIJFSOM (excl. btw)</t>
  </si>
  <si>
    <t>Deze inschrijfsom vormt de totaalprijs voor subgunningscriterium 3 (Prijs), maximaal 25 punten.</t>
  </si>
  <si>
    <t>Controle: aantal prijsregels dat nog niet is ingevuld</t>
  </si>
  <si>
    <t>moet 0 zijn</t>
  </si>
  <si>
    <t>Controle: aantal prijsregels met een bedrag van € 0,00 of lager</t>
  </si>
  <si>
    <t>Controle: aantal ontbrekende invullingen merk / type-/artikelnummer</t>
  </si>
  <si>
    <t>ONDERTEKENING</t>
  </si>
  <si>
    <t>Naam onderneming</t>
  </si>
  <si>
    <t>KvK-nummer</t>
  </si>
  <si>
    <t>Voor- en achternaam rechtsgeldig vertegenwoordiger</t>
  </si>
  <si>
    <t>Functie</t>
  </si>
  <si>
    <t>Plaats</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</si>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</sst>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
  </numFmts>
  <fonts count="10" x14ac:knownFonts="1">
    <font>
      <sz val="11"/>
      <color theme="1"/>
      <name val="Calibri"/>
      <family val="2"/>
      <charset val="1"/>
    </font>
    <font>
      <b/>
      <sz val="16"/>
      <color rgb="FF1F3864"/>
      <name val="Arial"/>
      <family val="2"/>
    </font>
    <font>
      <i/>
      <sz val="9"/>
      <color rgb="FF767171"/>
      <name val="Arial"/>
      <family val="2"/>
    </font>
    <font>
      <b/>
      <sz val="11"/>
      <color rgb="FF1F3864"/>
      <name val="Arial"/>
      <family val="2"/>
    </font>
    <font>
      <b/>
      <sz val="10"/>
      <name val="Arial"/>
      <family val="2"/>
    </font>
    <font>
      <sz val="10"/>
      <name val="Arial"/>
      <family val="2"/>
    </font>
    <font>
      <b/>
      <sz val="14"/>
      <color rgb="FF1F3864"/>
      <name val="Arial"/>
      <family val="2"/>
    </font>
    <font>
      <b/>
      <sz val="10"/>
      <color rgb="FFFFFFFF"/>
      <name val="Arial"/>
      <family val="2"/>
    </font>
    <font>
      <sz val="10"/>
      <color rgb="FF0000FF"/>
      <name val="Arial"/>
      <family val="2"/>
    </font>
    <font>
      <b/>
      <sz val="12"/>
      <color rgb="FF1F3864"/>
      <name val="Arial"/>
      <family val="2"/>
    </font>
  </fonts>
  <fills count="5">
    <fill>
      <patternFill patternType="none"/>
    </fill>
    <fill>
      <patternFill patternType="gray125"/>
    </fill>
    <fill>
      <patternFill patternType="solid">
        <fgColor rgb="FF1F3864"/>
        <bgColor rgb="FF333333"/>
      </patternFill>
    </fill>
    <fill>
      <patternFill patternType="solid">
        <fgColor rgb="FFFFF2CC"/>
        <bgColor rgb="FFFFFFFF"/>
      </patternFill>
    </fill>
    <fill>
      <patternFill patternType="solid">
        <fgColor rgb="FFD9E2F3"/>
        <bgColor rgb="FFCCFFFF"/>
      </patternFill>
    </fill>
  </fills>
  <borders count="3">
    <border>
      <left/>
      <right/>
      <top/>
      <bottom/>
      <diagonal/>
    </border>
    <border>
      <left style="thin">
        <color auto="1"/>
      </left>
      <right style="thin">
        <color auto="1"/>
      </right>
      <top style="thin">
        <color auto="1"/>
      </top>
      <bottom style="thin">
        <color auto="1"/>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3" fillId="0" borderId="0" xfId="0" applyFont="1"/>
    <xf numFmtId="0" fontId="4" fillId="0" borderId="1" xfId="0" applyFont="1" applyBorder="1"/>
    <xf numFmtId="0" fontId="5" fillId="0" borderId="1" xfId="0" applyFont="1" applyBorder="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2" borderId="2" xfId="0" applyFont="1" applyFill="1" applyBorder="1" applyAlignment="1">
      <alignment vertical="center" wrapText="1"/>
    </xf>
    <xf numFmtId="0" fontId="5" fillId="0" borderId="2" xfId="0" applyFont="1" applyBorder="1" applyAlignment="1">
      <alignment vertical="top" wrapText="1"/>
    </xf>
    <xf numFmtId="164" fontId="8" fillId="3" borderId="2" xfId="0" applyNumberFormat="1" applyFont="1" applyFill="1" applyBorder="1" applyAlignment="1">
      <alignment vertical="top" wrapText="1"/>
    </xf>
    <xf numFmtId="164" fontId="5" fillId="0" borderId="2" xfId="0" applyNumberFormat="1" applyFont="1" applyBorder="1"/>
    <xf numFmtId="0" fontId="8" fillId="3" borderId="2" xfId="0" applyFont="1" applyFill="1" applyBorder="1" applyAlignment="1">
      <alignment vertical="top" wrapText="1"/>
    </xf>
    <xf numFmtId="0" fontId="4" fillId="4" borderId="2" xfId="0" applyFont="1" applyFill="1" applyBorder="1"/>
    <xf numFmtId="3" fontId="4" fillId="4" borderId="2" xfId="0" applyNumberFormat="1" applyFont="1" applyFill="1" applyBorder="1"/>
    <xf numFmtId="164" fontId="4" fillId="4" borderId="2" xfId="0" applyNumberFormat="1" applyFont="1" applyFill="1" applyBorder="1"/>
    <xf numFmtId="0" fontId="7" fillId="2" borderId="2" xfId="0" applyFont="1" applyFill="1" applyBorder="1"/>
    <xf numFmtId="0" fontId="4" fillId="0" borderId="2" xfId="0" applyFont="1" applyBorder="1"/>
    <xf numFmtId="0" fontId="5" fillId="0" borderId="2" xfId="0" applyFont="1" applyBorder="1"/>
    <xf numFmtId="0" fontId="3" fillId="4" borderId="2" xfId="0" applyFont="1" applyFill="1" applyBorder="1"/>
    <xf numFmtId="0" fontId="0" fillId="4" borderId="2" xfId="0" applyFill="1" applyBorder="1"/>
    <xf numFmtId="164" fontId="3" fillId="4" borderId="2" xfId="0" applyNumberFormat="1" applyFont="1" applyFill="1" applyBorder="1"/>
    <xf numFmtId="0" fontId="5" fillId="0" borderId="0" xfId="0" applyFont="1"/>
    <xf numFmtId="3" fontId="4" fillId="0" borderId="0" xfId="0" applyNumberFormat="1" applyFont="1"/>
    <xf numFmtId="0" fontId="9" fillId="0" borderId="0" xfId="0" applyFont="1"/>
    <xf numFmtId="0" fontId="8" fillId="3" borderId="2" xfId="0" applyFont="1" applyFill="1" applyBorder="1"/>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67171"/>
      <rgbColor rgb="FF9999FF"/>
      <rgbColor rgb="FF993366"/>
      <rgbColor rgb="FFFFF2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3"/>
  <sheetViews>
    <sheetView showGridLines="0" tabSelected="1" zoomScaleNormal="100" workbookViewId="0"/>
  </sheetViews>
  <sheetFormatPr defaultColWidth="8.73046875" defaultRowHeight="14.25" x14ac:dyDescent="0.45"/>
  <cols>
    <col min="1" max="1" width="4" customWidth="1"/>
    <col min="2" max="2" width="30" customWidth="1"/>
    <col min="3" max="3" width="95" customWidth="1"/>
  </cols>
  <sheetData>
    <row r="2" spans="2:3" ht="21" customHeight="1" x14ac:dyDescent="0.6">
      <c r="B2" s="1" t="s">
        <v>0</v>
      </c>
    </row>
    <row r="3" spans="2:3" x14ac:dyDescent="0.45">
      <c r="B3" s="2" t="s">
        <v>1</v>
      </c>
    </row>
    <row r="5" spans="2:3" x14ac:dyDescent="0.45">
      <c r="B5" s="3" t="s">
        <v>2</v>
      </c>
    </row>
    <row r="6" spans="2:3" ht="38.25" x14ac:dyDescent="0.45">
      <c r="B6" s="4" t="s">
        <v>3</v>
      </c>
      <c r="C6" s="5" t="s">
        <v>4</v>
      </c>
    </row>
    <row r="7" spans="2:3" ht="38.25" x14ac:dyDescent="0.45">
      <c r="B7" s="4" t="s">
        <v>5</v>
      </c>
      <c r="C7" s="5" t="s">
        <v>6</v>
      </c>
    </row>
    <row r="8" spans="2:3" ht="25.5" customHeight="1" x14ac:dyDescent="0.45">
      <c r="B8" s="4" t="s">
        <v>7</v>
      </c>
      <c r="C8" s="5" t="s">
        <v>8</v>
      </c>
    </row>
    <row r="9" spans="2:3" ht="25.5" customHeight="1" x14ac:dyDescent="0.45">
      <c r="B9" s="4" t="s">
        <v>9</v>
      </c>
      <c r="C9" s="5" t="s">
        <v>10</v>
      </c>
    </row>
    <row r="10" spans="2:3" ht="25.5" customHeight="1" x14ac:dyDescent="0.45">
      <c r="B10" s="4" t="s">
        <v>11</v>
      </c>
      <c r="C10" s="5" t="s">
        <v>12</v>
      </c>
    </row>
    <row r="11" spans="2:3" ht="25.5" customHeight="1" x14ac:dyDescent="0.45">
      <c r="B11" s="4" t="s">
        <v>13</v>
      </c>
      <c r="C11" s="5" t="s">
        <v>14</v>
      </c>
    </row>
    <row r="12" spans="2:3" ht="25.5" customHeight="1" x14ac:dyDescent="0.45">
      <c r="B12" s="4" t="s">
        <v>15</v>
      </c>
      <c r="C12" s="5" t="s">
        <v>16</v>
      </c>
    </row>
    <row r="13" spans="2:3" ht="38.25" x14ac:dyDescent="0.45">
      <c r="B13" s="4" t="s">
        <v>17</v>
      </c>
      <c r="C13" s="5" t="s">
        <v>18</v>
      </c>
    </row>
    <row r="14" spans="2:3" ht="38.25" x14ac:dyDescent="0.45">
      <c r="B14" s="4" t="s">
        <v>19</v>
      </c>
      <c r="C14" s="5" t="s">
        <v>20</v>
      </c>
    </row>
    <row r="15" spans="2:3" ht="25.5" customHeight="1" x14ac:dyDescent="0.45"/>
    <row r="16" spans="2:3" ht="25.5" customHeight="1" x14ac:dyDescent="0.45">
      <c r="B16" s="3" t="s">
        <v>21</v>
      </c>
    </row>
    <row r="17" spans="2:3" ht="25.5" x14ac:dyDescent="0.45">
      <c r="B17" s="6" t="s">
        <v>22</v>
      </c>
      <c r="C17" s="7" t="s">
        <v>23</v>
      </c>
    </row>
    <row r="18" spans="2:3" ht="25.5" x14ac:dyDescent="0.45">
      <c r="B18" s="6" t="s">
        <v>24</v>
      </c>
      <c r="C18" s="7" t="s">
        <v>25</v>
      </c>
    </row>
    <row r="19" spans="2:3" ht="15" customHeight="1" x14ac:dyDescent="0.45"/>
    <row r="20" spans="2:3" ht="15" customHeight="1" x14ac:dyDescent="0.45">
      <c r="B20" s="3" t="s">
        <v>26</v>
      </c>
    </row>
    <row r="21" spans="2:3" ht="15" customHeight="1" x14ac:dyDescent="0.45">
      <c r="B21" s="6" t="s">
        <v>27</v>
      </c>
      <c r="C21" s="7" t="s">
        <v>28</v>
      </c>
    </row>
    <row r="22" spans="2:3" x14ac:dyDescent="0.45">
      <c r="B22" s="6" t="s">
        <v>29</v>
      </c>
      <c r="C22" s="7" t="s">
        <v>30</v>
      </c>
    </row>
    <row r="23" spans="2:3" x14ac:dyDescent="0.45">
      <c r="B23" s="6" t="s">
        <v>31</v>
      </c>
      <c r="C23" s="7" t="s">
        <v>32</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9"/>
  <sheetViews>
    <sheetView showGridLines="0" zoomScaleNormal="100" workbookViewId="0">
      <pane ySplit="3" topLeftCell="A4" activePane="bottomLeft" state="frozen"/>
      <selection pane="bottomLeft" activeCell="S16" sqref="S16"/>
    </sheetView>
  </sheetViews>
  <sheetFormatPr defaultColWidth="8.73046875" defaultRowHeight="14.25" x14ac:dyDescent="0.45"/>
  <cols>
    <col min="1" max="1" width="5" customWidth="1"/>
    <col min="2" max="2" width="26" customWidth="1"/>
    <col min="3" max="3" width="16" customWidth="1"/>
    <col min="4" max="4" width="34" customWidth="1"/>
    <col min="5" max="5" width="15" customWidth="1"/>
    <col min="6" max="6" width="46" customWidth="1"/>
    <col min="7" max="7" width="26" customWidth="1"/>
    <col min="8" max="8" width="20" customWidth="1"/>
    <col min="9" max="9" width="15" customWidth="1"/>
    <col min="10" max="10" width="19.3984375" customWidth="1"/>
    <col min="11" max="12" width="11" customWidth="1"/>
    <col min="13" max="13" width="20.265625" customWidth="1"/>
    <col min="14" max="14" width="16" customWidth="1"/>
    <col min="15" max="15" width="22" customWidth="1"/>
    <col min="16" max="16" width="26" customWidth="1"/>
  </cols>
  <sheetData>
    <row r="1" spans="1:16" ht="17.25" customHeight="1" x14ac:dyDescent="0.5">
      <c r="A1" s="8" t="s">
        <v>33</v>
      </c>
    </row>
    <row r="3" spans="1:16" ht="33.75" customHeight="1" x14ac:dyDescent="0.45">
      <c r="A3" s="9" t="s">
        <v>34</v>
      </c>
      <c r="B3" s="9" t="s">
        <v>35</v>
      </c>
      <c r="C3" s="9" t="s">
        <v>36</v>
      </c>
      <c r="D3" s="9" t="s">
        <v>37</v>
      </c>
      <c r="E3" s="9" t="s">
        <v>38</v>
      </c>
      <c r="F3" s="9" t="s">
        <v>39</v>
      </c>
      <c r="G3" s="9" t="s">
        <v>40</v>
      </c>
      <c r="H3" s="9" t="s">
        <v>41</v>
      </c>
      <c r="I3" s="9" t="s">
        <v>42</v>
      </c>
      <c r="J3" s="9" t="s">
        <v>43</v>
      </c>
      <c r="K3" s="9" t="s">
        <v>44</v>
      </c>
      <c r="L3" s="9" t="s">
        <v>45</v>
      </c>
      <c r="M3" s="9" t="s">
        <v>46</v>
      </c>
      <c r="N3" s="9" t="s">
        <v>47</v>
      </c>
      <c r="O3" s="9" t="s">
        <v>48</v>
      </c>
      <c r="P3" s="9" t="s">
        <v>49</v>
      </c>
    </row>
    <row r="4" spans="1:16" ht="36" customHeight="1" x14ac:dyDescent="0.45">
      <c r="A4" s="10">
        <v>1</v>
      </c>
      <c r="B4" s="10" t="s">
        <v>50</v>
      </c>
      <c r="C4" s="10" t="s">
        <v>51</v>
      </c>
      <c r="D4" s="10" t="s">
        <v>52</v>
      </c>
      <c r="E4" s="10"/>
      <c r="F4" s="10" t="s">
        <v>53</v>
      </c>
      <c r="G4" s="10" t="s">
        <v>54</v>
      </c>
      <c r="H4" s="10" t="s">
        <v>55</v>
      </c>
      <c r="I4" s="10" t="s">
        <v>56</v>
      </c>
      <c r="J4" s="10" t="s">
        <v>57</v>
      </c>
      <c r="K4" s="10" t="s">
        <v>58</v>
      </c>
      <c r="L4" s="10">
        <v>4</v>
      </c>
      <c r="M4" s="11"/>
      <c r="N4" s="12">
        <f t="shared" ref="N4:N18" si="0">IF(L4="","",L4*M4)</f>
        <v>0</v>
      </c>
      <c r="O4" s="13"/>
      <c r="P4" s="13"/>
    </row>
    <row r="5" spans="1:16" ht="36" customHeight="1" x14ac:dyDescent="0.45">
      <c r="A5" s="10">
        <v>2</v>
      </c>
      <c r="B5" s="10" t="s">
        <v>50</v>
      </c>
      <c r="C5" s="10" t="s">
        <v>51</v>
      </c>
      <c r="D5" s="10" t="s">
        <v>59</v>
      </c>
      <c r="E5" s="10"/>
      <c r="F5" s="10" t="s">
        <v>60</v>
      </c>
      <c r="G5" s="10" t="s">
        <v>54</v>
      </c>
      <c r="H5" s="10" t="s">
        <v>61</v>
      </c>
      <c r="I5" s="10" t="s">
        <v>62</v>
      </c>
      <c r="J5" s="10" t="s">
        <v>63</v>
      </c>
      <c r="K5" s="10" t="s">
        <v>58</v>
      </c>
      <c r="L5" s="10">
        <v>10</v>
      </c>
      <c r="M5" s="11"/>
      <c r="N5" s="12">
        <f t="shared" si="0"/>
        <v>0</v>
      </c>
      <c r="O5" s="13"/>
      <c r="P5" s="13"/>
    </row>
    <row r="6" spans="1:16" ht="36" customHeight="1" x14ac:dyDescent="0.45">
      <c r="A6" s="10">
        <v>3</v>
      </c>
      <c r="B6" s="10" t="s">
        <v>50</v>
      </c>
      <c r="C6" s="10" t="s">
        <v>51</v>
      </c>
      <c r="D6" s="10" t="s">
        <v>64</v>
      </c>
      <c r="E6" s="10"/>
      <c r="F6" s="10" t="s">
        <v>60</v>
      </c>
      <c r="G6" s="10" t="s">
        <v>65</v>
      </c>
      <c r="H6" s="10" t="s">
        <v>61</v>
      </c>
      <c r="I6" s="10" t="s">
        <v>62</v>
      </c>
      <c r="J6" s="10" t="s">
        <v>63</v>
      </c>
      <c r="K6" s="10" t="s">
        <v>58</v>
      </c>
      <c r="L6" s="10">
        <v>10</v>
      </c>
      <c r="M6" s="11"/>
      <c r="N6" s="12">
        <f t="shared" si="0"/>
        <v>0</v>
      </c>
      <c r="O6" s="13"/>
      <c r="P6" s="13"/>
    </row>
    <row r="7" spans="1:16" ht="24" customHeight="1" x14ac:dyDescent="0.45">
      <c r="A7" s="10">
        <v>4</v>
      </c>
      <c r="B7" s="10" t="s">
        <v>50</v>
      </c>
      <c r="C7" s="10" t="s">
        <v>66</v>
      </c>
      <c r="D7" s="10" t="s">
        <v>67</v>
      </c>
      <c r="E7" s="10"/>
      <c r="F7" s="10" t="s">
        <v>68</v>
      </c>
      <c r="G7" s="10" t="s">
        <v>54</v>
      </c>
      <c r="H7" s="10" t="s">
        <v>55</v>
      </c>
      <c r="I7" s="10" t="s">
        <v>56</v>
      </c>
      <c r="J7" s="10" t="s">
        <v>57</v>
      </c>
      <c r="K7" s="10" t="s">
        <v>58</v>
      </c>
      <c r="L7" s="10">
        <v>2</v>
      </c>
      <c r="M7" s="11"/>
      <c r="N7" s="12">
        <f t="shared" si="0"/>
        <v>0</v>
      </c>
      <c r="O7" s="13"/>
      <c r="P7" s="13"/>
    </row>
    <row r="8" spans="1:16" ht="24" customHeight="1" x14ac:dyDescent="0.45">
      <c r="A8" s="10">
        <v>5</v>
      </c>
      <c r="B8" s="10" t="s">
        <v>50</v>
      </c>
      <c r="C8" s="10" t="s">
        <v>69</v>
      </c>
      <c r="D8" s="10" t="s">
        <v>70</v>
      </c>
      <c r="E8" s="10"/>
      <c r="F8" s="10" t="s">
        <v>71</v>
      </c>
      <c r="G8" s="10" t="s">
        <v>54</v>
      </c>
      <c r="H8" s="10" t="s">
        <v>61</v>
      </c>
      <c r="I8" s="10" t="s">
        <v>56</v>
      </c>
      <c r="J8" s="10" t="s">
        <v>72</v>
      </c>
      <c r="K8" s="10" t="s">
        <v>58</v>
      </c>
      <c r="L8" s="10">
        <v>10</v>
      </c>
      <c r="M8" s="11"/>
      <c r="N8" s="12">
        <f t="shared" si="0"/>
        <v>0</v>
      </c>
      <c r="O8" s="13"/>
      <c r="P8" s="13"/>
    </row>
    <row r="9" spans="1:16" ht="24" customHeight="1" x14ac:dyDescent="0.45">
      <c r="A9" s="10">
        <v>6</v>
      </c>
      <c r="B9" s="10" t="s">
        <v>50</v>
      </c>
      <c r="C9" s="10" t="s">
        <v>73</v>
      </c>
      <c r="D9" s="10" t="s">
        <v>74</v>
      </c>
      <c r="E9" s="10"/>
      <c r="F9" s="10" t="s">
        <v>75</v>
      </c>
      <c r="G9" s="10" t="s">
        <v>54</v>
      </c>
      <c r="H9" s="10" t="s">
        <v>61</v>
      </c>
      <c r="I9" s="10" t="s">
        <v>56</v>
      </c>
      <c r="J9" s="10" t="s">
        <v>72</v>
      </c>
      <c r="K9" s="10" t="s">
        <v>58</v>
      </c>
      <c r="L9" s="10">
        <v>2</v>
      </c>
      <c r="M9" s="11"/>
      <c r="N9" s="12">
        <f t="shared" si="0"/>
        <v>0</v>
      </c>
      <c r="O9" s="13"/>
      <c r="P9" s="13"/>
    </row>
    <row r="10" spans="1:16" ht="36" customHeight="1" x14ac:dyDescent="0.45">
      <c r="A10" s="10">
        <v>7</v>
      </c>
      <c r="B10" s="10" t="s">
        <v>50</v>
      </c>
      <c r="C10" s="10" t="s">
        <v>76</v>
      </c>
      <c r="D10" s="10" t="s">
        <v>77</v>
      </c>
      <c r="E10" s="10"/>
      <c r="F10" s="10" t="s">
        <v>78</v>
      </c>
      <c r="G10" s="10" t="s">
        <v>54</v>
      </c>
      <c r="H10" s="10" t="s">
        <v>61</v>
      </c>
      <c r="I10" s="10" t="s">
        <v>62</v>
      </c>
      <c r="J10" s="10" t="s">
        <v>63</v>
      </c>
      <c r="K10" s="10" t="s">
        <v>58</v>
      </c>
      <c r="L10" s="10">
        <v>10</v>
      </c>
      <c r="M10" s="11"/>
      <c r="N10" s="12">
        <f t="shared" si="0"/>
        <v>0</v>
      </c>
      <c r="O10" s="13"/>
      <c r="P10" s="13"/>
    </row>
    <row r="11" spans="1:16" ht="24" customHeight="1" x14ac:dyDescent="0.45">
      <c r="A11" s="10">
        <v>8</v>
      </c>
      <c r="B11" s="10" t="s">
        <v>50</v>
      </c>
      <c r="C11" s="10" t="s">
        <v>79</v>
      </c>
      <c r="D11" s="10" t="s">
        <v>80</v>
      </c>
      <c r="E11" s="10"/>
      <c r="F11" s="10" t="s">
        <v>81</v>
      </c>
      <c r="G11" s="10" t="s">
        <v>54</v>
      </c>
      <c r="H11" s="10" t="s">
        <v>55</v>
      </c>
      <c r="I11" s="10" t="s">
        <v>56</v>
      </c>
      <c r="J11" s="10" t="s">
        <v>82</v>
      </c>
      <c r="K11" s="10" t="s">
        <v>58</v>
      </c>
      <c r="L11" s="10">
        <v>8</v>
      </c>
      <c r="M11" s="11"/>
      <c r="N11" s="12">
        <f t="shared" si="0"/>
        <v>0</v>
      </c>
      <c r="O11" s="13"/>
      <c r="P11" s="13"/>
    </row>
    <row r="12" spans="1:16" ht="24" customHeight="1" x14ac:dyDescent="0.45">
      <c r="A12" s="10">
        <v>9</v>
      </c>
      <c r="B12" s="10" t="s">
        <v>50</v>
      </c>
      <c r="C12" s="10" t="s">
        <v>83</v>
      </c>
      <c r="D12" s="10" t="s">
        <v>84</v>
      </c>
      <c r="E12" s="10"/>
      <c r="F12" s="10" t="s">
        <v>85</v>
      </c>
      <c r="G12" s="10" t="s">
        <v>86</v>
      </c>
      <c r="H12" s="10" t="s">
        <v>61</v>
      </c>
      <c r="I12" s="10" t="s">
        <v>62</v>
      </c>
      <c r="J12" s="10" t="s">
        <v>63</v>
      </c>
      <c r="K12" s="10" t="s">
        <v>58</v>
      </c>
      <c r="L12" s="10">
        <v>12</v>
      </c>
      <c r="M12" s="11"/>
      <c r="N12" s="12">
        <f t="shared" si="0"/>
        <v>0</v>
      </c>
      <c r="O12" s="13"/>
      <c r="P12" s="13"/>
    </row>
    <row r="13" spans="1:16" ht="36" customHeight="1" x14ac:dyDescent="0.45">
      <c r="A13" s="10">
        <v>10</v>
      </c>
      <c r="B13" s="10" t="s">
        <v>50</v>
      </c>
      <c r="C13" s="10" t="s">
        <v>87</v>
      </c>
      <c r="D13" s="10" t="s">
        <v>87</v>
      </c>
      <c r="E13" s="10"/>
      <c r="F13" s="10" t="s">
        <v>88</v>
      </c>
      <c r="G13" s="10" t="s">
        <v>54</v>
      </c>
      <c r="H13" s="10" t="s">
        <v>61</v>
      </c>
      <c r="I13" s="10" t="s">
        <v>56</v>
      </c>
      <c r="J13" s="10" t="s">
        <v>63</v>
      </c>
      <c r="K13" s="10" t="s">
        <v>58</v>
      </c>
      <c r="L13" s="10">
        <v>16</v>
      </c>
      <c r="M13" s="11"/>
      <c r="N13" s="12">
        <f t="shared" si="0"/>
        <v>0</v>
      </c>
      <c r="O13" s="13"/>
      <c r="P13" s="13"/>
    </row>
    <row r="14" spans="1:16" ht="48" customHeight="1" x14ac:dyDescent="0.45">
      <c r="A14" s="10">
        <v>11</v>
      </c>
      <c r="B14" s="10" t="s">
        <v>89</v>
      </c>
      <c r="C14" s="10" t="s">
        <v>90</v>
      </c>
      <c r="D14" s="10" t="s">
        <v>90</v>
      </c>
      <c r="E14" s="10"/>
      <c r="F14" s="10" t="s">
        <v>91</v>
      </c>
      <c r="G14" s="10"/>
      <c r="H14" s="10" t="s">
        <v>61</v>
      </c>
      <c r="I14" s="10" t="s">
        <v>56</v>
      </c>
      <c r="J14" s="10" t="s">
        <v>72</v>
      </c>
      <c r="K14" s="10" t="s">
        <v>58</v>
      </c>
      <c r="L14" s="10">
        <v>10</v>
      </c>
      <c r="M14" s="11"/>
      <c r="N14" s="12">
        <f t="shared" si="0"/>
        <v>0</v>
      </c>
      <c r="O14" s="13"/>
      <c r="P14" s="13"/>
    </row>
    <row r="15" spans="1:16" ht="24" customHeight="1" x14ac:dyDescent="0.45">
      <c r="A15" s="10">
        <v>12</v>
      </c>
      <c r="B15" s="10" t="s">
        <v>89</v>
      </c>
      <c r="C15" s="10" t="s">
        <v>92</v>
      </c>
      <c r="D15" s="10" t="s">
        <v>93</v>
      </c>
      <c r="E15" s="10"/>
      <c r="F15" s="10" t="s">
        <v>94</v>
      </c>
      <c r="G15" s="10" t="s">
        <v>86</v>
      </c>
      <c r="H15" s="10" t="s">
        <v>55</v>
      </c>
      <c r="I15" s="10" t="s">
        <v>95</v>
      </c>
      <c r="J15" s="10" t="s">
        <v>96</v>
      </c>
      <c r="K15" s="10" t="s">
        <v>58</v>
      </c>
      <c r="L15" s="10">
        <v>2</v>
      </c>
      <c r="M15" s="11"/>
      <c r="N15" s="12">
        <f t="shared" si="0"/>
        <v>0</v>
      </c>
      <c r="O15" s="13"/>
      <c r="P15" s="13"/>
    </row>
    <row r="16" spans="1:16" ht="36" customHeight="1" x14ac:dyDescent="0.45">
      <c r="A16" s="10">
        <v>13</v>
      </c>
      <c r="B16" s="10" t="s">
        <v>89</v>
      </c>
      <c r="C16" s="10" t="s">
        <v>97</v>
      </c>
      <c r="D16" s="10" t="s">
        <v>98</v>
      </c>
      <c r="E16" s="10"/>
      <c r="F16" s="10" t="s">
        <v>99</v>
      </c>
      <c r="G16" s="10" t="s">
        <v>100</v>
      </c>
      <c r="H16" s="10" t="s">
        <v>61</v>
      </c>
      <c r="I16" s="10" t="s">
        <v>62</v>
      </c>
      <c r="J16" s="10" t="s">
        <v>72</v>
      </c>
      <c r="K16" s="10" t="s">
        <v>58</v>
      </c>
      <c r="L16" s="10">
        <v>12</v>
      </c>
      <c r="M16" s="11"/>
      <c r="N16" s="12">
        <f t="shared" si="0"/>
        <v>0</v>
      </c>
      <c r="O16" s="13"/>
      <c r="P16" s="13"/>
    </row>
    <row r="17" spans="1:16" ht="60" customHeight="1" x14ac:dyDescent="0.45">
      <c r="A17" s="10">
        <v>14</v>
      </c>
      <c r="B17" s="10" t="s">
        <v>89</v>
      </c>
      <c r="C17" s="10" t="s">
        <v>101</v>
      </c>
      <c r="D17" s="10" t="s">
        <v>84</v>
      </c>
      <c r="E17" s="10"/>
      <c r="F17" s="10" t="s">
        <v>102</v>
      </c>
      <c r="G17" s="10" t="s">
        <v>100</v>
      </c>
      <c r="H17" s="10" t="s">
        <v>61</v>
      </c>
      <c r="I17" s="10" t="s">
        <v>62</v>
      </c>
      <c r="J17" s="10" t="s">
        <v>72</v>
      </c>
      <c r="K17" s="10" t="s">
        <v>58</v>
      </c>
      <c r="L17" s="10">
        <v>12</v>
      </c>
      <c r="M17" s="11"/>
      <c r="N17" s="12">
        <f t="shared" si="0"/>
        <v>0</v>
      </c>
      <c r="O17" s="13"/>
      <c r="P17" s="13"/>
    </row>
    <row r="18" spans="1:16" ht="36" customHeight="1" x14ac:dyDescent="0.45">
      <c r="A18" s="10">
        <v>15</v>
      </c>
      <c r="B18" s="10" t="s">
        <v>89</v>
      </c>
      <c r="C18" s="10" t="s">
        <v>103</v>
      </c>
      <c r="D18" s="10" t="s">
        <v>103</v>
      </c>
      <c r="E18" s="10"/>
      <c r="F18" s="10" t="s">
        <v>104</v>
      </c>
      <c r="G18" s="10" t="s">
        <v>100</v>
      </c>
      <c r="H18" s="10" t="s">
        <v>61</v>
      </c>
      <c r="I18" s="10" t="s">
        <v>62</v>
      </c>
      <c r="J18" s="10" t="s">
        <v>72</v>
      </c>
      <c r="K18" s="10" t="s">
        <v>58</v>
      </c>
      <c r="L18" s="10">
        <v>8</v>
      </c>
      <c r="M18" s="11"/>
      <c r="N18" s="12">
        <f t="shared" si="0"/>
        <v>0</v>
      </c>
      <c r="O18" s="13"/>
      <c r="P18" s="13"/>
    </row>
    <row r="19" spans="1:16" x14ac:dyDescent="0.45">
      <c r="A19" s="14"/>
      <c r="B19" s="14"/>
      <c r="C19" s="14"/>
      <c r="D19" s="14"/>
      <c r="E19" s="14"/>
      <c r="F19" s="14"/>
      <c r="G19" s="14"/>
      <c r="H19" s="14"/>
      <c r="I19" s="14"/>
      <c r="J19" s="14"/>
      <c r="K19" s="14" t="s">
        <v>105</v>
      </c>
      <c r="L19" s="15">
        <f>SUM(L4:L18)</f>
        <v>128</v>
      </c>
      <c r="M19" s="14"/>
      <c r="N19" s="16">
        <f>SUM(N4:N18)</f>
        <v>0</v>
      </c>
    </row>
  </sheetData>
  <autoFilter ref="A3:N19" xr:uid="{00000000-0009-0000-0000-000001000000}"/>
  <dataValidations count="1">
    <dataValidation type="decimal" operator="greaterThan" allowBlank="1" showInputMessage="1" showErrorMessage="1" errorTitle="Ongeldige prijs" error="Vul een bedrag in dat hoger is dan € 0,00. Een prijs van € 0,00 (of lager) is niet toegestaan." promptTitle="Prijs per eenheid" prompt="Vul een bedrag in euro’s exclusief btw in, hoger dan € 0,00." sqref="M4:M18" xr:uid="{00000000-0002-0000-0100-000000000000}">
      <formula1>0</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showGridLines="0" zoomScaleNormal="100" workbookViewId="0">
      <pane ySplit="3" topLeftCell="A4" activePane="bottomLeft" state="frozen"/>
      <selection pane="bottomLeft"/>
    </sheetView>
  </sheetViews>
  <sheetFormatPr defaultColWidth="8.73046875" defaultRowHeight="14.25" x14ac:dyDescent="0.45"/>
  <cols>
    <col min="1" max="1" width="5" customWidth="1"/>
    <col min="2" max="2" width="22" customWidth="1"/>
    <col min="3" max="3" width="46" customWidth="1"/>
    <col min="4" max="4" width="16" customWidth="1"/>
    <col min="5" max="5" width="14" customWidth="1"/>
    <col min="6" max="6" width="22.3984375" customWidth="1"/>
    <col min="7" max="7" width="16" customWidth="1"/>
  </cols>
  <sheetData>
    <row r="1" spans="1:7" ht="17.25" customHeight="1" x14ac:dyDescent="0.5">
      <c r="A1" s="8" t="s">
        <v>106</v>
      </c>
    </row>
    <row r="3" spans="1:7" ht="33.75" customHeight="1" x14ac:dyDescent="0.45">
      <c r="A3" s="9" t="s">
        <v>34</v>
      </c>
      <c r="B3" s="9" t="s">
        <v>107</v>
      </c>
      <c r="C3" s="9" t="s">
        <v>108</v>
      </c>
      <c r="D3" s="9" t="s">
        <v>44</v>
      </c>
      <c r="E3" s="9" t="s">
        <v>109</v>
      </c>
      <c r="F3" s="9" t="s">
        <v>46</v>
      </c>
      <c r="G3" s="9" t="s">
        <v>47</v>
      </c>
    </row>
    <row r="4" spans="1:7" x14ac:dyDescent="0.45">
      <c r="A4" s="10">
        <v>1</v>
      </c>
      <c r="B4" s="10" t="s">
        <v>110</v>
      </c>
      <c r="C4" s="10" t="s">
        <v>111</v>
      </c>
      <c r="D4" s="10" t="s">
        <v>112</v>
      </c>
      <c r="E4" s="10">
        <v>12</v>
      </c>
      <c r="F4" s="11"/>
      <c r="G4" s="12">
        <f>IF(E4="","",E4*F4)</f>
        <v>0</v>
      </c>
    </row>
    <row r="5" spans="1:7" x14ac:dyDescent="0.45">
      <c r="A5" s="14"/>
      <c r="B5" s="14"/>
      <c r="C5" s="14"/>
      <c r="D5" s="14" t="s">
        <v>105</v>
      </c>
      <c r="E5" s="14"/>
      <c r="F5" s="14"/>
      <c r="G5" s="16">
        <f>SUM(G4:G4)</f>
        <v>0</v>
      </c>
    </row>
  </sheetData>
  <dataValidations count="1">
    <dataValidation type="decimal" operator="greaterThan" allowBlank="1" showInputMessage="1" showErrorMessage="1" errorTitle="Ongeldige prijs" error="Vul een bedrag in dat hoger is dan € 0,00. Een prijs van € 0,00 (of lager) is niet toegestaan." promptTitle="Prijs per eenheid" prompt="Vul een bedrag in euro’s exclusief btw in, hoger dan € 0,00." sqref="F4" xr:uid="{00000000-0002-0000-0200-000000000000}">
      <formula1>0</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showGridLines="0" zoomScaleNormal="100" workbookViewId="0">
      <selection activeCell="B11" sqref="B11"/>
    </sheetView>
  </sheetViews>
  <sheetFormatPr defaultColWidth="8.73046875" defaultRowHeight="14.25" x14ac:dyDescent="0.45"/>
  <cols>
    <col min="1" max="1" width="28" customWidth="1"/>
    <col min="2" max="2" width="95" customWidth="1"/>
  </cols>
  <sheetData>
    <row r="1" spans="1:2" ht="17.25" customHeight="1" x14ac:dyDescent="0.5">
      <c r="A1" s="8" t="s">
        <v>113</v>
      </c>
    </row>
    <row r="3" spans="1:2" x14ac:dyDescent="0.45">
      <c r="A3" s="17" t="s">
        <v>114</v>
      </c>
      <c r="B3" s="17" t="s">
        <v>115</v>
      </c>
    </row>
    <row r="4" spans="1:2" ht="25.5" customHeight="1" x14ac:dyDescent="0.45">
      <c r="A4" s="18" t="s">
        <v>116</v>
      </c>
      <c r="B4" s="10" t="s">
        <v>117</v>
      </c>
    </row>
    <row r="5" spans="1:2" ht="15" customHeight="1" x14ac:dyDescent="0.45">
      <c r="A5" s="18" t="s">
        <v>118</v>
      </c>
      <c r="B5" s="10" t="s">
        <v>119</v>
      </c>
    </row>
    <row r="6" spans="1:2" ht="15" customHeight="1" x14ac:dyDescent="0.45">
      <c r="A6" s="18" t="s">
        <v>120</v>
      </c>
      <c r="B6" s="10" t="s">
        <v>121</v>
      </c>
    </row>
    <row r="7" spans="1:2" ht="15" customHeight="1" x14ac:dyDescent="0.45">
      <c r="A7" s="18" t="s">
        <v>122</v>
      </c>
      <c r="B7" s="10" t="s">
        <v>123</v>
      </c>
    </row>
    <row r="8" spans="1:2" ht="25.5" customHeight="1" x14ac:dyDescent="0.45">
      <c r="A8" s="18" t="s">
        <v>124</v>
      </c>
      <c r="B8" s="10" t="s">
        <v>125</v>
      </c>
    </row>
    <row r="9" spans="1:2" ht="15" customHeight="1" x14ac:dyDescent="0.45">
      <c r="A9" s="18" t="s">
        <v>126</v>
      </c>
      <c r="B9" s="10" t="s">
        <v>127</v>
      </c>
    </row>
    <row r="10" spans="1:2" ht="15" customHeight="1" x14ac:dyDescent="0.45">
      <c r="A10" s="18" t="s">
        <v>128</v>
      </c>
      <c r="B10" s="10" t="s">
        <v>129</v>
      </c>
    </row>
    <row r="11" spans="1:2" ht="25.5" customHeight="1" x14ac:dyDescent="0.45">
      <c r="A11" s="18" t="s">
        <v>130</v>
      </c>
      <c r="B11" s="10" t="s">
        <v>131</v>
      </c>
    </row>
    <row r="12" spans="1:2" ht="15" customHeight="1" x14ac:dyDescent="0.45">
      <c r="A12" s="18" t="s">
        <v>132</v>
      </c>
      <c r="B12" s="10" t="s">
        <v>133</v>
      </c>
    </row>
    <row r="13" spans="1:2" ht="15" customHeight="1" x14ac:dyDescent="0.45">
      <c r="A13" s="18" t="s">
        <v>134</v>
      </c>
      <c r="B13" s="10" t="s">
        <v>135</v>
      </c>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7"/>
  <sheetViews>
    <sheetView zoomScaleNormal="100" workbookViewId="0"/>
  </sheetViews>
  <sheetFormatPr defaultColWidth="8.73046875" defaultRowHeight="14.25" x14ac:dyDescent="0.45"/>
  <cols>
    <col min="1" max="1" width="5" customWidth="1"/>
    <col min="2" max="2" width="34.73046875" customWidth="1"/>
    <col min="3" max="3" width="60" customWidth="1"/>
    <col min="4" max="4" width="16" customWidth="1"/>
    <col min="5" max="5" width="14" customWidth="1"/>
    <col min="6" max="6" width="22.3984375" customWidth="1"/>
    <col min="7" max="7" width="16" customWidth="1"/>
  </cols>
  <sheetData>
    <row r="1" spans="1:7" ht="17.25" customHeight="1" x14ac:dyDescent="0.5">
      <c r="A1" s="8" t="s">
        <v>136</v>
      </c>
    </row>
    <row r="3" spans="1:7" ht="33.75" customHeight="1" x14ac:dyDescent="0.45">
      <c r="A3" s="9" t="s">
        <v>34</v>
      </c>
      <c r="B3" s="9" t="s">
        <v>107</v>
      </c>
      <c r="C3" s="9" t="s">
        <v>108</v>
      </c>
      <c r="D3" s="9" t="s">
        <v>44</v>
      </c>
      <c r="E3" s="9" t="s">
        <v>109</v>
      </c>
      <c r="F3" s="9" t="s">
        <v>46</v>
      </c>
      <c r="G3" s="9" t="s">
        <v>47</v>
      </c>
    </row>
    <row r="4" spans="1:7" ht="38.25" x14ac:dyDescent="0.45">
      <c r="A4" s="10">
        <v>1</v>
      </c>
      <c r="B4" s="10" t="s">
        <v>19</v>
      </c>
      <c r="C4" s="10" t="s">
        <v>137</v>
      </c>
      <c r="D4" s="10" t="s">
        <v>138</v>
      </c>
      <c r="E4" s="10">
        <v>150</v>
      </c>
      <c r="F4" s="11"/>
      <c r="G4" s="12">
        <f>IF(E4="","",E4*F4)</f>
        <v>0</v>
      </c>
    </row>
    <row r="5" spans="1:7" x14ac:dyDescent="0.45">
      <c r="A5" s="14"/>
      <c r="B5" s="14"/>
      <c r="C5" s="14"/>
      <c r="D5" s="14" t="s">
        <v>105</v>
      </c>
      <c r="E5" s="14"/>
      <c r="F5" s="14"/>
      <c r="G5" s="16">
        <f>SUM(G4:G4)</f>
        <v>0</v>
      </c>
    </row>
    <row r="7" spans="1:7" ht="102" x14ac:dyDescent="0.45">
      <c r="B7" s="7" t="s">
        <v>139</v>
      </c>
    </row>
  </sheetData>
  <dataValidations count="1">
    <dataValidation type="decimal" operator="greaterThan" allowBlank="1" showInputMessage="1" showErrorMessage="1" errorTitle="Ongeldige prijs" error="Vul een bedrag in dat hoger is dan € 0,00. Een prijs van € 0,00 (of lager) is niet toegestaan." promptTitle="Prijs per eenheid" prompt="Vul een bedrag in euro’s exclusief btw in, hoger dan € 0,00." sqref="F4" xr:uid="{00000000-0002-0000-0400-000000000000}">
      <formula1>0</formula1>
      <formula2>0</formula2>
    </dataValidation>
  </dataValidation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D23"/>
  <sheetViews>
    <sheetView showGridLines="0" zoomScaleNormal="100" workbookViewId="0"/>
  </sheetViews>
  <sheetFormatPr defaultColWidth="8.73046875" defaultRowHeight="14.25" x14ac:dyDescent="0.45"/>
  <cols>
    <col min="1" max="1" width="4" customWidth="1"/>
    <col min="2" max="2" width="78.19921875" bestFit="1" customWidth="1"/>
    <col min="3" max="3" width="26" customWidth="1"/>
    <col min="4" max="4" width="22" customWidth="1"/>
  </cols>
  <sheetData>
    <row r="2" spans="2:4" ht="17.25" customHeight="1" x14ac:dyDescent="0.5">
      <c r="B2" s="8" t="s">
        <v>140</v>
      </c>
    </row>
    <row r="4" spans="2:4" x14ac:dyDescent="0.45">
      <c r="B4" s="9" t="s">
        <v>141</v>
      </c>
      <c r="C4" s="9" t="s">
        <v>142</v>
      </c>
      <c r="D4" s="9" t="s">
        <v>47</v>
      </c>
    </row>
    <row r="5" spans="2:4" x14ac:dyDescent="0.45">
      <c r="B5" s="19" t="s">
        <v>143</v>
      </c>
      <c r="C5" s="19" t="s">
        <v>144</v>
      </c>
      <c r="D5" s="12">
        <f>Kledingpakket!$N$19</f>
        <v>0</v>
      </c>
    </row>
    <row r="6" spans="2:4" x14ac:dyDescent="0.45">
      <c r="B6" s="19" t="s">
        <v>111</v>
      </c>
      <c r="C6" s="19" t="s">
        <v>145</v>
      </c>
      <c r="D6" s="12">
        <f>'Pasbus op afroep'!$G$5</f>
        <v>0</v>
      </c>
    </row>
    <row r="7" spans="2:4" x14ac:dyDescent="0.45">
      <c r="B7" s="19" t="s">
        <v>146</v>
      </c>
      <c r="C7" s="19" t="s">
        <v>19</v>
      </c>
      <c r="D7" s="12">
        <f>'Inzameling en recycling'!$G$5</f>
        <v>0</v>
      </c>
    </row>
    <row r="8" spans="2:4" x14ac:dyDescent="0.45">
      <c r="B8" s="20" t="s">
        <v>147</v>
      </c>
      <c r="C8" s="21"/>
      <c r="D8" s="22">
        <f>SUM(D5:D7)</f>
        <v>0</v>
      </c>
    </row>
    <row r="10" spans="2:4" x14ac:dyDescent="0.45">
      <c r="B10" s="2" t="s">
        <v>148</v>
      </c>
    </row>
    <row r="11" spans="2:4" x14ac:dyDescent="0.45">
      <c r="B11" s="23" t="s">
        <v>149</v>
      </c>
      <c r="C11" s="2" t="s">
        <v>150</v>
      </c>
      <c r="D11" s="24">
        <f>COUNTBLANK(Kledingpakket!$M$4:$M$18)+COUNTBLANK('Pasbus op afroep'!$F$4:$F$4)+COUNTBLANK('Inzameling en recycling'!$F$4:$F$4)</f>
        <v>17</v>
      </c>
    </row>
    <row r="12" spans="2:4" x14ac:dyDescent="0.45">
      <c r="B12" s="23" t="s">
        <v>151</v>
      </c>
      <c r="C12" s="2" t="s">
        <v>150</v>
      </c>
      <c r="D12" s="24">
        <f>COUNTIF(Kledingpakket!$M$4:$M$18,"&lt;=0")+COUNTIF('Pasbus op afroep'!$F$4:$F$4,"&lt;=0")+COUNTIF('Inzameling en recycling'!$F$4:$F$4,"&lt;=0")</f>
        <v>0</v>
      </c>
    </row>
    <row r="13" spans="2:4" ht="15" customHeight="1" x14ac:dyDescent="0.45">
      <c r="B13" s="23" t="s">
        <v>152</v>
      </c>
      <c r="C13" s="2" t="s">
        <v>150</v>
      </c>
      <c r="D13" s="24">
        <f>COUNTBLANK(Kledingpakket!$O$4:$O$18)+COUNTBLANK(Kledingpakket!$P$4:$P$18)</f>
        <v>30</v>
      </c>
    </row>
    <row r="14" spans="2:4" ht="21.75" customHeight="1" x14ac:dyDescent="0.45"/>
    <row r="15" spans="2:4" ht="21.75" customHeight="1" x14ac:dyDescent="0.45"/>
    <row r="16" spans="2:4" ht="21.75" customHeight="1" x14ac:dyDescent="0.45">
      <c r="B16" s="25" t="s">
        <v>153</v>
      </c>
    </row>
    <row r="17" spans="2:4" ht="21.75" customHeight="1" x14ac:dyDescent="0.45">
      <c r="B17" s="14" t="s">
        <v>154</v>
      </c>
      <c r="C17" s="26"/>
      <c r="D17" s="26"/>
    </row>
    <row r="18" spans="2:4" ht="21.75" customHeight="1" x14ac:dyDescent="0.45">
      <c r="B18" s="14" t="s">
        <v>155</v>
      </c>
      <c r="C18" s="26"/>
      <c r="D18" s="26"/>
    </row>
    <row r="19" spans="2:4" ht="21.75" customHeight="1" x14ac:dyDescent="0.45">
      <c r="B19" s="14" t="s">
        <v>156</v>
      </c>
      <c r="C19" s="26"/>
      <c r="D19" s="26"/>
    </row>
    <row r="20" spans="2:4" ht="21.75" customHeight="1" x14ac:dyDescent="0.45">
      <c r="B20" s="14" t="s">
        <v>157</v>
      </c>
      <c r="C20" s="26"/>
      <c r="D20" s="26"/>
    </row>
    <row r="21" spans="2:4" x14ac:dyDescent="0.45">
      <c r="B21" s="14" t="s">
        <v>158</v>
      </c>
      <c r="C21" s="26"/>
      <c r="D21" s="26"/>
    </row>
    <row r="22" spans="2:4" x14ac:dyDescent="0.45">
      <c r="B22" s="14" t="s">
        <v>159</v>
      </c>
      <c r="C22" s="26"/>
      <c r="D22" s="26"/>
    </row>
    <row r="23" spans="2:4" x14ac:dyDescent="0.45">
      <c r="B23" s="14" t="s">
        <v>160</v>
      </c>
      <c r="C23" s="26"/>
      <c r="D23" s="26"/>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20EF93-5388-4C4D-8C03-4B71C461E423}">
  <ds:schemaRefs>
    <ds:schemaRef ds:uri="http://schemas.microsoft.com/sharepoint/v3/contenttype/forms"/>
  </ds:schemaRefs>
</ds:datastoreItem>
</file>

<file path=customXml/itemProps2.xml><?xml version="1.0" encoding="utf-8"?>
<ds:datastoreItem xmlns:ds="http://schemas.openxmlformats.org/officeDocument/2006/customXml" ds:itemID="{2B82B81D-BDB3-422E-9406-0C084E1215DC}">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customXml/itemProps3.xml><?xml version="1.0" encoding="utf-8"?>
<ds:datastoreItem xmlns:ds="http://schemas.openxmlformats.org/officeDocument/2006/customXml" ds:itemID="{818032F3-D4F5-421B-871E-DC877DB9E1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Toelichting</vt:lpstr>
      <vt:lpstr>Kledingpakket</vt:lpstr>
      <vt:lpstr>Pasbus op afroep</vt:lpstr>
      <vt:lpstr>Aanvullende eisen</vt:lpstr>
      <vt:lpstr>Inzameling en recycling</vt:lpstr>
      <vt:lpstr>Totaal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Wijnands, Tim</cp:lastModifiedBy>
  <cp:revision>0</cp:revision>
  <dcterms:created xsi:type="dcterms:W3CDTF">2026-07-29T13:58:58Z</dcterms:created>
  <dcterms:modified xsi:type="dcterms:W3CDTF">2026-08-19T18:41:44Z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