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ra.sharepoint.com/sites/Inkoop-KantoorautomatiseringASTRON/Shared Documents/EA Werkplekapparatuur/04 Aanbesteding DEF/"/>
    </mc:Choice>
  </mc:AlternateContent>
  <xr:revisionPtr revIDLastSave="288" documentId="8_{20CD9546-FE63-4EF9-A328-ED6A9946E774}" xr6:coauthVersionLast="47" xr6:coauthVersionMax="47" xr10:uidLastSave="{12BE4728-C84A-4A85-A3E7-7E5A698AAAC4}"/>
  <bookViews>
    <workbookView xWindow="-120" yWindow="-120" windowWidth="29040" windowHeight="17520" xr2:uid="{E251F5AC-681A-48F9-B2DC-293773353A7D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6" i="1" l="1"/>
  <c r="J15" i="1"/>
  <c r="J13" i="1"/>
  <c r="J10" i="1"/>
  <c r="J11" i="1"/>
  <c r="J8" i="1"/>
  <c r="J4" i="1"/>
  <c r="J5" i="1"/>
  <c r="J6" i="1"/>
  <c r="J7" i="1"/>
  <c r="J14" i="1"/>
  <c r="J12" i="1"/>
  <c r="J9" i="1"/>
  <c r="J3" i="1"/>
  <c r="J2" i="1"/>
  <c r="J18" i="1" l="1"/>
</calcChain>
</file>

<file path=xl/sharedStrings.xml><?xml version="1.0" encoding="utf-8"?>
<sst xmlns="http://schemas.openxmlformats.org/spreadsheetml/2006/main" count="130" uniqueCount="83">
  <si>
    <t>Merk</t>
  </si>
  <si>
    <t>Model</t>
  </si>
  <si>
    <t>Specificaties</t>
  </si>
  <si>
    <t>Soort</t>
  </si>
  <si>
    <t>Artikelcode</t>
  </si>
  <si>
    <t>Adviesprijs (incl btw)</t>
  </si>
  <si>
    <t>Laagste prijs Tweakers (incl btw)</t>
  </si>
  <si>
    <t>Geboden prijs</t>
  </si>
  <si>
    <t>Kan leveren</t>
  </si>
  <si>
    <t>Punten</t>
  </si>
  <si>
    <t>Tweakers pricewatch</t>
  </si>
  <si>
    <t>Productpagina</t>
  </si>
  <si>
    <t xml:space="preserve">Samsung
</t>
  </si>
  <si>
    <t>Telefoon</t>
  </si>
  <si>
    <t>SM-A576BZADEUE</t>
  </si>
  <si>
    <t>Link naar Tweakers</t>
  </si>
  <si>
    <t>https://www.samsung.com/nl/smartphones/galaxy-a/galaxy-a57-5g-awesome-icyblue-256gb-sm-a576blbdeub/</t>
  </si>
  <si>
    <t>256GB opslag
12GB geheugen</t>
  </si>
  <si>
    <t>SM-S942BZKGEUE</t>
  </si>
  <si>
    <t>https://www.samsung.com/nl/smartphones/galaxy-s26/</t>
  </si>
  <si>
    <t>256GB opslag
8GB geheugen</t>
  </si>
  <si>
    <t>S948BZKDEUE</t>
  </si>
  <si>
    <t>https://www.samsung.com/nl/smartphones/galaxy-s26-ultra/</t>
  </si>
  <si>
    <t>SM-F966BZKBEUE</t>
  </si>
  <si>
    <t>https://www.samsung.com/nl/smartphones/galaxy-z-fold7/</t>
  </si>
  <si>
    <t>Notebook</t>
  </si>
  <si>
    <t xml:space="preserve">Dell
</t>
  </si>
  <si>
    <t>Workstation</t>
  </si>
  <si>
    <t>QBM1250</t>
  </si>
  <si>
    <t>https://www.dell.com/nl-nl/shop/desktops-en-werkstations/dell-pro-micro-plus-desktop/spd/dell-pro-qbm1250-plus-micro</t>
  </si>
  <si>
    <t>FCT2250</t>
  </si>
  <si>
    <t>Dell</t>
  </si>
  <si>
    <t>Dell UltraSharp 27 4K Thunderbolt hubmonitor - U2725QE</t>
  </si>
  <si>
    <t>Scherm</t>
  </si>
  <si>
    <t>DELL-U2725QE</t>
  </si>
  <si>
    <t>https://www.dell.com/nl-nl/shop/dell-ultrasharp-27-4k-thunderbolt-hubmonitor-u2725qe/apd/210-bqtl/monitoren-monitoraccessoires</t>
  </si>
  <si>
    <t>Dell Pro 34 Plus USB-C hubmonitor - P3426WEV</t>
  </si>
  <si>
    <t>DELL-P3426WEV</t>
  </si>
  <si>
    <t>https://www.dell.com/nl-nl/shop/dell-pro-34-plus-usb-c-hubmonitor-p3425we/apd/210-brdr/monitoren-monitoraccessoires</t>
  </si>
  <si>
    <t>Samsung</t>
  </si>
  <si>
    <t>Samsung 49" Odyssey OLED G9 G95SD DQHD 240Hz Smart Gaming Monitor</t>
  </si>
  <si>
    <t>LS49DG954SUXEN</t>
  </si>
  <si>
    <t>https://www.samsung.com/nl/monitors/gaming/odyssey-oled-g9-49-inch-oled-dual-qhd-ls49dg954suxen/</t>
  </si>
  <si>
    <t>LG</t>
  </si>
  <si>
    <t>32U990A-S</t>
  </si>
  <si>
    <t>Totaal:</t>
  </si>
  <si>
    <t xml:space="preserve">Samsung Galaxy A57 (awesome grey)
</t>
  </si>
  <si>
    <t xml:space="preserve">Samsung Galaxy S26 (black)
</t>
  </si>
  <si>
    <t xml:space="preserve">Samsung Galaxy S26 Ultra (black)
</t>
  </si>
  <si>
    <t xml:space="preserve">Galaxy Z Fold7 (black)
</t>
  </si>
  <si>
    <t>Windows Pro
Intel Core Ultra 5 235
16GB geheugen
512GB ssd
14" nontouch WQXGA (1920 x 1200)
qwerty keyboard met achtergrondverlichting</t>
  </si>
  <si>
    <t xml:space="preserve">Dell Pro 14
</t>
  </si>
  <si>
    <t xml:space="preserve">Dell Pro
</t>
  </si>
  <si>
    <t>PC14250</t>
  </si>
  <si>
    <t>https://www.dell.com/nl-nl/shop/dell-laptops/dell-pro-14-laptop/spd/dell-pro-pc14250-laptop/gcto_pc14250_emea?redirectto=SOC&amp;configurationid=25711596-337f-40ea-8709-56e8de3495d8#techspecs_section</t>
  </si>
  <si>
    <t xml:space="preserve">ThinkPad X1 Carbon Gen 13 Aura Edition (14ʺ Intel)
</t>
  </si>
  <si>
    <t xml:space="preserve">Lenovo
</t>
  </si>
  <si>
    <t>Windows Pro
Intel Core Ultra 7 258V
32GB geheugen
512GB ssd
14" nontouch WUXGA (1920 x 1200)
qwerty keyboard met achtergrondverlichting</t>
  </si>
  <si>
    <t>https://www.lenovo.com/nl/nl/configurator/cto/?bundleId=21NSCTO1WWNL3</t>
  </si>
  <si>
    <t>Windows Pro
Intel Core Ultra 5 335
16GB geheugen
512GB ssd
qwerty keyboard</t>
  </si>
  <si>
    <t xml:space="preserve">Microsoft Surface Laptop, 13.8 (8th Edition) | Intel (Silver)
</t>
  </si>
  <si>
    <t xml:space="preserve">Microsoft
</t>
  </si>
  <si>
    <t>https://www.microsoft.com/nl-nl/store/configure/Surface-Laptop-voor-zakelijk-gebruik-13-8-inch-en-15-inch-8e-editie-Intel/8mzbmmcjzpn5?selectedColor=&amp;icid=Cat-VSB-CC1-Surface-Laptop-8th-edition-13.8-15inch-Intel-Business</t>
  </si>
  <si>
    <t xml:space="preserve">Dell
</t>
  </si>
  <si>
    <t>QB24250</t>
  </si>
  <si>
    <t xml:space="preserve">Dell 24 alles-in-één Desktop - QB24250
</t>
  </si>
  <si>
    <t>https://www.dell.com/nl-nl/shop/desktops-en-werkstations/dell-pro-24-alles-in-%C3%A9%C3%A9n-plus-desktop/spd/dell-pro-qb24250-aio/gcto_qb24250_emea?redirectto=SOC&amp;configurationid=0533a5f2-0db7-41d8-832e-1456cf68109a</t>
  </si>
  <si>
    <t>Windows Pro
Intel Core Ultra 7 355
16GB geheugen
512GB ssd
Zonder touchscreen</t>
  </si>
  <si>
    <t>Windows Pro
Intel Core Ultra 9 285
64GB geheugen
1TB ssd</t>
  </si>
  <si>
    <t xml:space="preserve">Dell Pro Max Tower T2 Desktop
</t>
  </si>
  <si>
    <t>https://www.dell.com/nl-nl/shop/desktops-en-werkstations/dell-pro-max-tower-t2-desktop/spd/dell-pro-max-fct2250-desktop/xcto_fct2250_emea?view=configurations&amp;configurationid=6c61cdb9-6b8f-424c-9a24-79fb2dc6b5a5</t>
  </si>
  <si>
    <t>HP</t>
  </si>
  <si>
    <t>HP Series 5 Pro 549pm Zwart</t>
  </si>
  <si>
    <t>https://www.hp.com/nl-nl/shop/products/monitors/hp-serie-5-pro-49-inch-dqhd-conferencing-monitor-549pm-b7gv8aa-abb?jumpid=cs_nl_bg_st_mc_cm018691_cv_px_gen_nc&amp;utm_source=bing&amp;utm_medium=cpc&amp;utm_campaign=NL_MixBu_PMAX_NoA_all_ComCon_Bing_OPEX_NLD_CM018691&amp;addisttype=o&amp;utm_term=&amp;adid=&amp;msclkid=e644f48876291b9244db9ede67ab3621&amp;gclid=e644f48876291b9244db9ede67ab3621&amp;gclsrc=3p.ds&amp;gad_source=7&amp;gad_campaignid=22518262056</t>
  </si>
  <si>
    <t xml:space="preserve">
B7GV8AA#ABB</t>
  </si>
  <si>
    <t>https://www.lg.com/nl/monitoren/ultrafine-uhd-4k-5k-monitoren/32U990A-S/</t>
  </si>
  <si>
    <t>LG UltraFine evo 32" Nano IPS Black 6K met Thunderbolt 5</t>
  </si>
  <si>
    <t>Ter informatie:</t>
  </si>
  <si>
    <t xml:space="preserve">Voor de case Toetsingslijst dienen de prijzen opgenomen te worden exclusief de support kosten i.v.m. een eerlijk vergelijk van de prijzen. </t>
  </si>
  <si>
    <t xml:space="preserve">Gedurende de overeenkomst dienen de producten geleverd te worden inclusief support zoals omschreven in het Programma van Eisen. </t>
  </si>
  <si>
    <t>Windows Pro
Intel Core Ultra 5 235
16GB geheugen
512GB ssd</t>
  </si>
  <si>
    <t xml:space="preserve">Dell Pro Micro Plus desktop - QBM1250
</t>
  </si>
  <si>
    <t>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</si>
</sst>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0" fillId="3" borderId="1" xfId="0" applyFill="1" applyBorder="1"/>
    <xf numFmtId="164" fontId="0" fillId="3" borderId="1" xfId="0" applyNumberFormat="1" applyFill="1" applyBorder="1"/>
    <xf numFmtId="164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/>
    <xf numFmtId="0" fontId="1" fillId="3" borderId="1" xfId="1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164" fontId="0" fillId="4" borderId="1" xfId="0" applyNumberFormat="1" applyFill="1" applyBorder="1"/>
    <xf numFmtId="164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Alignment="1">
      <alignment horizontal="right"/>
    </xf>
    <xf numFmtId="0" fontId="0" fillId="3" borderId="0" xfId="0" applyFill="1"/>
    <xf numFmtId="0" fontId="0" fillId="3" borderId="1" xfId="0" applyFill="1" applyBorder="1" applyProtection="1">
      <protection locked="0"/>
    </xf>
  </cellXfs>
  <cellStyles count="2">
    <cellStyle name="Hyperlink" xfId="1" builtinId="8"/>
    <cellStyle name="Standaard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g.com/nl/monitoren/ultrafine-uhd-4k-5k-monitoren/32U990A-S/" TargetMode="External"/><Relationship Id="rId13" Type="http://schemas.openxmlformats.org/officeDocument/2006/relationships/hyperlink" Target="https://tweakers.net/pricewatch/2234150/samsung-galaxy-z-fold7-12gb-ram-256gb-opslag-zwart.html" TargetMode="External"/><Relationship Id="rId18" Type="http://schemas.openxmlformats.org/officeDocument/2006/relationships/hyperlink" Target="https://tweakers.net/pricewatch/2189550/dell-pro-plus-p3425we-zwart.html" TargetMode="External"/><Relationship Id="rId26" Type="http://schemas.openxmlformats.org/officeDocument/2006/relationships/hyperlink" Target="https://tweakers.net/pricewatch/2353108/lenovo-thinkpad-x1-carbon-gen-13-aura-edition-21ns016dmh.html" TargetMode="External"/><Relationship Id="rId3" Type="http://schemas.openxmlformats.org/officeDocument/2006/relationships/hyperlink" Target="https://www.dell.com/nl-nl/shop/desktops-en-werkstations/dell-pro-micro-plus-desktop/spd/dell-pro-qbm1250-plus-micro" TargetMode="External"/><Relationship Id="rId21" Type="http://schemas.openxmlformats.org/officeDocument/2006/relationships/hyperlink" Target="https://tweakers.net/pricewatch/2352902/microsoft-surface-laptop-8-copilot+-pc-138-inch-ultra-5-335-16gb-ram-512gb-ssd-qwerty-win-11-pro-zwart.html" TargetMode="External"/><Relationship Id="rId7" Type="http://schemas.openxmlformats.org/officeDocument/2006/relationships/hyperlink" Target="https://www.samsung.com/nl/monitors/gaming/odyssey-oled-g9-49-inch-oled-dual-qhd-ls49dg954suxen/" TargetMode="External"/><Relationship Id="rId12" Type="http://schemas.openxmlformats.org/officeDocument/2006/relationships/hyperlink" Target="https://www.samsung.com/nl/smartphones/galaxy-a/galaxy-a57-5g-awesome-icyblue-256gb-sm-a576blbdeub/" TargetMode="External"/><Relationship Id="rId17" Type="http://schemas.openxmlformats.org/officeDocument/2006/relationships/hyperlink" Target="https://www.dell.com/nl-nl/shop/desktops-en-werkstations/dell-pro-max-tower-t2-desktop/spd/dell-pro-max-fct2250-desktop/xcto_fct2250_emea?view=configurations&amp;configurationid=6c61cdb9-6b8f-424c-9a24-79fb2dc6b5a5" TargetMode="External"/><Relationship Id="rId25" Type="http://schemas.openxmlformats.org/officeDocument/2006/relationships/hyperlink" Target="https://tweakers.net/pricewatch/2335756/dell-pro-14-pc14250.html" TargetMode="External"/><Relationship Id="rId2" Type="http://schemas.openxmlformats.org/officeDocument/2006/relationships/hyperlink" Target="https://tweakers.net/pricewatch/2320498/samsung-galaxy-s26-256gb-opslag-zwart.html" TargetMode="External"/><Relationship Id="rId16" Type="http://schemas.openxmlformats.org/officeDocument/2006/relationships/hyperlink" Target="https://www.dell.com/nl-nl/shop/desktops-en-werkstations/dell-pro-24-alles-in-%C3%A9%C3%A9n-plus-desktop/spd/dell-pro-qb24250-aio/gcto_qb24250_emea?redirectto=SOC&amp;configurationid=0533a5f2-0db7-41d8-832e-1456cf68109a" TargetMode="External"/><Relationship Id="rId20" Type="http://schemas.openxmlformats.org/officeDocument/2006/relationships/hyperlink" Target="https://www.microsoft.com/nl-nl/store/configure/Surface-Laptop-voor-zakelijk-gebruik-13-8-inch-en-15-inch-8e-editie-Intel/8mzbmmcjzpn5?selectedColor=&amp;icid=Cat-VSB-CC1-Surface-Laptop-8th-edition-13.8-15inch-Intel-Business" TargetMode="External"/><Relationship Id="rId29" Type="http://schemas.openxmlformats.org/officeDocument/2006/relationships/hyperlink" Target="https://tweakers.net/pricewatch/2160234/lg-ultrafine-evo-32u990a-s-zilver.html" TargetMode="External"/><Relationship Id="rId1" Type="http://schemas.openxmlformats.org/officeDocument/2006/relationships/hyperlink" Target="https://tweakers.net/pricewatch/2331880/samsung-galaxy-a57-5g-8gb-ram-256gb-opslag-grijs.html" TargetMode="External"/><Relationship Id="rId6" Type="http://schemas.openxmlformats.org/officeDocument/2006/relationships/hyperlink" Target="https://tweakers.net/pricewatch/2112250/samsung-odyssey-oled-g9-g95sd-49-inch-dg954-zilver.html" TargetMode="External"/><Relationship Id="rId11" Type="http://schemas.openxmlformats.org/officeDocument/2006/relationships/hyperlink" Target="https://www.samsung.com/nl/smartphones/galaxy-s26-ultra/" TargetMode="External"/><Relationship Id="rId24" Type="http://schemas.openxmlformats.org/officeDocument/2006/relationships/hyperlink" Target="https://tweakers.net/pricewatch/2311972/hp-series-5-pro-549pm-zwart.html" TargetMode="External"/><Relationship Id="rId5" Type="http://schemas.openxmlformats.org/officeDocument/2006/relationships/hyperlink" Target="https://www.dell.com/nl-nl/shop/dell-ultrasharp-27-4k-thunderbolt-hubmonitor-u2725qe/apd/210-bqtl/monitoren-monitoraccessoires" TargetMode="External"/><Relationship Id="rId15" Type="http://schemas.openxmlformats.org/officeDocument/2006/relationships/hyperlink" Target="https://tweakers.net/pricewatch/2233610/dell-pro-max-tower-t2-fct2250-fpt01.html" TargetMode="External"/><Relationship Id="rId23" Type="http://schemas.openxmlformats.org/officeDocument/2006/relationships/hyperlink" Target="https://www.hp.com/nl-nl/shop/products/monitors/hp-serie-5-pro-49-inch-dqhd-conferencing-monitor-549pm-b7gv8aa-abb?jumpid=cs_nl_bg_st_mc_cm018691_cv_px_gen_nc&amp;utm_source=bing&amp;utm_medium=cpc&amp;utm_campaign=NL_MixBu_PMAX_NoA_all_ComCon_Bing_OPEX_NLD_CM018691&amp;addisttype=o&amp;utm_term=&amp;adid=&amp;msclkid=e644f48876291b9244db9ede67ab3621&amp;gclid=e644f48876291b9244db9ede67ab3621&amp;gclsrc=3p.ds&amp;gad_source=7&amp;gad_campaignid=22518262056" TargetMode="External"/><Relationship Id="rId28" Type="http://schemas.openxmlformats.org/officeDocument/2006/relationships/hyperlink" Target="https://tweakers.net/pricewatch/2236036/dell-pro-24-all-in-one-plus-qb24250-dydj8.html" TargetMode="External"/><Relationship Id="rId10" Type="http://schemas.openxmlformats.org/officeDocument/2006/relationships/hyperlink" Target="https://www.samsung.com/nl/smartphones/galaxy-z-fold7/" TargetMode="External"/><Relationship Id="rId19" Type="http://schemas.openxmlformats.org/officeDocument/2006/relationships/hyperlink" Target="https://www.dell.com/nl-nl/shop/dell-pro-34-plus-usb-c-hubmonitor-p3425we/apd/210-brdr/monitoren-monitoraccessoires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tweakers.net/pricewatch/2158578/dell-ultrasharp-u2725qe-zwart.html" TargetMode="External"/><Relationship Id="rId9" Type="http://schemas.openxmlformats.org/officeDocument/2006/relationships/hyperlink" Target="https://www.samsung.com/nl/smartphones/galaxy-s26/" TargetMode="External"/><Relationship Id="rId14" Type="http://schemas.openxmlformats.org/officeDocument/2006/relationships/hyperlink" Target="https://tweakers.net/pricewatch/2320556/samsung-galaxy-s26-ultra-12gb-ram-256gb-opslag-zwart.html" TargetMode="External"/><Relationship Id="rId22" Type="http://schemas.openxmlformats.org/officeDocument/2006/relationships/hyperlink" Target="https://www.lenovo.com/nl/nl/configurator/cto/?bundleId=21NSCTO1WWNL3" TargetMode="External"/><Relationship Id="rId27" Type="http://schemas.openxmlformats.org/officeDocument/2006/relationships/hyperlink" Target="https://tweakers.net/pricewatch/2229572/dell-pro-micro-plus-qbm1250-d6gxr.html" TargetMode="External"/><Relationship Id="rId30" Type="http://schemas.openxmlformats.org/officeDocument/2006/relationships/hyperlink" Target="https://www.dell.com/nl-nl/shop/dell-laptops/dell-pro-14-laptop/spd/dell-pro-pc14250-laptop/gcto_pc14250_emea?redirectto=SOC&amp;configurationid=25711596-337f-40ea-8709-56e8de3495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8C13-C045-46E8-AAAA-3DAB794434DC}">
  <dimension ref="A1:L20"/>
  <sheetViews>
    <sheetView tabSelected="1" topLeftCell="B1" workbookViewId="0">
      <selection activeCell="G6" sqref="G6"/>
    </sheetView>
  </sheetViews>
  <sheetFormatPr defaultRowHeight="15" x14ac:dyDescent="0.25"/>
  <cols>
    <col min="1" max="1" width="9.28515625" bestFit="1" customWidth="1"/>
    <col min="2" max="2" width="67.140625" bestFit="1" customWidth="1"/>
    <col min="3" max="3" width="40.28515625" bestFit="1" customWidth="1"/>
    <col min="4" max="4" width="10.85546875" bestFit="1" customWidth="1"/>
    <col min="5" max="5" width="16.5703125" bestFit="1" customWidth="1"/>
    <col min="6" max="6" width="18" bestFit="1" customWidth="1"/>
    <col min="7" max="7" width="27.28515625" bestFit="1" customWidth="1"/>
    <col min="8" max="8" width="15.28515625" customWidth="1"/>
    <col min="9" max="9" width="13.42578125" customWidth="1"/>
    <col min="10" max="10" width="7.42578125" customWidth="1"/>
    <col min="11" max="11" width="24.7109375" bestFit="1" customWidth="1"/>
    <col min="12" max="12" width="255.7109375" bestFit="1" customWidth="1"/>
  </cols>
  <sheetData>
    <row r="1" spans="1:12" ht="1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8</v>
      </c>
      <c r="J1" s="5" t="s">
        <v>9</v>
      </c>
      <c r="K1" s="5" t="s">
        <v>10</v>
      </c>
      <c r="L1" s="5" t="s">
        <v>11</v>
      </c>
    </row>
    <row r="2" spans="1:12" s="20" customFormat="1" ht="30" x14ac:dyDescent="0.25">
      <c r="A2" s="15" t="s">
        <v>12</v>
      </c>
      <c r="B2" s="15" t="s">
        <v>46</v>
      </c>
      <c r="C2" s="15" t="s">
        <v>20</v>
      </c>
      <c r="D2" s="16" t="s">
        <v>13</v>
      </c>
      <c r="E2" s="16" t="s">
        <v>14</v>
      </c>
      <c r="F2" s="17">
        <v>499</v>
      </c>
      <c r="G2" s="17">
        <v>377</v>
      </c>
      <c r="H2" s="18"/>
      <c r="I2" s="11" t="s">
        <v>82</v>
      </c>
      <c r="J2" s="12">
        <f t="shared" ref="J2:J15" si="0">IF(I2="❌", 0,IF(H2 &lt;= ROUNDUP(G2, -1), 10,IF(H2 &gt;= (F2 * 1.1), 0,IF(H2 &gt; F2,4 - 4 * ((H2 - F2) / (0.1 * F2)),4 + 6 * ((F2 - H2) / (F2 - ROUNDUP(G2, -1)))))))</f>
        <v>0</v>
      </c>
      <c r="K2" s="13" t="s">
        <v>15</v>
      </c>
      <c r="L2" s="13" t="s">
        <v>16</v>
      </c>
    </row>
    <row r="3" spans="1:12" s="20" customFormat="1" ht="30" x14ac:dyDescent="0.25">
      <c r="A3" s="15" t="s">
        <v>12</v>
      </c>
      <c r="B3" s="15" t="s">
        <v>47</v>
      </c>
      <c r="C3" s="15" t="s">
        <v>17</v>
      </c>
      <c r="D3" s="16" t="s">
        <v>13</v>
      </c>
      <c r="E3" s="16" t="s">
        <v>18</v>
      </c>
      <c r="F3" s="17">
        <v>999</v>
      </c>
      <c r="G3" s="17">
        <v>624</v>
      </c>
      <c r="H3" s="18"/>
      <c r="I3" s="11" t="s">
        <v>82</v>
      </c>
      <c r="J3" s="12">
        <f t="shared" si="0"/>
        <v>0</v>
      </c>
      <c r="K3" s="13" t="s">
        <v>15</v>
      </c>
      <c r="L3" s="13" t="s">
        <v>19</v>
      </c>
    </row>
    <row r="4" spans="1:12" s="20" customFormat="1" ht="30" x14ac:dyDescent="0.25">
      <c r="A4" s="15" t="s">
        <v>12</v>
      </c>
      <c r="B4" s="15" t="s">
        <v>48</v>
      </c>
      <c r="C4" s="15" t="s">
        <v>20</v>
      </c>
      <c r="D4" s="16" t="s">
        <v>13</v>
      </c>
      <c r="E4" s="16" t="s">
        <v>21</v>
      </c>
      <c r="F4" s="17">
        <v>1449</v>
      </c>
      <c r="G4" s="17">
        <v>925</v>
      </c>
      <c r="H4" s="18"/>
      <c r="I4" s="11" t="s">
        <v>82</v>
      </c>
      <c r="J4" s="12">
        <f t="shared" si="0"/>
        <v>0</v>
      </c>
      <c r="K4" s="13" t="s">
        <v>15</v>
      </c>
      <c r="L4" s="13" t="s">
        <v>22</v>
      </c>
    </row>
    <row r="5" spans="1:12" s="20" customFormat="1" ht="30" x14ac:dyDescent="0.25">
      <c r="A5" s="15" t="s">
        <v>12</v>
      </c>
      <c r="B5" s="15" t="s">
        <v>49</v>
      </c>
      <c r="C5" s="15" t="s">
        <v>17</v>
      </c>
      <c r="D5" s="16" t="s">
        <v>13</v>
      </c>
      <c r="E5" s="16" t="s">
        <v>23</v>
      </c>
      <c r="F5" s="17">
        <v>2099</v>
      </c>
      <c r="G5" s="17">
        <v>1340</v>
      </c>
      <c r="H5" s="18"/>
      <c r="I5" s="11" t="s">
        <v>82</v>
      </c>
      <c r="J5" s="12">
        <f t="shared" si="0"/>
        <v>0</v>
      </c>
      <c r="K5" s="13" t="s">
        <v>15</v>
      </c>
      <c r="L5" s="13" t="s">
        <v>24</v>
      </c>
    </row>
    <row r="6" spans="1:12" s="20" customFormat="1" ht="90" x14ac:dyDescent="0.25">
      <c r="A6" s="15" t="s">
        <v>52</v>
      </c>
      <c r="B6" s="15" t="s">
        <v>51</v>
      </c>
      <c r="C6" s="15" t="s">
        <v>50</v>
      </c>
      <c r="D6" s="16" t="s">
        <v>25</v>
      </c>
      <c r="E6" s="16" t="s">
        <v>53</v>
      </c>
      <c r="F6" s="17">
        <v>1608.79</v>
      </c>
      <c r="G6" s="17">
        <v>1366</v>
      </c>
      <c r="H6" s="18"/>
      <c r="I6" s="11" t="s">
        <v>82</v>
      </c>
      <c r="J6" s="12">
        <f t="shared" si="0"/>
        <v>0</v>
      </c>
      <c r="K6" s="13" t="s">
        <v>15</v>
      </c>
      <c r="L6" s="13" t="s">
        <v>54</v>
      </c>
    </row>
    <row r="7" spans="1:12" s="20" customFormat="1" ht="90" x14ac:dyDescent="0.25">
      <c r="A7" s="15" t="s">
        <v>56</v>
      </c>
      <c r="B7" s="15" t="s">
        <v>55</v>
      </c>
      <c r="C7" s="15" t="s">
        <v>57</v>
      </c>
      <c r="D7" s="16" t="s">
        <v>25</v>
      </c>
      <c r="E7" s="16"/>
      <c r="F7" s="17">
        <v>2485.04</v>
      </c>
      <c r="G7" s="17">
        <v>2419.39</v>
      </c>
      <c r="H7" s="18"/>
      <c r="I7" s="11" t="s">
        <v>82</v>
      </c>
      <c r="J7" s="12">
        <f t="shared" si="0"/>
        <v>0</v>
      </c>
      <c r="K7" s="13" t="s">
        <v>15</v>
      </c>
      <c r="L7" s="13" t="s">
        <v>58</v>
      </c>
    </row>
    <row r="8" spans="1:12" s="20" customFormat="1" ht="75" x14ac:dyDescent="0.25">
      <c r="A8" s="15" t="s">
        <v>61</v>
      </c>
      <c r="B8" s="15" t="s">
        <v>60</v>
      </c>
      <c r="C8" s="15" t="s">
        <v>59</v>
      </c>
      <c r="D8" s="16" t="s">
        <v>25</v>
      </c>
      <c r="E8" s="16"/>
      <c r="F8" s="19">
        <v>2239</v>
      </c>
      <c r="G8" s="17">
        <v>2027.65</v>
      </c>
      <c r="H8" s="18"/>
      <c r="I8" s="11" t="s">
        <v>82</v>
      </c>
      <c r="J8" s="12">
        <f t="shared" ref="J8" si="1">IF(I8="❌", 0,IF(H8 &lt;= ROUNDUP(G8, -1), 10,IF(H8 &gt;= (F8 * 1.1), 0,IF(H8 &gt; F8,4 - 4 * ((H8 - F8) / (0.1 * F8)),4 + 6 * ((F8 - H8) / (F8 - ROUNDUP(G8, -1)))))))</f>
        <v>0</v>
      </c>
      <c r="K8" s="13" t="s">
        <v>15</v>
      </c>
      <c r="L8" s="13" t="s">
        <v>62</v>
      </c>
    </row>
    <row r="9" spans="1:12" s="20" customFormat="1" ht="60" x14ac:dyDescent="0.25">
      <c r="A9" s="15" t="s">
        <v>63</v>
      </c>
      <c r="B9" s="15" t="s">
        <v>81</v>
      </c>
      <c r="C9" s="15" t="s">
        <v>80</v>
      </c>
      <c r="D9" s="16" t="s">
        <v>27</v>
      </c>
      <c r="E9" s="16" t="s">
        <v>28</v>
      </c>
      <c r="F9" s="17">
        <v>1472.45</v>
      </c>
      <c r="G9" s="17">
        <v>860</v>
      </c>
      <c r="H9" s="18"/>
      <c r="I9" s="11" t="s">
        <v>82</v>
      </c>
      <c r="J9" s="12">
        <f t="shared" si="0"/>
        <v>0</v>
      </c>
      <c r="K9" s="13" t="s">
        <v>15</v>
      </c>
      <c r="L9" s="13" t="s">
        <v>29</v>
      </c>
    </row>
    <row r="10" spans="1:12" s="20" customFormat="1" ht="75" x14ac:dyDescent="0.25">
      <c r="A10" s="15" t="s">
        <v>26</v>
      </c>
      <c r="B10" s="15" t="s">
        <v>65</v>
      </c>
      <c r="C10" s="15" t="s">
        <v>67</v>
      </c>
      <c r="D10" s="16" t="s">
        <v>27</v>
      </c>
      <c r="E10" s="16" t="s">
        <v>64</v>
      </c>
      <c r="F10" s="17">
        <v>2181.0300000000002</v>
      </c>
      <c r="G10" s="19">
        <v>1627.45</v>
      </c>
      <c r="H10" s="18"/>
      <c r="I10" s="11" t="s">
        <v>82</v>
      </c>
      <c r="J10" s="12">
        <f t="shared" ref="J10:J11" si="2">IF(I10="❌", 0,IF(H10 &lt;= ROUNDUP(G10, -1), 10,IF(H10 &gt;= (F10 * 1.1), 0,IF(H10 &gt; F10,4 - 4 * ((H10 - F10) / (0.1 * F10)),4 + 6 * ((F10 - H10) / (F10 - ROUNDUP(G10, -1)))))))</f>
        <v>0</v>
      </c>
      <c r="K10" s="13" t="s">
        <v>15</v>
      </c>
      <c r="L10" s="13" t="s">
        <v>66</v>
      </c>
    </row>
    <row r="11" spans="1:12" s="20" customFormat="1" ht="60" x14ac:dyDescent="0.25">
      <c r="A11" s="15" t="s">
        <v>63</v>
      </c>
      <c r="B11" s="15" t="s">
        <v>69</v>
      </c>
      <c r="C11" s="15" t="s">
        <v>68</v>
      </c>
      <c r="D11" s="16" t="s">
        <v>27</v>
      </c>
      <c r="E11" s="16" t="s">
        <v>30</v>
      </c>
      <c r="F11" s="17">
        <v>3791.81</v>
      </c>
      <c r="G11" s="17">
        <v>2577</v>
      </c>
      <c r="H11" s="18"/>
      <c r="I11" s="11" t="s">
        <v>82</v>
      </c>
      <c r="J11" s="12">
        <f t="shared" si="2"/>
        <v>0</v>
      </c>
      <c r="K11" s="13" t="s">
        <v>15</v>
      </c>
      <c r="L11" s="13" t="s">
        <v>70</v>
      </c>
    </row>
    <row r="12" spans="1:12" s="20" customFormat="1" ht="15" customHeight="1" x14ac:dyDescent="0.25">
      <c r="A12" s="8" t="s">
        <v>31</v>
      </c>
      <c r="B12" s="8" t="s">
        <v>32</v>
      </c>
      <c r="C12" s="8"/>
      <c r="D12" s="8" t="s">
        <v>33</v>
      </c>
      <c r="E12" s="8" t="s">
        <v>34</v>
      </c>
      <c r="F12" s="9">
        <v>661.02</v>
      </c>
      <c r="G12" s="9">
        <v>592.95000000000005</v>
      </c>
      <c r="H12" s="10"/>
      <c r="I12" s="11" t="s">
        <v>82</v>
      </c>
      <c r="J12" s="12">
        <f t="shared" si="0"/>
        <v>0</v>
      </c>
      <c r="K12" s="13" t="s">
        <v>15</v>
      </c>
      <c r="L12" s="13" t="s">
        <v>35</v>
      </c>
    </row>
    <row r="13" spans="1:12" s="20" customFormat="1" ht="15" customHeight="1" x14ac:dyDescent="0.25">
      <c r="A13" s="8" t="s">
        <v>31</v>
      </c>
      <c r="B13" s="8" t="s">
        <v>36</v>
      </c>
      <c r="C13" s="8"/>
      <c r="D13" s="8" t="s">
        <v>33</v>
      </c>
      <c r="E13" s="8" t="s">
        <v>37</v>
      </c>
      <c r="F13" s="9">
        <v>509.41</v>
      </c>
      <c r="G13" s="9">
        <v>439.9</v>
      </c>
      <c r="H13" s="10"/>
      <c r="I13" s="11" t="s">
        <v>82</v>
      </c>
      <c r="J13" s="12">
        <f t="shared" ref="J13" si="3">IF(I13="❌", 0,IF(H13 &lt;= ROUNDUP(G13, -1), 10,IF(H13 &gt;= (F13 * 1.1), 0,IF(H13 &gt; F13,4 - 4 * ((H13 - F13) / (0.1 * F13)),4 + 6 * ((F13 - H13) / (F13 - ROUNDUP(G13, -1)))))))</f>
        <v>0</v>
      </c>
      <c r="K13" s="13" t="s">
        <v>15</v>
      </c>
      <c r="L13" s="13" t="s">
        <v>38</v>
      </c>
    </row>
    <row r="14" spans="1:12" s="20" customFormat="1" ht="15" customHeight="1" x14ac:dyDescent="0.25">
      <c r="A14" s="8" t="s">
        <v>39</v>
      </c>
      <c r="B14" s="8" t="s">
        <v>40</v>
      </c>
      <c r="C14" s="8"/>
      <c r="D14" s="8" t="s">
        <v>33</v>
      </c>
      <c r="E14" s="8" t="s">
        <v>41</v>
      </c>
      <c r="F14" s="9">
        <v>1299</v>
      </c>
      <c r="G14" s="9">
        <v>919</v>
      </c>
      <c r="H14" s="10"/>
      <c r="I14" s="11" t="s">
        <v>82</v>
      </c>
      <c r="J14" s="12">
        <f t="shared" si="0"/>
        <v>0</v>
      </c>
      <c r="K14" s="13" t="s">
        <v>15</v>
      </c>
      <c r="L14" s="13" t="s">
        <v>42</v>
      </c>
    </row>
    <row r="15" spans="1:12" s="20" customFormat="1" ht="15" customHeight="1" x14ac:dyDescent="0.25">
      <c r="A15" s="8" t="s">
        <v>43</v>
      </c>
      <c r="B15" s="8" t="s">
        <v>76</v>
      </c>
      <c r="C15" s="8"/>
      <c r="D15" s="8" t="s">
        <v>33</v>
      </c>
      <c r="E15" s="8" t="s">
        <v>44</v>
      </c>
      <c r="F15" s="9">
        <v>1339</v>
      </c>
      <c r="G15" s="9">
        <v>1398.97</v>
      </c>
      <c r="H15" s="21"/>
      <c r="I15" s="11" t="s">
        <v>82</v>
      </c>
      <c r="J15" s="12">
        <f t="shared" si="0"/>
        <v>0</v>
      </c>
      <c r="K15" s="13" t="s">
        <v>15</v>
      </c>
      <c r="L15" s="13" t="s">
        <v>75</v>
      </c>
    </row>
    <row r="16" spans="1:12" s="20" customFormat="1" ht="15" customHeight="1" x14ac:dyDescent="0.25">
      <c r="A16" s="8" t="s">
        <v>71</v>
      </c>
      <c r="B16" s="14" t="s">
        <v>72</v>
      </c>
      <c r="C16" s="8"/>
      <c r="D16" s="8" t="s">
        <v>33</v>
      </c>
      <c r="E16" s="14" t="s">
        <v>74</v>
      </c>
      <c r="F16" s="9">
        <v>1226.3399999999999</v>
      </c>
      <c r="G16" s="9">
        <v>1038.57</v>
      </c>
      <c r="H16" s="21"/>
      <c r="I16" s="11" t="s">
        <v>82</v>
      </c>
      <c r="J16" s="12">
        <f t="shared" ref="J16" si="4">IF(I16="❌", 0,IF(H16 &lt;= ROUNDUP(G16, -1), 10,IF(H16 &gt;= (F16 * 1.1), 0,IF(H16 &gt; F16,4 - 4 * ((H16 - F16) / (0.1 * F16)),4 + 6 * ((F16 - H16) / (F16 - ROUNDUP(G16, -1)))))))</f>
        <v>0</v>
      </c>
      <c r="K16" s="13" t="s">
        <v>15</v>
      </c>
      <c r="L16" s="13" t="s">
        <v>73</v>
      </c>
    </row>
    <row r="17" spans="3:11" ht="15" customHeight="1" x14ac:dyDescent="0.25">
      <c r="I17" s="1"/>
    </row>
    <row r="18" spans="3:11" ht="15" customHeight="1" x14ac:dyDescent="0.25">
      <c r="C18" t="s">
        <v>77</v>
      </c>
      <c r="I18" s="2" t="s">
        <v>45</v>
      </c>
      <c r="J18" s="3">
        <f>SUM(J2:J16)</f>
        <v>0</v>
      </c>
      <c r="K18" s="4" t="s">
        <v>9</v>
      </c>
    </row>
    <row r="19" spans="3:11" x14ac:dyDescent="0.25">
      <c r="C19" t="s">
        <v>78</v>
      </c>
    </row>
    <row r="20" spans="3:11" x14ac:dyDescent="0.25">
      <c r="C20" t="s">
        <v>79</v>
      </c>
    </row>
  </sheetData>
  <sheetProtection algorithmName="SHA-512" hashValue="UpLeypx0GgHq/LuTJH4y+OD3Bls4T7WJouQQbYgdPpW/Z7C9J8y3+ZHziNrq8gXoGYtZazCFz3VlW8CakRCvoA==" saltValue="DYkeMhvCs/9hmRuY5KHHLw==" spinCount="100000" sheet="1" objects="1" scenarios="1"/>
  <conditionalFormatting sqref="A2:H18">
    <cfRule type="expression" dxfId="1" priority="1">
      <formula>$I2="☑️"</formula>
    </cfRule>
    <cfRule type="expression" dxfId="0" priority="2">
      <formula>$I2="❌"</formula>
    </cfRule>
  </conditionalFormatting>
  <dataValidations count="1">
    <dataValidation type="list" allowBlank="1" showInputMessage="1" showErrorMessage="1" sqref="I2:I16" xr:uid="{438476B7-076D-4C25-8C84-77394656D94D}">
      <formula1>"☑️,❌"</formula1>
      <formula2>0</formula2>
    </dataValidation>
  </dataValidations>
  <hyperlinks>
    <hyperlink ref="K2" r:id="rId1" xr:uid="{0D68B155-8F52-4C5A-93F9-E8728F9FCE87}"/>
    <hyperlink ref="K3" r:id="rId2" xr:uid="{5EA630F7-66F6-4D1B-87F0-19A00D063C52}"/>
    <hyperlink ref="L9" r:id="rId3" xr:uid="{2CBC4E12-52E8-4632-99DC-59E25DD17A47}"/>
    <hyperlink ref="K12" r:id="rId4" xr:uid="{DCB87E9E-B8D7-40BD-BC84-8634E46FB215}"/>
    <hyperlink ref="L12" r:id="rId5" xr:uid="{06FF7313-1A8E-4FF8-A0D0-139D9A99259E}"/>
    <hyperlink ref="K14" r:id="rId6" xr:uid="{B7C7D9BC-6A6B-40D5-B102-5C2DBA8D9717}"/>
    <hyperlink ref="L14" r:id="rId7" xr:uid="{72A62051-AC64-41DC-BE95-89C670F6626A}"/>
    <hyperlink ref="L15" r:id="rId8" xr:uid="{B69CFFB3-D23E-418E-8001-91535A22FA55}"/>
    <hyperlink ref="L3" r:id="rId9" xr:uid="{3DC0C8A1-0DDA-4FB9-B2BA-1FD384CC7171}"/>
    <hyperlink ref="L5" r:id="rId10" xr:uid="{72BF947A-E078-46DB-82D7-FDCFD09A793A}"/>
    <hyperlink ref="L4" r:id="rId11" xr:uid="{E5A0139E-BE65-43F3-893C-5EFC09669197}"/>
    <hyperlink ref="L2" r:id="rId12" xr:uid="{3B92472E-4EDB-4815-A3CD-2FD290F5B8A9}"/>
    <hyperlink ref="K5" r:id="rId13" xr:uid="{33E3BEF6-92E3-4EF0-AFC7-F03CF009DBB2}"/>
    <hyperlink ref="K4" r:id="rId14" xr:uid="{98AECEB4-0B6D-40DF-9CE0-21DE40DAC5EB}"/>
    <hyperlink ref="K11" r:id="rId15" location="section-specifications" xr:uid="{B7390CCC-DEE5-4743-A5E8-757A99D8432A}"/>
    <hyperlink ref="L10" r:id="rId16" xr:uid="{4E6A0CCE-4A00-4966-9C49-FD930FCB3570}"/>
    <hyperlink ref="L11" r:id="rId17" xr:uid="{D2C1F72A-A469-4B75-8538-5C83B5F2F294}"/>
    <hyperlink ref="K13" r:id="rId18" xr:uid="{4E6BE0F7-0EDB-424A-9DF4-6AD0D0C373A8}"/>
    <hyperlink ref="L13" r:id="rId19" xr:uid="{AED1A61E-265F-4DE1-9FA6-56BF85A3DD0C}"/>
    <hyperlink ref="L8" r:id="rId20" xr:uid="{2CDC28F4-7FD8-4EB2-AD55-E0DB0D370B2B}"/>
    <hyperlink ref="K8" r:id="rId21" xr:uid="{9FC4E51B-66D5-401E-86D0-628BBA3C002C}"/>
    <hyperlink ref="L7" r:id="rId22" xr:uid="{EC984CA0-315C-4922-809A-8BAA963B7D1E}"/>
    <hyperlink ref="L16" r:id="rId23" display="https://www.hp.com/nl-nl/shop/products/monitors/hp-serie-5-pro-49-inch-dqhd-conferencing-monitor-549pm-b7gv8aa-abb?jumpid=cs_nl_bg_st_mc_cm018691_cv_px_gen_nc&amp;utm_source=bing&amp;utm_medium=cpc&amp;utm_campaign=NL_MixBu_PMAX_NoA_all_ComCon_Bing_OPEX_NLD_CM018691&amp;addisttype=o&amp;utm_term=&amp;adid=&amp;msclkid=e644f48876291b9244db9ede67ab3621&amp;gclid=e644f48876291b9244db9ede67ab3621&amp;gclsrc=3p.ds&amp;gad_source=7&amp;gad_campaignid=22518262056" xr:uid="{7931A024-4317-421B-9A8F-E4341E40EB6A}"/>
    <hyperlink ref="K16" r:id="rId24" xr:uid="{AB957384-BCB0-4D07-9362-637BA850FF96}"/>
    <hyperlink ref="K6" r:id="rId25" location="section-specifications" xr:uid="{D58FAA28-4664-4B79-B64D-1B83AB508AAB}"/>
    <hyperlink ref="K7" r:id="rId26" location="section-specifications" xr:uid="{C01313E8-4670-4FAA-8F11-B0B9774E2FB8}"/>
    <hyperlink ref="K9" r:id="rId27" xr:uid="{6E4EEF9E-B5D4-415B-96A3-FB1C4C33E315}"/>
    <hyperlink ref="K10" r:id="rId28" location="section-specifications" xr:uid="{82D54AEE-FD7E-4EC4-9A06-364767773897}"/>
    <hyperlink ref="K15" r:id="rId29" xr:uid="{8F599415-5CB1-41B8-A4B8-E81E93B31E56}"/>
    <hyperlink ref="L6" r:id="rId30" location="techspecs_section" xr:uid="{7C7BF722-4ABF-43C5-9D81-FC6032488CC3}"/>
  </hyperlinks>
  <pageMargins left="0.7" right="0.7" top="0.75" bottom="0.75" header="0.3" footer="0.3"/>
  <pageSetup orientation="portrait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4AB5F38608245AEB9B17468EF99E4" ma:contentTypeVersion="3" ma:contentTypeDescription="Een nieuw document maken." ma:contentTypeScope="" ma:versionID="e620c74ff3f12d28b63c3c2502d8f66f">
  <xsd:schema xmlns:xsd="http://www.w3.org/2001/XMLSchema" xmlns:xs="http://www.w3.org/2001/XMLSchema" xmlns:p="http://schemas.microsoft.com/office/2006/metadata/properties" xmlns:ns2="93bb3005-c360-484c-b7ee-bb82cf9ea350" targetNamespace="http://schemas.microsoft.com/office/2006/metadata/properties" ma:root="true" ma:fieldsID="d8e03fdb78aff84989eb0708e852d172" ns2:_="">
    <xsd:import namespace="93bb3005-c360-484c-b7ee-bb82cf9ea3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b3005-c360-484c-b7ee-bb82cf9ea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53220D-BAD7-4F25-96AD-A903F6EF7C47}">
  <ds:schemaRefs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3bb3005-c360-484c-b7ee-bb82cf9ea350"/>
  </ds:schemaRefs>
</ds:datastoreItem>
</file>

<file path=customXml/itemProps2.xml><?xml version="1.0" encoding="utf-8"?>
<ds:datastoreItem xmlns:ds="http://schemas.openxmlformats.org/officeDocument/2006/customXml" ds:itemID="{ADE526D9-2899-4A2F-813B-51F461618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b3005-c360-484c-b7ee-bb82cf9ea3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9EC79A-9BF2-43BE-A765-D55529B43B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Merijn Martens</dc:creator>
  <cp:keywords/>
  <dc:description/>
  <cp:lastModifiedBy>Jan Willem Pot</cp:lastModifiedBy>
  <cp:revision/>
  <dcterms:created xsi:type="dcterms:W3CDTF">2026-06-05T10:05:49Z</dcterms:created>
  <dcterms:modified xsi:type="dcterms:W3CDTF">2026-07-31T06:56:39Z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0x0101009DE4AB5F38608245AEB9B17468EF99E4</vt:lpwstr>
  </property>
</Properties>
</file>