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kmaar.sharepoint.com/teams/STWProkruisingN9-kogendijk-Helderseweg/Gedeelde documenten/General/5. Contractmanagement/Aanbesteding/3. Contractdoc/Definitief/"/>
    </mc:Choice>
  </mc:AlternateContent>
  <xr:revisionPtr revIDLastSave="22" documentId="13_ncr:1_{9CFB5FAF-D736-4773-A151-41099528BA95}" xr6:coauthVersionLast="47" xr6:coauthVersionMax="47" xr10:uidLastSave="{2C54BCAD-E646-4D9B-95C7-E451FBFB3617}"/>
  <bookViews>
    <workbookView xWindow="28680" yWindow="-120" windowWidth="29040" windowHeight="15720" firstSheet="1" activeTab="1" xr2:uid="{DDF68A7D-DD51-4E8E-8853-9678DC49B817}"/>
  </bookViews>
  <sheets>
    <sheet name="RASCI" sheetId="3" state="hidden" r:id="rId1"/>
    <sheet name="Capaciteitsraming" sheetId="4" r:id="rId2"/>
  </sheets>
  <definedNames>
    <definedName name="_xlnm.Print_Area" localSheetId="0">RASCI!$A$1:$G$110</definedName>
    <definedName name="_xlnm.Print_Titles" localSheetId="0">RASCI!$1:$5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1" i="4" l="1"/>
  <c r="I128" i="4"/>
  <c r="I125" i="4"/>
  <c r="H92" i="4"/>
  <c r="F92" i="4"/>
  <c r="H112" i="4"/>
  <c r="H113" i="4"/>
  <c r="H114" i="4"/>
  <c r="H115" i="4"/>
  <c r="H116" i="4"/>
  <c r="H110" i="4"/>
  <c r="I110" i="4" s="1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54" i="4"/>
  <c r="H55" i="4"/>
  <c r="H56" i="4"/>
  <c r="H57" i="4"/>
  <c r="H58" i="4"/>
  <c r="H60" i="4"/>
  <c r="H61" i="4"/>
  <c r="H62" i="4"/>
  <c r="H63" i="4"/>
  <c r="H64" i="4"/>
  <c r="H66" i="4"/>
  <c r="H67" i="4"/>
  <c r="H69" i="4"/>
  <c r="H70" i="4"/>
  <c r="H71" i="4"/>
  <c r="H72" i="4"/>
  <c r="H73" i="4"/>
  <c r="H75" i="4"/>
  <c r="H76" i="4"/>
  <c r="H78" i="4"/>
  <c r="H79" i="4"/>
  <c r="H80" i="4"/>
  <c r="H81" i="4"/>
  <c r="H83" i="4"/>
  <c r="H84" i="4"/>
  <c r="H85" i="4"/>
  <c r="H86" i="4"/>
  <c r="H87" i="4"/>
  <c r="H88" i="4"/>
  <c r="H89" i="4"/>
  <c r="H90" i="4"/>
  <c r="H53" i="4"/>
  <c r="H24" i="4"/>
  <c r="H22" i="4" s="1"/>
  <c r="H25" i="4"/>
  <c r="H26" i="4"/>
  <c r="H27" i="4"/>
  <c r="H29" i="4"/>
  <c r="H30" i="4"/>
  <c r="H31" i="4"/>
  <c r="H32" i="4"/>
  <c r="H33" i="4"/>
  <c r="H35" i="4"/>
  <c r="H36" i="4"/>
  <c r="H37" i="4"/>
  <c r="H38" i="4"/>
  <c r="H40" i="4"/>
  <c r="H41" i="4"/>
  <c r="H42" i="4"/>
  <c r="H43" i="4"/>
  <c r="H45" i="4"/>
  <c r="H46" i="4"/>
  <c r="H48" i="4"/>
  <c r="H49" i="4"/>
  <c r="H16" i="4"/>
  <c r="H17" i="4"/>
  <c r="H18" i="4"/>
  <c r="H19" i="4"/>
  <c r="H20" i="4"/>
  <c r="I127" i="4"/>
  <c r="I121" i="4"/>
  <c r="I118" i="4"/>
  <c r="F110" i="4"/>
  <c r="F51" i="4"/>
  <c r="F22" i="4"/>
  <c r="F14" i="4"/>
  <c r="D14" i="4"/>
  <c r="E82" i="4"/>
  <c r="E77" i="4"/>
  <c r="E52" i="4"/>
  <c r="D92" i="4"/>
  <c r="E93" i="4"/>
  <c r="D22" i="4"/>
  <c r="E23" i="4"/>
  <c r="E28" i="4"/>
  <c r="E111" i="4"/>
  <c r="E95" i="4"/>
  <c r="E74" i="4"/>
  <c r="E68" i="4"/>
  <c r="E65" i="4"/>
  <c r="E59" i="4"/>
  <c r="E47" i="4"/>
  <c r="E44" i="4"/>
  <c r="E39" i="4"/>
  <c r="E34" i="4"/>
  <c r="E15" i="4"/>
  <c r="D127" i="4"/>
  <c r="E125" i="4"/>
  <c r="H125" i="4" s="1"/>
  <c r="I122" i="4"/>
  <c r="H122" i="4"/>
  <c r="H119" i="4"/>
  <c r="D51" i="4"/>
  <c r="D118" i="4"/>
  <c r="D121" i="4"/>
  <c r="I119" i="4"/>
  <c r="D124" i="4"/>
  <c r="I120" i="4"/>
  <c r="H14" i="4" l="1"/>
  <c r="I14" i="4" s="1"/>
  <c r="H51" i="4"/>
  <c r="I51" i="4" s="1"/>
  <c r="I22" i="4"/>
  <c r="I92" i="4"/>
  <c r="F127" i="4"/>
  <c r="D130" i="4"/>
  <c r="H124" i="4"/>
  <c r="I124" i="4" s="1"/>
  <c r="F121" i="4"/>
  <c r="F118" i="4"/>
  <c r="F124" i="4"/>
  <c r="F130" i="4" s="1"/>
  <c r="H131" i="4" l="1"/>
  <c r="I131" i="4"/>
  <c r="H127" i="4"/>
  <c r="H118" i="4"/>
</calcChain>
</file>

<file path=xl/sharedStrings.xml><?xml version="1.0" encoding="utf-8"?>
<sst xmlns="http://schemas.openxmlformats.org/spreadsheetml/2006/main" count="501" uniqueCount="325">
  <si>
    <t xml:space="preserve">Appendix [x]: Beschrijving van de werkzaamheden per Deelnemer
[Project]
</t>
  </si>
  <si>
    <t xml:space="preserve">R = Responsible (Verantwoordelijk)
A = Accountable (Eindverantwoordelijk)
S = Supportive (Ondersteunend)
C = Consulted (Geraadpleegd)
I = Informed (Geinformeerd) 
</t>
  </si>
  <si>
    <t>[Datum]</t>
  </si>
  <si>
    <t>Werkzaamheden</t>
  </si>
  <si>
    <t>Opdrachtgever</t>
  </si>
  <si>
    <t>Aannemer</t>
  </si>
  <si>
    <t>Status</t>
  </si>
  <si>
    <t>0 Algemeen</t>
  </si>
  <si>
    <t>0.1</t>
  </si>
  <si>
    <t>Samenwerking / PFU</t>
  </si>
  <si>
    <t>A</t>
  </si>
  <si>
    <t>R</t>
  </si>
  <si>
    <t>Lopend</t>
  </si>
  <si>
    <t>0.2</t>
  </si>
  <si>
    <t>Agile werken</t>
  </si>
  <si>
    <t>0.3</t>
  </si>
  <si>
    <t>Werken volgens Systems Engineering</t>
  </si>
  <si>
    <t>0.4</t>
  </si>
  <si>
    <t>Veiligheid &amp; Gezondheid</t>
  </si>
  <si>
    <t>0.5</t>
  </si>
  <si>
    <t>Cybersecurity</t>
  </si>
  <si>
    <t>0.6</t>
  </si>
  <si>
    <t>Omgevingsmanagement</t>
  </si>
  <si>
    <t>S</t>
  </si>
  <si>
    <t>0.7</t>
  </si>
  <si>
    <t>BLVC</t>
  </si>
  <si>
    <t>0.8</t>
  </si>
  <si>
    <t>Stakeholdermanagement</t>
  </si>
  <si>
    <t>0.9</t>
  </si>
  <si>
    <t>Klachtenafhandeling</t>
  </si>
  <si>
    <t>0.10</t>
  </si>
  <si>
    <t>Schadeafhandeling</t>
  </si>
  <si>
    <t>0.11</t>
  </si>
  <si>
    <t>Publiekscommunicatie</t>
  </si>
  <si>
    <t>A, R</t>
  </si>
  <si>
    <t>0.12</t>
  </si>
  <si>
    <t>Bouwcommunicatie</t>
  </si>
  <si>
    <t>C</t>
  </si>
  <si>
    <t>0.13</t>
  </si>
  <si>
    <t>(Vaar)wegverkeersmanagement</t>
  </si>
  <si>
    <t>0.14</t>
  </si>
  <si>
    <t>Incidentmanagent</t>
  </si>
  <si>
    <t>0.15</t>
  </si>
  <si>
    <t>Naamconventies</t>
  </si>
  <si>
    <t>0.16</t>
  </si>
  <si>
    <t>Technische inspecties en onderzoeken</t>
  </si>
  <si>
    <t>0.17</t>
  </si>
  <si>
    <t>Trade-Off Matrix</t>
  </si>
  <si>
    <t>0.18</t>
  </si>
  <si>
    <t>Project-risicomatrix</t>
  </si>
  <si>
    <t>0.19</t>
  </si>
  <si>
    <t>Projectmanagement</t>
  </si>
  <si>
    <t>0.20</t>
  </si>
  <si>
    <t>Document beheer</t>
  </si>
  <si>
    <t xml:space="preserve">Baseline 1:  Inspectie- en onderzoeksfase </t>
  </si>
  <si>
    <t>1.1</t>
  </si>
  <si>
    <t>Definitiefase</t>
  </si>
  <si>
    <t>Afgerond</t>
  </si>
  <si>
    <t>1.2</t>
  </si>
  <si>
    <t>Scope bepaling</t>
  </si>
  <si>
    <t>1.3</t>
  </si>
  <si>
    <t>Duurzaamheidscan / ambitieweb</t>
  </si>
  <si>
    <t>1.4</t>
  </si>
  <si>
    <t>Human factors onderzoek</t>
  </si>
  <si>
    <t>1.5</t>
  </si>
  <si>
    <t>Conditionering</t>
  </si>
  <si>
    <t>1.6</t>
  </si>
  <si>
    <t>Archeologie</t>
  </si>
  <si>
    <t>nvt</t>
  </si>
  <si>
    <t>1.7</t>
  </si>
  <si>
    <t>Onontplofte oorlogsresten tbv zinker</t>
  </si>
  <si>
    <t>Noodzaak?</t>
  </si>
  <si>
    <t>1.8</t>
  </si>
  <si>
    <t>Ecologie, flora &amp; fauna onderzoek</t>
  </si>
  <si>
    <t>1.9</t>
  </si>
  <si>
    <t>Asbestinventarisatie en onderzoek</t>
  </si>
  <si>
    <t>1.10</t>
  </si>
  <si>
    <t>Bodemkundig milieu &amp; gezondheidsonderzoek</t>
  </si>
  <si>
    <t>1.11</t>
  </si>
  <si>
    <t>Conserveringsonderzoek</t>
  </si>
  <si>
    <t>1.12</t>
  </si>
  <si>
    <t>Milieukundig asfaltonderzoek</t>
  </si>
  <si>
    <t>1.13</t>
  </si>
  <si>
    <t>Geotechnisch onderzoek</t>
  </si>
  <si>
    <t>1.14</t>
  </si>
  <si>
    <t xml:space="preserve">3D-model </t>
  </si>
  <si>
    <t>1.15</t>
  </si>
  <si>
    <t>Nulsituatie vastleggen: geluid, trillingen, etc.</t>
  </si>
  <si>
    <t>1.16</t>
  </si>
  <si>
    <t>Vergunningenscan</t>
  </si>
  <si>
    <t>1.17</t>
  </si>
  <si>
    <t>Omgevingsvergunning aanvragen</t>
  </si>
  <si>
    <t>1.18</t>
  </si>
  <si>
    <t>Watervergunning</t>
  </si>
  <si>
    <t>1.19</t>
  </si>
  <si>
    <t>Vergunning Wet natuurbeheer aanvragen</t>
  </si>
  <si>
    <t>1.20</t>
  </si>
  <si>
    <t>Verkeersbesluit nemen</t>
  </si>
  <si>
    <t>1.21</t>
  </si>
  <si>
    <t>Monumentenvergunning aanvragen</t>
  </si>
  <si>
    <t>1.22</t>
  </si>
  <si>
    <t>Verkeersmaatregelen nemen</t>
  </si>
  <si>
    <t>1.23</t>
  </si>
  <si>
    <t>Betreding, bouwschade, nadeelcompensatie regelen</t>
  </si>
  <si>
    <t>1.24</t>
  </si>
  <si>
    <t>Inventarisatie K&amp;L (incl. zinkers)</t>
  </si>
  <si>
    <t>1.25</t>
  </si>
  <si>
    <t>CE-conformiteitstraject</t>
  </si>
  <si>
    <t>1.26</t>
  </si>
  <si>
    <t>Deelkwaliteitsplan CE-markering</t>
  </si>
  <si>
    <t>1.27</t>
  </si>
  <si>
    <t>Uitvoeren van technische inspecties en nadere onderzoeken</t>
  </si>
  <si>
    <t>1.28</t>
  </si>
  <si>
    <t>Constructieve beschouwing of constructieve veiligheid</t>
  </si>
  <si>
    <t>1.29</t>
  </si>
  <si>
    <t>FTPvE Conformiteitsmatrix</t>
  </si>
  <si>
    <t>Loopt</t>
  </si>
  <si>
    <t>1.30</t>
  </si>
  <si>
    <t>GAP-analyse</t>
  </si>
  <si>
    <t>1.31</t>
  </si>
  <si>
    <t>Inventariseren klanteisen</t>
  </si>
  <si>
    <t>1.32</t>
  </si>
  <si>
    <t>Optimale terrein indeling</t>
  </si>
  <si>
    <t>1.33</t>
  </si>
  <si>
    <t>Opstellen globale kostenraming (SSK)</t>
  </si>
  <si>
    <t>1.34</t>
  </si>
  <si>
    <t>Opstellen concept samenwerkingsdocument</t>
  </si>
  <si>
    <t>Baseline 2: Opstartfase</t>
  </si>
  <si>
    <t>2.1</t>
  </si>
  <si>
    <t>Project Start-up</t>
  </si>
  <si>
    <t>2.2</t>
  </si>
  <si>
    <t>Uitvoeren van een schouw</t>
  </si>
  <si>
    <t>2.3</t>
  </si>
  <si>
    <t>Opstellen planning bouwteamfase</t>
  </si>
  <si>
    <t>2.4</t>
  </si>
  <si>
    <t>Opstellen samenwerkingsdocument incl planning</t>
  </si>
  <si>
    <t>2.5</t>
  </si>
  <si>
    <t>Inrichten samenwerkingsomgeving</t>
  </si>
  <si>
    <t>Baseline 3: Vaststellen planmatig onderhoudsmaatregelen - Voorlopig Ontwerp</t>
  </si>
  <si>
    <t>3.1</t>
  </si>
  <si>
    <t>Opstellen Voorlopig Ontwerp</t>
  </si>
  <si>
    <t>3.2</t>
  </si>
  <si>
    <t>Opstellen definiteve maatregelenlijst</t>
  </si>
  <si>
    <t>3.3</t>
  </si>
  <si>
    <t>Opstellen Voorlopig Ontwerp E&amp;E</t>
  </si>
  <si>
    <t>3.4</t>
  </si>
  <si>
    <t>CE-Conformiteitstraject in VO-fase</t>
  </si>
  <si>
    <t>3.5</t>
  </si>
  <si>
    <t>Functionele Veiligheid (FSP, SRQ)</t>
  </si>
  <si>
    <t>3.6</t>
  </si>
  <si>
    <t>Opstellen Voorlopig Ontwerp WTB</t>
  </si>
  <si>
    <t>3.7</t>
  </si>
  <si>
    <t>Opstellen Voorlopig Ontwerp Civiel</t>
  </si>
  <si>
    <t>3.8</t>
  </si>
  <si>
    <t>Uitwerken duurzaamheidskansen</t>
  </si>
  <si>
    <t>3.9</t>
  </si>
  <si>
    <t>Bepalen globale uitvoeringsplanning</t>
  </si>
  <si>
    <t>3.10</t>
  </si>
  <si>
    <t>Opstellen van een globale kostenraming (SSK)</t>
  </si>
  <si>
    <t>3.11</t>
  </si>
  <si>
    <t>Presentatie Voorlopig Ontwerp aan interne Opdrachtgevers</t>
  </si>
  <si>
    <t>Baseline 4: Definitief Ontwerp</t>
  </si>
  <si>
    <t>4.1</t>
  </si>
  <si>
    <t>Opstellen van een Definitief Ontwerp</t>
  </si>
  <si>
    <t>4.2</t>
  </si>
  <si>
    <t>CE-Conformiteitstraject in DO-fase</t>
  </si>
  <si>
    <t>4.3</t>
  </si>
  <si>
    <t>Functionele Veiligheid (SRS)</t>
  </si>
  <si>
    <t>4.4</t>
  </si>
  <si>
    <t>Bijwerken van globale uitvoeringsplanning</t>
  </si>
  <si>
    <t>4.5</t>
  </si>
  <si>
    <t>Aanvragen benodigde vergunningen voor uitvoering</t>
  </si>
  <si>
    <t>4.6</t>
  </si>
  <si>
    <t>Bijstellen van de kostenraming (SSK)</t>
  </si>
  <si>
    <t>4.7</t>
  </si>
  <si>
    <t>Presentatie Definitief Ontwerp aan interne Opdrachtgevers</t>
  </si>
  <si>
    <t>4.8</t>
  </si>
  <si>
    <t>Update project-risicomatrix</t>
  </si>
  <si>
    <t>Baseline 5: Besteksfase</t>
  </si>
  <si>
    <t>5.1</t>
  </si>
  <si>
    <t>Opstellen RAW bestek E&amp;E</t>
  </si>
  <si>
    <t>5.2</t>
  </si>
  <si>
    <t>Opstellen RAW bestek WTB</t>
  </si>
  <si>
    <t>5.3</t>
  </si>
  <si>
    <t>Opstellen RAW bestek Civiel</t>
  </si>
  <si>
    <t>5.4</t>
  </si>
  <si>
    <t>Opstellen van een Controle- en toetsingsplan</t>
  </si>
  <si>
    <t>5.5</t>
  </si>
  <si>
    <t>Opstellen V&amp;G-plan Ontwerp / Uitvoering</t>
  </si>
  <si>
    <t>5.6</t>
  </si>
  <si>
    <t>Opstellen besteksraming (SSK)</t>
  </si>
  <si>
    <t>5.7</t>
  </si>
  <si>
    <t>Opstellen uitvoeringsplanning voor realisatie</t>
  </si>
  <si>
    <t>Baseline 6: Definitieve prijsvorming</t>
  </si>
  <si>
    <t>6.1</t>
  </si>
  <si>
    <t>Defintieve prijsvorming</t>
  </si>
  <si>
    <t>Baseline 7: Uitvoering</t>
  </si>
  <si>
    <t>Wordt gezamenlijk nader ingevuld door OG en Aannemer</t>
  </si>
  <si>
    <t>Baselin 8: Beheer- en onderhoud</t>
  </si>
  <si>
    <t>Bijlage 3 - Staat van Ontleding</t>
  </si>
  <si>
    <t>Uitgangspunten:</t>
  </si>
  <si>
    <t>Aantal personen per team (OG en ON)</t>
  </si>
  <si>
    <t>AKWR:</t>
  </si>
  <si>
    <t>Inbegrepen in de uurprijs</t>
  </si>
  <si>
    <t>Inzet</t>
  </si>
  <si>
    <t>Doorlooptijd bouwteam (weken)</t>
  </si>
  <si>
    <t>Uurprijs per activiteit</t>
  </si>
  <si>
    <t>Prijs per activiteit</t>
  </si>
  <si>
    <t>Totaal</t>
  </si>
  <si>
    <t>Opmerking:</t>
  </si>
  <si>
    <t>Verdeling</t>
  </si>
  <si>
    <t>Uren</t>
  </si>
  <si>
    <t>Definitieve prijsvorming</t>
  </si>
  <si>
    <t>Totaal aantal uren</t>
  </si>
  <si>
    <t>Totaal kosten</t>
  </si>
  <si>
    <t>Projectvoorgang</t>
  </si>
  <si>
    <t>Kwaliteitsbeheersing en risicomanagement</t>
  </si>
  <si>
    <t>Opstellen, verspreiden en archiveren van overlegverslagen.</t>
  </si>
  <si>
    <t>Opstellen, beheren en actualiseren van de projectplanning.</t>
  </si>
  <si>
    <t>Opstellen en beheren van detailplanningen.</t>
  </si>
  <si>
    <t>Opstellen en beheren van de documentenplanning.</t>
  </si>
  <si>
    <t>Opstellen en indienen van voortgangsrapportages.</t>
  </si>
  <si>
    <t>Opstellen, beheren en actualiseren van het risicodossier.</t>
  </si>
  <si>
    <t xml:space="preserve">Uitvoeren en borgen van kwaliteitsbeheersing. </t>
  </si>
  <si>
    <t>Opstellen, beheren en actualiseren van het projectkwaliteitsplan.</t>
  </si>
  <si>
    <t xml:space="preserve">Registreren, analyseren en rapporteren van afwijkingen. </t>
  </si>
  <si>
    <t xml:space="preserve">Uitvoeren en onderhouden van risicomanagementprocessen. </t>
  </si>
  <si>
    <t>Verificatie</t>
  </si>
  <si>
    <t>Opstellen, beheren en actueel houden van het verificatieplan.</t>
  </si>
  <si>
    <t>Uitwerken en actueel houden van de WBS en het afleiden en vastleggen van eisen.</t>
  </si>
  <si>
    <t>Organiseren, uitvoeren en vastleggen van verificatie- en validatieactiviteiten.</t>
  </si>
  <si>
    <t>Opstellen, actualiseren en opleveren van het verificatierapport.</t>
  </si>
  <si>
    <t>Veiligheid</t>
  </si>
  <si>
    <t>Organiseren, uitvoeren, monitoren en borgen van de veiligheidsbeheersing.</t>
  </si>
  <si>
    <t>Opstellen, beheren en actueel houden van de risico-inventarisatie en -evaluatie.</t>
  </si>
  <si>
    <t>Opstellen, beheren en actueel houden van het V&amp;G-plan voor de ontwerpfase.</t>
  </si>
  <si>
    <t>Organiseren en uitvoeren van de V&amp;G-coördinatie in de ontwerpfase.</t>
  </si>
  <si>
    <t>Communicatie met derden</t>
  </si>
  <si>
    <t>Opstellen en aanleveren van informatie ten behoeve van publiekscommunicatie.</t>
  </si>
  <si>
    <t>Beschikbaar stellen van een vertegenwoordiger en deelnemen aan voorlichtingsactiviteiten.</t>
  </si>
  <si>
    <t>Financieel management</t>
  </si>
  <si>
    <t>Organiseren, uitvoeren, monitoren en borgen van het financieel management.</t>
  </si>
  <si>
    <t>Opstellen, beheren en actueel houden van het betalingsschema.</t>
  </si>
  <si>
    <t>SROI</t>
  </si>
  <si>
    <t>Opstellen en indienen van de SROI-rapportage.</t>
  </si>
  <si>
    <t>Organiseren, uitvoeren en aantoonbaar invullen van de SROI-verplichting.</t>
  </si>
  <si>
    <t>Opstellen en indienen van het plan van aanpak voor de nulmeting.</t>
  </si>
  <si>
    <t>Organiseren, uitvoeren en vastleggen van de nulmeting.</t>
  </si>
  <si>
    <t>Opstellen en opleveren van de rapportage van de resultaten van de nulmeting.</t>
  </si>
  <si>
    <t>Voorbereiden, opstellen en indienen van aanvragen voor VOBT.</t>
  </si>
  <si>
    <t>Verkrijgen, beheren en beschikbaar houden van verleende VOBT.</t>
  </si>
  <si>
    <t>Opstellen, beheren en actueel houden van het VOBT-register.</t>
  </si>
  <si>
    <t>Voorbereiden, indienen en registreren van vereiste meldingen.</t>
  </si>
  <si>
    <t>Tijdig voldoen en administreren van verschuldigde leges.</t>
  </si>
  <si>
    <t>Uitvoeren, bewaken en aantoonbaar naleven van VOBT-voorschriften.</t>
  </si>
  <si>
    <t>Uitvoeren en borgen van beheersmaatregelen conform het flora- en faunaonderzoek.</t>
  </si>
  <si>
    <t>Voorbereiden, opstellen en indienen van aanvragen voor ontheffing of vrijstelling.</t>
  </si>
  <si>
    <t>Organiseren, uitvoeren en vastleggen van de inventarisatie van flora en fauna.</t>
  </si>
  <si>
    <t>Opstellen en opleveren van het inventarisatierapport flora en fauna.</t>
  </si>
  <si>
    <t>Ontwerpen, uitvoeren, monitoren en instandhouden van mitigerende maatregelen.</t>
  </si>
  <si>
    <t>Organiseren, uitvoeren en rapporteren van geotechnisch onderzoek.</t>
  </si>
  <si>
    <t>Organiseren, uitvoeren en rapporteren van geohydrologisch onderzoek.</t>
  </si>
  <si>
    <t>Organiseren en aantoonbaar waarborgen van de belangen van kabels en leidingen.</t>
  </si>
  <si>
    <t>Organiseren en uitvoeren van de coördinatie met kabel- en leidingbeheerders.</t>
  </si>
  <si>
    <t>Opstellen, onderbouwen en indienen van verzoeken tot aanpassing.</t>
  </si>
  <si>
    <t>Tijdig voldoen en administreren van vergoedingen aan kabel- en leidingbeheerders.</t>
  </si>
  <si>
    <t>Vergunningen (VOBT)</t>
  </si>
  <si>
    <t>Flora en Fauna</t>
  </si>
  <si>
    <t>Geotechniek</t>
  </si>
  <si>
    <t>Kabels en leidingen</t>
  </si>
  <si>
    <t>Afstemmen en coördineren van maatregelen voor kabels en leidingen</t>
  </si>
  <si>
    <t>Verkeersmaatregelen</t>
  </si>
  <si>
    <t>Ontwerpen van verkeersmaatregelen.</t>
  </si>
  <si>
    <t>Algemene ontwerpeisen</t>
  </si>
  <si>
    <t>Uitvoeren en aantoonbaar borgen van de algemene ontwerpeisen</t>
  </si>
  <si>
    <t>Definitief ontwerp</t>
  </si>
  <si>
    <t>Opstellen, afstemmen, verifiëren en opleveren van het integrale definitief ontwerp.</t>
  </si>
  <si>
    <t>Opstellen van het beheer- en onderhoudsplan.</t>
  </si>
  <si>
    <t>Opstellen en actualiseren van het verificatierapport.</t>
  </si>
  <si>
    <t>Opstellen en afstemmen van het groenplan.</t>
  </si>
  <si>
    <t>Opstellen en afstemmen van het verlichtingsplan.</t>
  </si>
  <si>
    <t>Opstellen en afstemmen van het rioleringsplan.</t>
  </si>
  <si>
    <t xml:space="preserve">Opstellen, controleren en verifiëren van ontwerpberekeningen. </t>
  </si>
  <si>
    <t>Niet van toepassing in bouwteam fase 01</t>
  </si>
  <si>
    <t>UAV-GC contractstukken</t>
  </si>
  <si>
    <t>Opstellen en afstemmen Basisovereenkomst</t>
  </si>
  <si>
    <t xml:space="preserve">Opstellen en afstemmen Vraagspecificatie deel 0 - Algemeen </t>
  </si>
  <si>
    <t>Opstellen en afstemmen Vraagspecificatie deel 1 - Systeem- en uitvoeringseisen</t>
  </si>
  <si>
    <t>Opstellen en afstemmen Vraagspecificatie deel 2 - Proceseisen</t>
  </si>
  <si>
    <t>Opstellen en afstemmen Annexen</t>
  </si>
  <si>
    <t xml:space="preserve">Datum: </t>
  </si>
  <si>
    <t xml:space="preserve">Referentie: </t>
  </si>
  <si>
    <t>Aantal weken doorlooptijd bouwteam fase 01</t>
  </si>
  <si>
    <t>25-0319</t>
  </si>
  <si>
    <t>Onvoorzien</t>
  </si>
  <si>
    <t>Organiseren, voorbereiden, voorzitten en begeleiden van PSU, PFU en vierwekelijkse voortgangsoverleggen.</t>
  </si>
  <si>
    <t>Organiseren en uitvoeren van communicatie met derden.</t>
  </si>
  <si>
    <t>Opstellen, beheren, naleven en actualiseren van het strategisch omgevingsmanagement- en communicatieplan.</t>
  </si>
  <si>
    <t>Opstellen en afstemmen van de integrale ontwerpnota.</t>
  </si>
  <si>
    <t>Opstellen, beheren en controleren van de integrale ontwerptekeningen.</t>
  </si>
  <si>
    <t>Opstellen, beheren en actualiseren van het Project Management Plan, inclusief bijlages</t>
  </si>
  <si>
    <t>Aanvullen bouwteamovereenkomst</t>
  </si>
  <si>
    <t>Opstellen EMVI-beloftes en beheren van beloftes</t>
  </si>
  <si>
    <t>02 Projectbeheersing</t>
  </si>
  <si>
    <t xml:space="preserve">01 Projectmanagement </t>
  </si>
  <si>
    <t>03 Omgevingsmanagement en Conditionering</t>
  </si>
  <si>
    <t>Opstellen, afstemmen, indienen van het faserings- en verkeersmanagementplan.</t>
  </si>
  <si>
    <t>Monitoringsplan</t>
  </si>
  <si>
    <t>Opstellen, beheren en actueel houden van het monitoringsplan</t>
  </si>
  <si>
    <t>Raakvlakmanagement</t>
  </si>
  <si>
    <t>Opstellen, beheren en actueel houden van het raakvlakkendossier</t>
  </si>
  <si>
    <t>Eisen en wensen management</t>
  </si>
  <si>
    <t>Opstellen, beheren en actueel houden van de klanteisenspecificatie</t>
  </si>
  <si>
    <t>Opstellen en afstemmen integrale kostenramingen (SSK)</t>
  </si>
  <si>
    <t>Opstellen en afstemmen van het uitvoeringsplan t.b.v. maakbaarheid en fasering.</t>
  </si>
  <si>
    <t>Opstellen en afstemmen van het bemalingsplan.</t>
  </si>
  <si>
    <t>04 Ontwerp</t>
  </si>
  <si>
    <t>05 Contractmagement</t>
  </si>
  <si>
    <t>06 Uitvoering</t>
  </si>
  <si>
    <t>07 Beheer en onderhoud</t>
  </si>
  <si>
    <t>08 Definitieve prijsvorming</t>
  </si>
  <si>
    <t>09 Onvoorzien</t>
  </si>
  <si>
    <t>Definitief</t>
  </si>
  <si>
    <t>Opstellen en afstemmen van het duurzaamheidsplan.</t>
  </si>
  <si>
    <t>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</si>
</sst>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[$€-2]\ * #,##0.00_-;\-[$€-2]\ * #,##0.00_-;_-[$€-2]\ * &quot;-&quot;??_-;_-@_-"/>
    <numFmt numFmtId="165" formatCode="_-[$€-2]\ * #,##0_-;\-[$€-2]\ * #,##0_-;_-[$€-2]\ * &quot;-&quot;??_-;_-@_-"/>
    <numFmt numFmtId="166" formatCode="_ [$€-413]\ * #,##0.00_ ;_ [$€-413]\ * \-#,##0.00_ ;_ [$€-413]\ * &quot;-&quot;??_ ;_ @_ "/>
  </numFmts>
  <fonts count="10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theme="0" tint="-0.499984740745262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B05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4" xfId="0" applyBorder="1" applyAlignment="1">
      <alignment vertical="top" wrapText="1"/>
    </xf>
    <xf numFmtId="9" fontId="0" fillId="0" borderId="8" xfId="1" applyFont="1" applyFill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" fillId="4" borderId="13" xfId="0" applyFont="1" applyFill="1" applyBorder="1" applyAlignment="1">
      <alignment horizontal="left" vertical="top"/>
    </xf>
    <xf numFmtId="0" fontId="0" fillId="4" borderId="14" xfId="0" applyFill="1" applyBorder="1" applyAlignment="1">
      <alignment vertical="top"/>
    </xf>
    <xf numFmtId="0" fontId="0" fillId="4" borderId="14" xfId="0" applyFill="1" applyBorder="1" applyAlignment="1">
      <alignment horizontal="center" vertical="top"/>
    </xf>
    <xf numFmtId="9" fontId="0" fillId="0" borderId="12" xfId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1" xfId="0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  <xf numFmtId="0" fontId="1" fillId="2" borderId="35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0" fillId="5" borderId="26" xfId="0" applyFill="1" applyBorder="1" applyAlignment="1">
      <alignment horizontal="center" vertical="top" wrapText="1"/>
    </xf>
    <xf numFmtId="0" fontId="0" fillId="5" borderId="28" xfId="0" applyFill="1" applyBorder="1" applyAlignment="1">
      <alignment horizontal="center" vertical="top" wrapText="1"/>
    </xf>
    <xf numFmtId="0" fontId="0" fillId="5" borderId="18" xfId="0" applyFill="1" applyBorder="1" applyAlignment="1">
      <alignment horizontal="center" vertical="top" wrapText="1"/>
    </xf>
    <xf numFmtId="0" fontId="0" fillId="4" borderId="15" xfId="0" applyFill="1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9" fontId="0" fillId="0" borderId="8" xfId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9" fontId="0" fillId="0" borderId="8" xfId="1" applyFont="1" applyFill="1" applyBorder="1" applyAlignment="1">
      <alignment horizontal="center" vertical="top"/>
    </xf>
    <xf numFmtId="9" fontId="0" fillId="0" borderId="3" xfId="1" applyFont="1" applyFill="1" applyBorder="1" applyAlignment="1">
      <alignment horizontal="center" vertical="top" wrapText="1"/>
    </xf>
    <xf numFmtId="9" fontId="0" fillId="0" borderId="4" xfId="1" applyFont="1" applyFill="1" applyBorder="1" applyAlignment="1">
      <alignment horizontal="center" vertical="top" wrapText="1"/>
    </xf>
    <xf numFmtId="9" fontId="0" fillId="0" borderId="4" xfId="1" applyFont="1" applyBorder="1" applyAlignment="1">
      <alignment horizontal="center" vertical="top" wrapText="1"/>
    </xf>
    <xf numFmtId="9" fontId="0" fillId="0" borderId="4" xfId="1" applyFont="1" applyFill="1" applyBorder="1" applyAlignment="1">
      <alignment horizontal="center" vertical="top"/>
    </xf>
    <xf numFmtId="0" fontId="2" fillId="5" borderId="17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 wrapText="1"/>
    </xf>
    <xf numFmtId="0" fontId="0" fillId="0" borderId="24" xfId="0" applyBorder="1" applyAlignment="1">
      <alignment horizontal="center" vertical="top"/>
    </xf>
    <xf numFmtId="0" fontId="0" fillId="6" borderId="7" xfId="0" applyFill="1" applyBorder="1" applyAlignment="1">
      <alignment horizontal="center" vertical="top" wrapText="1"/>
    </xf>
    <xf numFmtId="0" fontId="0" fillId="6" borderId="4" xfId="0" applyFill="1" applyBorder="1" applyAlignment="1">
      <alignment vertical="top" wrapText="1"/>
    </xf>
    <xf numFmtId="9" fontId="0" fillId="0" borderId="39" xfId="1" applyFont="1" applyFill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0" borderId="24" xfId="1" applyNumberFormat="1" applyFont="1" applyFill="1" applyBorder="1" applyAlignment="1">
      <alignment horizontal="center" vertical="top" wrapText="1"/>
    </xf>
    <xf numFmtId="9" fontId="0" fillId="0" borderId="7" xfId="1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1" fontId="0" fillId="0" borderId="0" xfId="0" applyNumberFormat="1"/>
    <xf numFmtId="9" fontId="0" fillId="0" borderId="7" xfId="1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9" fontId="0" fillId="0" borderId="11" xfId="1" applyFont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9" fontId="0" fillId="0" borderId="10" xfId="1" applyFont="1" applyBorder="1" applyAlignment="1">
      <alignment horizontal="center" vertical="top" wrapText="1"/>
    </xf>
    <xf numFmtId="0" fontId="0" fillId="0" borderId="43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left" vertical="top" indent="2"/>
    </xf>
    <xf numFmtId="0" fontId="0" fillId="0" borderId="4" xfId="0" applyBorder="1" applyAlignment="1">
      <alignment horizontal="left" vertical="top" wrapText="1" indent="2"/>
    </xf>
    <xf numFmtId="1" fontId="0" fillId="0" borderId="45" xfId="0" applyNumberFormat="1" applyBorder="1" applyAlignment="1">
      <alignment horizontal="center"/>
    </xf>
    <xf numFmtId="2" fontId="0" fillId="0" borderId="57" xfId="0" applyNumberFormat="1" applyBorder="1" applyAlignment="1">
      <alignment horizontal="center" vertical="top" wrapText="1"/>
    </xf>
    <xf numFmtId="1" fontId="0" fillId="0" borderId="58" xfId="0" applyNumberFormat="1" applyBorder="1" applyAlignment="1">
      <alignment horizontal="center"/>
    </xf>
    <xf numFmtId="0" fontId="0" fillId="0" borderId="60" xfId="0" applyBorder="1" applyAlignment="1">
      <alignment horizontal="center" vertical="top" wrapText="1"/>
    </xf>
    <xf numFmtId="0" fontId="4" fillId="0" borderId="62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0" borderId="65" xfId="0" applyBorder="1" applyAlignment="1">
      <alignment horizontal="center" vertical="top" wrapText="1"/>
    </xf>
    <xf numFmtId="0" fontId="0" fillId="0" borderId="66" xfId="0" applyBorder="1" applyAlignment="1">
      <alignment vertical="top" wrapText="1"/>
    </xf>
    <xf numFmtId="9" fontId="0" fillId="0" borderId="65" xfId="1" applyFont="1" applyBorder="1" applyAlignment="1">
      <alignment horizontal="center" vertical="top" wrapText="1"/>
    </xf>
    <xf numFmtId="0" fontId="0" fillId="0" borderId="66" xfId="0" applyBorder="1" applyAlignment="1">
      <alignment horizontal="center"/>
    </xf>
    <xf numFmtId="1" fontId="0" fillId="0" borderId="66" xfId="0" applyNumberFormat="1" applyBorder="1" applyAlignment="1">
      <alignment horizontal="center"/>
    </xf>
    <xf numFmtId="1" fontId="0" fillId="0" borderId="69" xfId="0" applyNumberFormat="1" applyBorder="1" applyAlignment="1">
      <alignment horizontal="center"/>
    </xf>
    <xf numFmtId="1" fontId="0" fillId="0" borderId="70" xfId="0" applyNumberFormat="1" applyBorder="1" applyAlignment="1">
      <alignment horizontal="center"/>
    </xf>
    <xf numFmtId="9" fontId="0" fillId="6" borderId="7" xfId="1" applyFont="1" applyFill="1" applyBorder="1" applyAlignment="1">
      <alignment horizontal="center" vertical="top"/>
    </xf>
    <xf numFmtId="9" fontId="0" fillId="6" borderId="39" xfId="1" applyFont="1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/>
    </xf>
    <xf numFmtId="2" fontId="0" fillId="0" borderId="71" xfId="0" applyNumberFormat="1" applyBorder="1" applyAlignment="1">
      <alignment horizontal="center" vertical="top" wrapText="1"/>
    </xf>
    <xf numFmtId="0" fontId="0" fillId="0" borderId="72" xfId="0" applyBorder="1" applyAlignment="1">
      <alignment horizontal="left" vertical="top" indent="2"/>
    </xf>
    <xf numFmtId="2" fontId="0" fillId="0" borderId="64" xfId="0" applyNumberFormat="1" applyBorder="1" applyAlignment="1">
      <alignment horizontal="center" vertical="top" wrapText="1"/>
    </xf>
    <xf numFmtId="9" fontId="0" fillId="0" borderId="42" xfId="1" applyFont="1" applyBorder="1" applyAlignment="1">
      <alignment horizontal="center" vertical="top" wrapText="1"/>
    </xf>
    <xf numFmtId="1" fontId="0" fillId="0" borderId="59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22" xfId="1" applyFont="1" applyBorder="1" applyAlignment="1">
      <alignment horizontal="center" vertical="top" wrapText="1"/>
    </xf>
    <xf numFmtId="0" fontId="0" fillId="0" borderId="44" xfId="0" applyBorder="1" applyAlignment="1">
      <alignment horizontal="center" vertical="top" wrapText="1"/>
    </xf>
    <xf numFmtId="1" fontId="0" fillId="0" borderId="68" xfId="0" applyNumberFormat="1" applyBorder="1" applyAlignment="1">
      <alignment horizontal="center"/>
    </xf>
    <xf numFmtId="0" fontId="0" fillId="0" borderId="62" xfId="0" applyBorder="1" applyAlignment="1">
      <alignment horizontal="center" vertical="top" wrapText="1"/>
    </xf>
    <xf numFmtId="0" fontId="0" fillId="0" borderId="63" xfId="0" applyBorder="1" applyAlignment="1">
      <alignment horizontal="center" vertical="top" wrapText="1"/>
    </xf>
    <xf numFmtId="1" fontId="0" fillId="0" borderId="61" xfId="0" applyNumberFormat="1" applyBorder="1" applyAlignment="1">
      <alignment horizontal="center"/>
    </xf>
    <xf numFmtId="0" fontId="0" fillId="6" borderId="62" xfId="0" applyFill="1" applyBorder="1" applyAlignment="1">
      <alignment horizontal="center" vertical="top" wrapText="1"/>
    </xf>
    <xf numFmtId="1" fontId="0" fillId="6" borderId="4" xfId="0" applyNumberFormat="1" applyFill="1" applyBorder="1" applyAlignment="1">
      <alignment horizontal="center"/>
    </xf>
    <xf numFmtId="0" fontId="0" fillId="0" borderId="0" xfId="0" applyAlignment="1">
      <alignment horizontal="left" wrapText="1"/>
    </xf>
    <xf numFmtId="1" fontId="0" fillId="0" borderId="0" xfId="0" applyNumberFormat="1" applyAlignment="1">
      <alignment horizontal="left" wrapText="1"/>
    </xf>
    <xf numFmtId="1" fontId="0" fillId="0" borderId="58" xfId="0" applyNumberFormat="1" applyBorder="1" applyAlignment="1">
      <alignment horizontal="center" vertical="top"/>
    </xf>
    <xf numFmtId="1" fontId="0" fillId="0" borderId="4" xfId="0" applyNumberFormat="1" applyBorder="1" applyAlignment="1">
      <alignment horizontal="center" vertical="top"/>
    </xf>
    <xf numFmtId="1" fontId="0" fillId="0" borderId="0" xfId="0" applyNumberFormat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1" fontId="0" fillId="0" borderId="61" xfId="0" applyNumberFormat="1" applyBorder="1" applyAlignment="1">
      <alignment horizontal="center" vertical="top"/>
    </xf>
    <xf numFmtId="0" fontId="6" fillId="8" borderId="0" xfId="0" applyFont="1" applyFill="1" applyAlignment="1">
      <alignment horizontal="left" vertical="top" wrapText="1"/>
    </xf>
    <xf numFmtId="0" fontId="6" fillId="8" borderId="53" xfId="0" applyFont="1" applyFill="1" applyBorder="1" applyAlignment="1">
      <alignment horizontal="left" vertical="top" wrapText="1"/>
    </xf>
    <xf numFmtId="0" fontId="6" fillId="8" borderId="13" xfId="0" applyFont="1" applyFill="1" applyBorder="1" applyAlignment="1">
      <alignment vertical="top" wrapText="1"/>
    </xf>
    <xf numFmtId="8" fontId="6" fillId="8" borderId="15" xfId="0" applyNumberFormat="1" applyFont="1" applyFill="1" applyBorder="1" applyAlignment="1">
      <alignment vertical="top" wrapText="1"/>
    </xf>
    <xf numFmtId="0" fontId="6" fillId="8" borderId="54" xfId="0" applyFont="1" applyFill="1" applyBorder="1" applyAlignment="1">
      <alignment horizontal="center" vertical="top" wrapText="1"/>
    </xf>
    <xf numFmtId="0" fontId="6" fillId="8" borderId="55" xfId="0" applyFont="1" applyFill="1" applyBorder="1" applyAlignment="1">
      <alignment horizontal="left" vertical="top"/>
    </xf>
    <xf numFmtId="0" fontId="6" fillId="8" borderId="15" xfId="0" applyFont="1" applyFill="1" applyBorder="1" applyAlignment="1">
      <alignment horizontal="left" vertical="top"/>
    </xf>
    <xf numFmtId="0" fontId="7" fillId="8" borderId="13" xfId="0" applyFont="1" applyFill="1" applyBorder="1" applyAlignment="1">
      <alignment horizontal="center" vertical="top"/>
    </xf>
    <xf numFmtId="0" fontId="7" fillId="8" borderId="15" xfId="0" applyFont="1" applyFill="1" applyBorder="1" applyAlignment="1">
      <alignment horizontal="center" vertical="top"/>
    </xf>
    <xf numFmtId="0" fontId="7" fillId="8" borderId="56" xfId="0" applyFont="1" applyFill="1" applyBorder="1" applyAlignment="1">
      <alignment horizontal="center" vertical="top"/>
    </xf>
    <xf numFmtId="0" fontId="7" fillId="8" borderId="0" xfId="0" applyFont="1" applyFill="1" applyAlignment="1">
      <alignment horizontal="left" vertical="top" wrapText="1"/>
    </xf>
    <xf numFmtId="0" fontId="6" fillId="8" borderId="14" xfId="0" applyFont="1" applyFill="1" applyBorder="1" applyAlignment="1">
      <alignment vertical="top"/>
    </xf>
    <xf numFmtId="0" fontId="7" fillId="8" borderId="38" xfId="0" applyFont="1" applyFill="1" applyBorder="1" applyAlignment="1">
      <alignment horizontal="center" vertical="top"/>
    </xf>
    <xf numFmtId="0" fontId="7" fillId="8" borderId="19" xfId="0" applyFont="1" applyFill="1" applyBorder="1" applyAlignment="1">
      <alignment horizontal="center" vertical="top"/>
    </xf>
    <xf numFmtId="1" fontId="7" fillId="8" borderId="38" xfId="0" applyNumberFormat="1" applyFont="1" applyFill="1" applyBorder="1" applyAlignment="1">
      <alignment horizontal="center" vertical="top"/>
    </xf>
    <xf numFmtId="1" fontId="7" fillId="8" borderId="0" xfId="0" applyNumberFormat="1" applyFont="1" applyFill="1" applyAlignment="1">
      <alignment horizontal="left" vertical="top" wrapText="1"/>
    </xf>
    <xf numFmtId="0" fontId="6" fillId="8" borderId="55" xfId="0" applyFont="1" applyFill="1" applyBorder="1" applyAlignment="1">
      <alignment vertical="top"/>
    </xf>
    <xf numFmtId="0" fontId="6" fillId="8" borderId="46" xfId="0" applyFont="1" applyFill="1" applyBorder="1" applyAlignment="1">
      <alignment vertical="top"/>
    </xf>
    <xf numFmtId="0" fontId="6" fillId="8" borderId="67" xfId="0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vertical="top"/>
    </xf>
    <xf numFmtId="1" fontId="6" fillId="8" borderId="0" xfId="0" applyNumberFormat="1" applyFont="1" applyFill="1" applyAlignment="1">
      <alignment horizontal="left" vertical="center" wrapText="1"/>
    </xf>
    <xf numFmtId="0" fontId="6" fillId="8" borderId="13" xfId="0" applyFont="1" applyFill="1" applyBorder="1" applyAlignment="1">
      <alignment vertical="top"/>
    </xf>
    <xf numFmtId="0" fontId="6" fillId="8" borderId="54" xfId="0" applyFont="1" applyFill="1" applyBorder="1" applyAlignment="1">
      <alignment vertical="top"/>
    </xf>
    <xf numFmtId="0" fontId="6" fillId="8" borderId="15" xfId="0" applyFont="1" applyFill="1" applyBorder="1" applyAlignment="1">
      <alignment horizontal="center" vertical="center"/>
    </xf>
    <xf numFmtId="1" fontId="6" fillId="8" borderId="15" xfId="0" applyNumberFormat="1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1" fontId="6" fillId="8" borderId="38" xfId="0" applyNumberFormat="1" applyFont="1" applyFill="1" applyBorder="1" applyAlignment="1">
      <alignment horizontal="center" vertical="center"/>
    </xf>
    <xf numFmtId="164" fontId="6" fillId="8" borderId="38" xfId="2" applyNumberFormat="1" applyFont="1" applyFill="1" applyBorder="1" applyAlignment="1">
      <alignment horizontal="center" vertical="center"/>
    </xf>
    <xf numFmtId="0" fontId="6" fillId="8" borderId="0" xfId="0" applyFont="1" applyFill="1" applyAlignment="1">
      <alignment horizontal="left" vertical="center" wrapText="1"/>
    </xf>
    <xf numFmtId="1" fontId="6" fillId="8" borderId="46" xfId="0" applyNumberFormat="1" applyFont="1" applyFill="1" applyBorder="1" applyAlignment="1">
      <alignment vertical="top"/>
    </xf>
    <xf numFmtId="1" fontId="6" fillId="8" borderId="46" xfId="0" applyNumberFormat="1" applyFont="1" applyFill="1" applyBorder="1" applyAlignment="1">
      <alignment horizontal="center" vertical="top"/>
    </xf>
    <xf numFmtId="0" fontId="0" fillId="0" borderId="71" xfId="0" applyBorder="1" applyAlignment="1">
      <alignment horizontal="center"/>
    </xf>
    <xf numFmtId="0" fontId="6" fillId="8" borderId="46" xfId="0" applyFont="1" applyFill="1" applyBorder="1" applyAlignment="1">
      <alignment horizontal="center" vertical="top"/>
    </xf>
    <xf numFmtId="1" fontId="7" fillId="8" borderId="20" xfId="0" applyNumberFormat="1" applyFont="1" applyFill="1" applyBorder="1" applyAlignment="1">
      <alignment horizontal="center" vertical="top"/>
    </xf>
    <xf numFmtId="1" fontId="7" fillId="8" borderId="13" xfId="0" applyNumberFormat="1" applyFont="1" applyFill="1" applyBorder="1" applyAlignment="1">
      <alignment horizontal="center" vertical="top"/>
    </xf>
    <xf numFmtId="1" fontId="0" fillId="0" borderId="74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/>
    </xf>
    <xf numFmtId="1" fontId="0" fillId="0" borderId="75" xfId="0" applyNumberFormat="1" applyBorder="1" applyAlignment="1">
      <alignment horizontal="center"/>
    </xf>
    <xf numFmtId="1" fontId="0" fillId="0" borderId="73" xfId="0" applyNumberFormat="1" applyBorder="1" applyAlignment="1">
      <alignment horizontal="center" vertical="top"/>
    </xf>
    <xf numFmtId="1" fontId="0" fillId="0" borderId="7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165" fontId="6" fillId="8" borderId="15" xfId="0" applyNumberFormat="1" applyFont="1" applyFill="1" applyBorder="1" applyAlignment="1">
      <alignment horizontal="center" vertical="center"/>
    </xf>
    <xf numFmtId="166" fontId="6" fillId="9" borderId="15" xfId="0" applyNumberFormat="1" applyFont="1" applyFill="1" applyBorder="1" applyAlignment="1">
      <alignment horizontal="center" vertical="center"/>
    </xf>
    <xf numFmtId="9" fontId="0" fillId="0" borderId="10" xfId="1" applyFont="1" applyFill="1" applyBorder="1" applyAlignment="1">
      <alignment horizontal="center" vertical="top" wrapText="1"/>
    </xf>
    <xf numFmtId="9" fontId="0" fillId="0" borderId="11" xfId="1" applyFont="1" applyFill="1" applyBorder="1" applyAlignment="1">
      <alignment horizontal="center" vertical="top" wrapText="1"/>
    </xf>
    <xf numFmtId="0" fontId="0" fillId="0" borderId="76" xfId="1" applyNumberFormat="1" applyFont="1" applyFill="1" applyBorder="1" applyAlignment="1">
      <alignment horizontal="center" vertical="top" wrapText="1"/>
    </xf>
    <xf numFmtId="1" fontId="7" fillId="8" borderId="14" xfId="0" applyNumberFormat="1" applyFont="1" applyFill="1" applyBorder="1" applyAlignment="1">
      <alignment horizontal="center" vertical="top"/>
    </xf>
    <xf numFmtId="1" fontId="6" fillId="8" borderId="46" xfId="0" applyNumberFormat="1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164" fontId="6" fillId="8" borderId="13" xfId="2" applyNumberFormat="1" applyFont="1" applyFill="1" applyBorder="1" applyAlignment="1">
      <alignment horizontal="center" vertical="center"/>
    </xf>
    <xf numFmtId="165" fontId="6" fillId="8" borderId="14" xfId="0" applyNumberFormat="1" applyFont="1" applyFill="1" applyBorder="1" applyAlignment="1">
      <alignment horizontal="center" vertical="top"/>
    </xf>
    <xf numFmtId="165" fontId="6" fillId="8" borderId="14" xfId="0" applyNumberFormat="1" applyFont="1" applyFill="1" applyBorder="1" applyAlignment="1">
      <alignment horizontal="center" vertical="top" wrapText="1"/>
    </xf>
    <xf numFmtId="165" fontId="6" fillId="8" borderId="47" xfId="0" applyNumberFormat="1" applyFont="1" applyFill="1" applyBorder="1" applyAlignment="1">
      <alignment vertical="top"/>
    </xf>
    <xf numFmtId="165" fontId="6" fillId="8" borderId="47" xfId="0" applyNumberFormat="1" applyFont="1" applyFill="1" applyBorder="1" applyAlignment="1">
      <alignment horizontal="center" vertical="top"/>
    </xf>
    <xf numFmtId="1" fontId="7" fillId="8" borderId="37" xfId="0" applyNumberFormat="1" applyFont="1" applyFill="1" applyBorder="1" applyAlignment="1">
      <alignment horizontal="center" vertical="top"/>
    </xf>
    <xf numFmtId="1" fontId="0" fillId="7" borderId="34" xfId="0" applyNumberFormat="1" applyFill="1" applyBorder="1" applyAlignment="1">
      <alignment horizontal="center" vertical="top"/>
    </xf>
    <xf numFmtId="1" fontId="6" fillId="8" borderId="77" xfId="0" applyNumberFormat="1" applyFont="1" applyFill="1" applyBorder="1" applyAlignment="1">
      <alignment vertical="top"/>
    </xf>
    <xf numFmtId="1" fontId="0" fillId="7" borderId="34" xfId="0" applyNumberFormat="1" applyFill="1" applyBorder="1" applyAlignment="1">
      <alignment horizontal="center"/>
    </xf>
    <xf numFmtId="1" fontId="6" fillId="8" borderId="77" xfId="0" applyNumberFormat="1" applyFont="1" applyFill="1" applyBorder="1" applyAlignment="1">
      <alignment horizontal="center" vertical="top"/>
    </xf>
    <xf numFmtId="1" fontId="0" fillId="0" borderId="78" xfId="0" applyNumberFormat="1" applyBorder="1" applyAlignment="1">
      <alignment horizontal="center"/>
    </xf>
    <xf numFmtId="1" fontId="0" fillId="0" borderId="80" xfId="0" applyNumberFormat="1" applyBorder="1" applyAlignment="1">
      <alignment horizontal="center"/>
    </xf>
    <xf numFmtId="0" fontId="6" fillId="8" borderId="38" xfId="0" applyFont="1" applyFill="1" applyBorder="1" applyAlignment="1">
      <alignment horizontal="center" vertical="center"/>
    </xf>
    <xf numFmtId="1" fontId="0" fillId="7" borderId="79" xfId="0" applyNumberFormat="1" applyFill="1" applyBorder="1" applyAlignment="1">
      <alignment horizontal="center"/>
    </xf>
    <xf numFmtId="14" fontId="0" fillId="0" borderId="0" xfId="0" applyNumberFormat="1" applyAlignment="1">
      <alignment horizontal="left"/>
    </xf>
    <xf numFmtId="9" fontId="0" fillId="0" borderId="0" xfId="0" applyNumberFormat="1"/>
    <xf numFmtId="9" fontId="8" fillId="0" borderId="7" xfId="1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9" fontId="8" fillId="6" borderId="7" xfId="1" applyFont="1" applyFill="1" applyBorder="1" applyAlignment="1">
      <alignment horizontal="center" vertical="top"/>
    </xf>
    <xf numFmtId="1" fontId="8" fillId="0" borderId="4" xfId="0" applyNumberFormat="1" applyFont="1" applyBorder="1" applyAlignment="1">
      <alignment horizontal="center" vertical="top"/>
    </xf>
    <xf numFmtId="1" fontId="8" fillId="7" borderId="34" xfId="0" applyNumberFormat="1" applyFont="1" applyFill="1" applyBorder="1" applyAlignment="1">
      <alignment horizontal="center" vertical="top"/>
    </xf>
    <xf numFmtId="1" fontId="8" fillId="0" borderId="73" xfId="0" applyNumberFormat="1" applyFont="1" applyBorder="1" applyAlignment="1">
      <alignment horizontal="center" vertical="top"/>
    </xf>
    <xf numFmtId="1" fontId="8" fillId="0" borderId="58" xfId="0" applyNumberFormat="1" applyFont="1" applyBorder="1" applyAlignment="1">
      <alignment horizontal="center"/>
    </xf>
    <xf numFmtId="9" fontId="8" fillId="6" borderId="39" xfId="1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/>
    </xf>
    <xf numFmtId="9" fontId="8" fillId="0" borderId="11" xfId="1" applyFont="1" applyFill="1" applyBorder="1" applyAlignment="1">
      <alignment horizontal="center" vertical="top" wrapText="1"/>
    </xf>
    <xf numFmtId="9" fontId="8" fillId="0" borderId="39" xfId="1" applyFont="1" applyFill="1" applyBorder="1" applyAlignment="1">
      <alignment horizontal="center" vertical="top" wrapText="1"/>
    </xf>
    <xf numFmtId="0" fontId="8" fillId="0" borderId="12" xfId="1" applyNumberFormat="1" applyFont="1" applyFill="1" applyBorder="1" applyAlignment="1">
      <alignment horizontal="center" vertical="top" wrapText="1"/>
    </xf>
    <xf numFmtId="1" fontId="8" fillId="0" borderId="59" xfId="0" applyNumberFormat="1" applyFont="1" applyBorder="1" applyAlignment="1">
      <alignment horizontal="center"/>
    </xf>
    <xf numFmtId="0" fontId="8" fillId="0" borderId="3" xfId="1" applyNumberFormat="1" applyFont="1" applyFill="1" applyBorder="1" applyAlignment="1">
      <alignment horizontal="center" vertical="top" wrapText="1"/>
    </xf>
    <xf numFmtId="9" fontId="8" fillId="0" borderId="40" xfId="1" applyFont="1" applyFill="1" applyBorder="1" applyAlignment="1">
      <alignment horizontal="center" vertical="top" wrapText="1"/>
    </xf>
    <xf numFmtId="0" fontId="8" fillId="0" borderId="8" xfId="1" applyNumberFormat="1" applyFont="1" applyFill="1" applyBorder="1" applyAlignment="1">
      <alignment horizontal="center" vertical="top" wrapText="1"/>
    </xf>
    <xf numFmtId="1" fontId="8" fillId="0" borderId="58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left" vertical="top" indent="2"/>
    </xf>
    <xf numFmtId="0" fontId="0" fillId="0" borderId="3" xfId="0" applyBorder="1" applyAlignment="1">
      <alignment horizontal="left" vertical="top" wrapText="1" indent="2"/>
    </xf>
    <xf numFmtId="0" fontId="8" fillId="6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6" fontId="6" fillId="8" borderId="15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4" fontId="7" fillId="8" borderId="54" xfId="2" applyFont="1" applyFill="1" applyBorder="1" applyAlignment="1">
      <alignment horizontal="center" vertical="top"/>
    </xf>
    <xf numFmtId="0" fontId="6" fillId="8" borderId="48" xfId="0" applyFont="1" applyFill="1" applyBorder="1" applyAlignment="1">
      <alignment horizontal="left" vertical="top" wrapText="1"/>
    </xf>
    <xf numFmtId="0" fontId="6" fillId="8" borderId="49" xfId="0" applyFont="1" applyFill="1" applyBorder="1" applyAlignment="1">
      <alignment horizontal="left" vertical="top" wrapText="1"/>
    </xf>
    <xf numFmtId="0" fontId="6" fillId="8" borderId="50" xfId="0" applyFont="1" applyFill="1" applyBorder="1" applyAlignment="1">
      <alignment horizontal="center" vertical="top" wrapText="1"/>
    </xf>
    <xf numFmtId="0" fontId="6" fillId="8" borderId="51" xfId="0" applyFont="1" applyFill="1" applyBorder="1" applyAlignment="1">
      <alignment horizontal="center" vertical="top" wrapText="1"/>
    </xf>
    <xf numFmtId="0" fontId="6" fillId="8" borderId="52" xfId="0" applyFont="1" applyFill="1" applyBorder="1" applyAlignment="1">
      <alignment horizontal="center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0" fontId="2" fillId="5" borderId="30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0" fillId="3" borderId="25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2" fillId="5" borderId="16" xfId="0" applyFont="1" applyFill="1" applyBorder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9" fontId="0" fillId="0" borderId="4" xfId="1" applyFont="1" applyBorder="1" applyAlignment="1">
      <alignment horizontal="center" vertical="top" wrapText="1"/>
    </xf>
    <xf numFmtId="9" fontId="0" fillId="0" borderId="8" xfId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3">
    <cellStyle name="Procent" xfId="1" builtinId="5"/>
    <cellStyle name="Standaard" xfId="0" builtinId="0" customBuiltin="1"/>
    <cellStyle name="Valuta" xfId="2" builtinId="4"/>
  </cellStyles>
  <dxfs count="0"/>
  <tableStyles count="0" defaultTableStyle="TableStyleMedium2" defaultPivotStyle="PivotStyleLight16"/>
  <colors>
    <mruColors>
      <color rgb="FF9FF828"/>
      <color rgb="FFADED6D"/>
      <color rgb="FF90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A11F8-3F83-4924-8C60-0C9D97208F8E}">
  <dimension ref="A1:G110"/>
  <sheetViews>
    <sheetView view="pageBreakPreview" zoomScale="115" zoomScaleNormal="85" zoomScaleSheetLayoutView="115" workbookViewId="0">
      <pane ySplit="5" topLeftCell="A53" activePane="bottomLeft" state="frozen"/>
      <selection pane="bottomLeft" activeCell="I13" sqref="I13"/>
    </sheetView>
  </sheetViews>
  <sheetFormatPr defaultColWidth="8.7109375" defaultRowHeight="12.75" x14ac:dyDescent="0.2"/>
  <cols>
    <col min="1" max="1" width="16.7109375" style="5" customWidth="1"/>
    <col min="2" max="2" width="56" style="2" customWidth="1"/>
    <col min="3" max="3" width="17.28515625" style="5" customWidth="1"/>
    <col min="4" max="4" width="13" style="5" customWidth="1"/>
    <col min="5" max="5" width="16.42578125" style="2" customWidth="1"/>
    <col min="6" max="6" width="11.7109375" style="2" customWidth="1"/>
    <col min="7" max="7" width="11.7109375" style="5" customWidth="1"/>
    <col min="8" max="16384" width="8.7109375" style="2"/>
  </cols>
  <sheetData>
    <row r="1" spans="1:7" ht="12.75" customHeight="1" x14ac:dyDescent="0.2">
      <c r="A1" s="203" t="s">
        <v>0</v>
      </c>
      <c r="B1" s="204"/>
      <c r="C1" s="204"/>
      <c r="D1" s="205"/>
      <c r="E1" s="209" t="s">
        <v>1</v>
      </c>
      <c r="F1" s="210"/>
      <c r="G1" s="29"/>
    </row>
    <row r="2" spans="1:7" ht="12.75" customHeight="1" x14ac:dyDescent="0.2">
      <c r="A2" s="206"/>
      <c r="B2" s="207"/>
      <c r="C2" s="207"/>
      <c r="D2" s="208"/>
      <c r="E2" s="211"/>
      <c r="F2" s="212"/>
      <c r="G2" s="30"/>
    </row>
    <row r="3" spans="1:7" ht="12.75" customHeight="1" x14ac:dyDescent="0.2">
      <c r="A3" s="206"/>
      <c r="B3" s="207"/>
      <c r="C3" s="207"/>
      <c r="D3" s="208"/>
      <c r="E3" s="211"/>
      <c r="F3" s="212"/>
      <c r="G3" s="30"/>
    </row>
    <row r="4" spans="1:7" ht="42" customHeight="1" thickBot="1" x14ac:dyDescent="0.25">
      <c r="A4" s="215" t="s">
        <v>2</v>
      </c>
      <c r="B4" s="216"/>
      <c r="C4" s="46"/>
      <c r="D4" s="51"/>
      <c r="E4" s="213"/>
      <c r="F4" s="214"/>
      <c r="G4" s="31"/>
    </row>
    <row r="5" spans="1:7" ht="12.75" customHeight="1" thickBot="1" x14ac:dyDescent="0.25">
      <c r="A5" s="217" t="s">
        <v>3</v>
      </c>
      <c r="B5" s="218"/>
      <c r="C5" s="47" t="s">
        <v>4</v>
      </c>
      <c r="D5" s="27" t="s">
        <v>5</v>
      </c>
      <c r="E5" s="26" t="s">
        <v>4</v>
      </c>
      <c r="F5" s="27" t="s">
        <v>5</v>
      </c>
      <c r="G5" s="28" t="s">
        <v>6</v>
      </c>
    </row>
    <row r="6" spans="1:7" ht="12.75" customHeight="1" thickBot="1" x14ac:dyDescent="0.25">
      <c r="A6" s="12" t="s">
        <v>7</v>
      </c>
      <c r="B6" s="13"/>
      <c r="C6" s="14"/>
      <c r="D6" s="14"/>
      <c r="E6" s="14"/>
      <c r="F6" s="16"/>
      <c r="G6" s="32"/>
    </row>
    <row r="7" spans="1:7" ht="12.75" customHeight="1" x14ac:dyDescent="0.2">
      <c r="A7" s="10" t="s">
        <v>8</v>
      </c>
      <c r="B7" s="18" t="s">
        <v>9</v>
      </c>
      <c r="C7" s="42">
        <v>0.5</v>
      </c>
      <c r="D7" s="15">
        <v>0.5</v>
      </c>
      <c r="E7" s="10" t="s">
        <v>10</v>
      </c>
      <c r="F7" s="11" t="s">
        <v>11</v>
      </c>
      <c r="G7" s="33" t="s">
        <v>12</v>
      </c>
    </row>
    <row r="8" spans="1:7" ht="12.75" customHeight="1" x14ac:dyDescent="0.2">
      <c r="A8" s="38" t="s">
        <v>13</v>
      </c>
      <c r="B8" s="6" t="s">
        <v>14</v>
      </c>
      <c r="C8" s="43">
        <v>0.75</v>
      </c>
      <c r="D8" s="7">
        <v>0.25</v>
      </c>
      <c r="E8" s="38" t="s">
        <v>10</v>
      </c>
      <c r="F8" s="40" t="s">
        <v>11</v>
      </c>
      <c r="G8" s="34" t="s">
        <v>12</v>
      </c>
    </row>
    <row r="9" spans="1:7" ht="12.75" customHeight="1" x14ac:dyDescent="0.2">
      <c r="A9" s="38" t="s">
        <v>15</v>
      </c>
      <c r="B9" s="6" t="s">
        <v>16</v>
      </c>
      <c r="C9" s="43">
        <v>0.6</v>
      </c>
      <c r="D9" s="7">
        <v>0.4</v>
      </c>
      <c r="E9" s="39" t="s">
        <v>10</v>
      </c>
      <c r="F9" s="40" t="s">
        <v>11</v>
      </c>
      <c r="G9" s="34" t="s">
        <v>12</v>
      </c>
    </row>
    <row r="10" spans="1:7" ht="12.75" customHeight="1" x14ac:dyDescent="0.2">
      <c r="A10" s="38" t="s">
        <v>17</v>
      </c>
      <c r="B10" s="6" t="s">
        <v>18</v>
      </c>
      <c r="C10" s="43">
        <v>0.5</v>
      </c>
      <c r="D10" s="7">
        <v>0.5</v>
      </c>
      <c r="E10" s="38" t="s">
        <v>10</v>
      </c>
      <c r="F10" s="40" t="s">
        <v>11</v>
      </c>
      <c r="G10" s="34" t="s">
        <v>12</v>
      </c>
    </row>
    <row r="11" spans="1:7" ht="12.75" customHeight="1" x14ac:dyDescent="0.2">
      <c r="A11" s="38" t="s">
        <v>19</v>
      </c>
      <c r="B11" s="6" t="s">
        <v>20</v>
      </c>
      <c r="C11" s="43">
        <v>0.75</v>
      </c>
      <c r="D11" s="7">
        <v>0.25</v>
      </c>
      <c r="E11" s="38" t="s">
        <v>10</v>
      </c>
      <c r="F11" s="40" t="s">
        <v>11</v>
      </c>
      <c r="G11" s="34"/>
    </row>
    <row r="12" spans="1:7" ht="12.75" customHeight="1" x14ac:dyDescent="0.2">
      <c r="A12" s="38" t="s">
        <v>21</v>
      </c>
      <c r="B12" s="6" t="s">
        <v>22</v>
      </c>
      <c r="C12" s="43">
        <v>0.9</v>
      </c>
      <c r="D12" s="7">
        <v>0.1</v>
      </c>
      <c r="E12" s="38" t="s">
        <v>10</v>
      </c>
      <c r="F12" s="40" t="s">
        <v>23</v>
      </c>
      <c r="G12" s="34" t="s">
        <v>12</v>
      </c>
    </row>
    <row r="13" spans="1:7" ht="12.75" customHeight="1" x14ac:dyDescent="0.2">
      <c r="A13" s="38" t="s">
        <v>24</v>
      </c>
      <c r="B13" s="6" t="s">
        <v>25</v>
      </c>
      <c r="C13" s="43">
        <v>0.6</v>
      </c>
      <c r="D13" s="7">
        <v>0.4</v>
      </c>
      <c r="E13" s="38" t="s">
        <v>10</v>
      </c>
      <c r="F13" s="40" t="s">
        <v>23</v>
      </c>
      <c r="G13" s="34"/>
    </row>
    <row r="14" spans="1:7" ht="12.75" customHeight="1" x14ac:dyDescent="0.2">
      <c r="A14" s="38" t="s">
        <v>26</v>
      </c>
      <c r="B14" s="6" t="s">
        <v>27</v>
      </c>
      <c r="C14" s="43">
        <v>0.9</v>
      </c>
      <c r="D14" s="7">
        <v>0.1</v>
      </c>
      <c r="E14" s="38" t="s">
        <v>10</v>
      </c>
      <c r="F14" s="40"/>
      <c r="G14" s="34" t="s">
        <v>12</v>
      </c>
    </row>
    <row r="15" spans="1:7" ht="12.75" customHeight="1" x14ac:dyDescent="0.2">
      <c r="A15" s="38" t="s">
        <v>28</v>
      </c>
      <c r="B15" s="6" t="s">
        <v>29</v>
      </c>
      <c r="C15" s="43">
        <v>0.4</v>
      </c>
      <c r="D15" s="7">
        <v>0.6</v>
      </c>
      <c r="E15" s="38" t="s">
        <v>10</v>
      </c>
      <c r="F15" s="40" t="s">
        <v>11</v>
      </c>
      <c r="G15" s="34"/>
    </row>
    <row r="16" spans="1:7" ht="12.75" customHeight="1" x14ac:dyDescent="0.2">
      <c r="A16" s="38" t="s">
        <v>30</v>
      </c>
      <c r="B16" s="6" t="s">
        <v>31</v>
      </c>
      <c r="C16" s="43">
        <v>1</v>
      </c>
      <c r="D16" s="7"/>
      <c r="E16" s="38" t="s">
        <v>10</v>
      </c>
      <c r="F16" s="40"/>
      <c r="G16" s="34"/>
    </row>
    <row r="17" spans="1:7" ht="12.75" customHeight="1" x14ac:dyDescent="0.2">
      <c r="A17" s="38" t="s">
        <v>32</v>
      </c>
      <c r="B17" s="6" t="s">
        <v>33</v>
      </c>
      <c r="C17" s="43">
        <v>1</v>
      </c>
      <c r="D17" s="7"/>
      <c r="E17" s="38" t="s">
        <v>34</v>
      </c>
      <c r="F17" s="40"/>
      <c r="G17" s="34"/>
    </row>
    <row r="18" spans="1:7" ht="12.75" customHeight="1" x14ac:dyDescent="0.2">
      <c r="A18" s="38" t="s">
        <v>35</v>
      </c>
      <c r="B18" s="6" t="s">
        <v>36</v>
      </c>
      <c r="C18" s="43"/>
      <c r="D18" s="7">
        <v>1</v>
      </c>
      <c r="E18" s="38" t="s">
        <v>37</v>
      </c>
      <c r="F18" s="40" t="s">
        <v>34</v>
      </c>
      <c r="G18" s="34"/>
    </row>
    <row r="19" spans="1:7" ht="12.75" customHeight="1" x14ac:dyDescent="0.2">
      <c r="A19" s="38" t="s">
        <v>38</v>
      </c>
      <c r="B19" s="6" t="s">
        <v>39</v>
      </c>
      <c r="C19" s="43">
        <v>0.9</v>
      </c>
      <c r="D19" s="7"/>
      <c r="E19" s="38" t="s">
        <v>10</v>
      </c>
      <c r="F19" s="40"/>
      <c r="G19" s="34" t="s">
        <v>12</v>
      </c>
    </row>
    <row r="20" spans="1:7" ht="12.75" customHeight="1" x14ac:dyDescent="0.2">
      <c r="A20" s="38" t="s">
        <v>40</v>
      </c>
      <c r="B20" s="6" t="s">
        <v>41</v>
      </c>
      <c r="C20" s="43">
        <v>0.3</v>
      </c>
      <c r="D20" s="7">
        <v>0.7</v>
      </c>
      <c r="E20" s="38" t="s">
        <v>10</v>
      </c>
      <c r="F20" s="40" t="s">
        <v>11</v>
      </c>
      <c r="G20" s="34"/>
    </row>
    <row r="21" spans="1:7" ht="12.75" customHeight="1" x14ac:dyDescent="0.2">
      <c r="A21" s="38" t="s">
        <v>42</v>
      </c>
      <c r="B21" s="6" t="s">
        <v>43</v>
      </c>
      <c r="C21" s="43">
        <v>0.6</v>
      </c>
      <c r="D21" s="7">
        <v>0.4</v>
      </c>
      <c r="E21" s="38" t="s">
        <v>10</v>
      </c>
      <c r="F21" s="40" t="s">
        <v>23</v>
      </c>
      <c r="G21" s="34" t="s">
        <v>12</v>
      </c>
    </row>
    <row r="22" spans="1:7" ht="12.75" customHeight="1" x14ac:dyDescent="0.2">
      <c r="A22" s="38" t="s">
        <v>44</v>
      </c>
      <c r="B22" s="6" t="s">
        <v>45</v>
      </c>
      <c r="C22" s="43">
        <v>0.6</v>
      </c>
      <c r="D22" s="7">
        <v>0.4</v>
      </c>
      <c r="E22" s="39" t="s">
        <v>34</v>
      </c>
      <c r="F22" s="40" t="s">
        <v>23</v>
      </c>
      <c r="G22" s="34" t="s">
        <v>12</v>
      </c>
    </row>
    <row r="23" spans="1:7" ht="12.75" customHeight="1" x14ac:dyDescent="0.2">
      <c r="A23" s="38" t="s">
        <v>46</v>
      </c>
      <c r="B23" s="6" t="s">
        <v>47</v>
      </c>
      <c r="C23" s="43">
        <v>0.8</v>
      </c>
      <c r="D23" s="7">
        <v>0.2</v>
      </c>
      <c r="E23" s="39" t="s">
        <v>34</v>
      </c>
      <c r="F23" s="40" t="s">
        <v>23</v>
      </c>
      <c r="G23" s="34"/>
    </row>
    <row r="24" spans="1:7" ht="12.75" customHeight="1" x14ac:dyDescent="0.2">
      <c r="A24" s="38" t="s">
        <v>48</v>
      </c>
      <c r="B24" s="6" t="s">
        <v>49</v>
      </c>
      <c r="C24" s="43">
        <v>0.5</v>
      </c>
      <c r="D24" s="7">
        <v>0.5</v>
      </c>
      <c r="E24" s="38" t="s">
        <v>10</v>
      </c>
      <c r="F24" s="40" t="s">
        <v>11</v>
      </c>
      <c r="G24" s="34" t="s">
        <v>12</v>
      </c>
    </row>
    <row r="25" spans="1:7" ht="12.75" customHeight="1" x14ac:dyDescent="0.2">
      <c r="A25" s="38" t="s">
        <v>50</v>
      </c>
      <c r="B25" s="6" t="s">
        <v>51</v>
      </c>
      <c r="C25" s="43">
        <v>0.8</v>
      </c>
      <c r="D25" s="7">
        <v>0.2</v>
      </c>
      <c r="E25" s="38" t="s">
        <v>10</v>
      </c>
      <c r="F25" s="40"/>
      <c r="G25" s="34" t="s">
        <v>12</v>
      </c>
    </row>
    <row r="26" spans="1:7" ht="12.75" customHeight="1" x14ac:dyDescent="0.2">
      <c r="A26" s="9" t="s">
        <v>52</v>
      </c>
      <c r="B26" s="19" t="s">
        <v>53</v>
      </c>
      <c r="C26" s="43">
        <v>0.6</v>
      </c>
      <c r="D26" s="7">
        <v>0.4</v>
      </c>
      <c r="E26" s="38" t="s">
        <v>10</v>
      </c>
      <c r="F26" s="40" t="s">
        <v>23</v>
      </c>
      <c r="G26" s="34" t="s">
        <v>12</v>
      </c>
    </row>
    <row r="27" spans="1:7" ht="12.75" customHeight="1" thickBot="1" x14ac:dyDescent="0.25">
      <c r="A27" s="21"/>
      <c r="B27" s="17"/>
      <c r="C27" s="48"/>
      <c r="D27" s="40"/>
      <c r="E27" s="38"/>
      <c r="F27" s="20"/>
      <c r="G27" s="34"/>
    </row>
    <row r="28" spans="1:7" s="1" customFormat="1" ht="12.75" customHeight="1" thickBot="1" x14ac:dyDescent="0.25">
      <c r="A28" s="12" t="s">
        <v>54</v>
      </c>
      <c r="B28" s="13"/>
      <c r="C28" s="14"/>
      <c r="D28" s="14"/>
      <c r="E28" s="14"/>
      <c r="F28" s="16"/>
      <c r="G28" s="32"/>
    </row>
    <row r="29" spans="1:7" ht="12.75" customHeight="1" x14ac:dyDescent="0.2">
      <c r="A29" s="38" t="s">
        <v>55</v>
      </c>
      <c r="B29" s="6" t="s">
        <v>56</v>
      </c>
      <c r="C29" s="44">
        <v>1</v>
      </c>
      <c r="D29" s="37"/>
      <c r="E29" s="38" t="s">
        <v>10</v>
      </c>
      <c r="F29" s="40"/>
      <c r="G29" s="34" t="s">
        <v>57</v>
      </c>
    </row>
    <row r="30" spans="1:7" ht="12.75" customHeight="1" x14ac:dyDescent="0.2">
      <c r="A30" s="38" t="s">
        <v>58</v>
      </c>
      <c r="B30" s="6" t="s">
        <v>59</v>
      </c>
      <c r="C30" s="44">
        <v>1</v>
      </c>
      <c r="D30" s="37"/>
      <c r="E30" s="38" t="s">
        <v>10</v>
      </c>
      <c r="F30" s="40"/>
      <c r="G30" s="34" t="s">
        <v>57</v>
      </c>
    </row>
    <row r="31" spans="1:7" ht="12.75" customHeight="1" x14ac:dyDescent="0.2">
      <c r="A31" s="38" t="s">
        <v>60</v>
      </c>
      <c r="B31" s="6" t="s">
        <v>61</v>
      </c>
      <c r="C31" s="44">
        <v>1</v>
      </c>
      <c r="D31" s="37"/>
      <c r="E31" s="38" t="s">
        <v>10</v>
      </c>
      <c r="F31" s="40"/>
      <c r="G31" s="34" t="s">
        <v>57</v>
      </c>
    </row>
    <row r="32" spans="1:7" ht="12.75" customHeight="1" x14ac:dyDescent="0.2">
      <c r="A32" s="38" t="s">
        <v>62</v>
      </c>
      <c r="B32" s="6" t="s">
        <v>63</v>
      </c>
      <c r="C32" s="44">
        <v>1</v>
      </c>
      <c r="D32" s="37"/>
      <c r="E32" s="38" t="s">
        <v>10</v>
      </c>
      <c r="F32" s="40"/>
      <c r="G32" s="34" t="s">
        <v>57</v>
      </c>
    </row>
    <row r="33" spans="1:7" ht="12.75" customHeight="1" x14ac:dyDescent="0.2">
      <c r="A33" s="38" t="s">
        <v>64</v>
      </c>
      <c r="B33" s="6" t="s">
        <v>65</v>
      </c>
      <c r="C33" s="44">
        <v>1</v>
      </c>
      <c r="D33" s="37"/>
      <c r="E33" s="38" t="s">
        <v>10</v>
      </c>
      <c r="F33" s="40"/>
      <c r="G33" s="34" t="s">
        <v>57</v>
      </c>
    </row>
    <row r="34" spans="1:7" ht="12.75" customHeight="1" x14ac:dyDescent="0.2">
      <c r="A34" s="38" t="s">
        <v>66</v>
      </c>
      <c r="B34" s="6" t="s">
        <v>67</v>
      </c>
      <c r="C34" s="219"/>
      <c r="D34" s="220"/>
      <c r="E34" s="221" t="s">
        <v>68</v>
      </c>
      <c r="F34" s="222"/>
      <c r="G34" s="34"/>
    </row>
    <row r="35" spans="1:7" ht="12.75" customHeight="1" x14ac:dyDescent="0.2">
      <c r="A35" s="53" t="s">
        <v>69</v>
      </c>
      <c r="B35" s="54" t="s">
        <v>70</v>
      </c>
      <c r="C35" s="44">
        <v>1</v>
      </c>
      <c r="D35" s="37"/>
      <c r="E35" s="221"/>
      <c r="F35" s="222"/>
      <c r="G35" s="34" t="s">
        <v>71</v>
      </c>
    </row>
    <row r="36" spans="1:7" ht="12.75" customHeight="1" x14ac:dyDescent="0.2">
      <c r="A36" s="38" t="s">
        <v>72</v>
      </c>
      <c r="B36" s="6" t="s">
        <v>73</v>
      </c>
      <c r="C36" s="44">
        <v>1</v>
      </c>
      <c r="D36" s="37"/>
      <c r="E36" s="38" t="s">
        <v>10</v>
      </c>
      <c r="F36" s="40"/>
      <c r="G36" s="34" t="s">
        <v>12</v>
      </c>
    </row>
    <row r="37" spans="1:7" ht="12.75" customHeight="1" x14ac:dyDescent="0.2">
      <c r="A37" s="38" t="s">
        <v>74</v>
      </c>
      <c r="B37" s="6" t="s">
        <v>75</v>
      </c>
      <c r="C37" s="44">
        <v>1</v>
      </c>
      <c r="D37" s="37"/>
      <c r="E37" s="38" t="s">
        <v>10</v>
      </c>
      <c r="F37" s="40"/>
      <c r="G37" s="34" t="s">
        <v>57</v>
      </c>
    </row>
    <row r="38" spans="1:7" ht="12.75" customHeight="1" x14ac:dyDescent="0.2">
      <c r="A38" s="38" t="s">
        <v>76</v>
      </c>
      <c r="B38" s="6" t="s">
        <v>77</v>
      </c>
      <c r="C38" s="44">
        <v>1</v>
      </c>
      <c r="D38" s="37"/>
      <c r="E38" s="38" t="s">
        <v>10</v>
      </c>
      <c r="F38" s="40"/>
      <c r="G38" s="34" t="s">
        <v>57</v>
      </c>
    </row>
    <row r="39" spans="1:7" ht="12.75" customHeight="1" x14ac:dyDescent="0.2">
      <c r="A39" s="38" t="s">
        <v>78</v>
      </c>
      <c r="B39" s="6" t="s">
        <v>79</v>
      </c>
      <c r="C39" s="44">
        <v>1</v>
      </c>
      <c r="D39" s="37"/>
      <c r="E39" s="38" t="s">
        <v>10</v>
      </c>
      <c r="F39" s="40"/>
      <c r="G39" s="34" t="s">
        <v>57</v>
      </c>
    </row>
    <row r="40" spans="1:7" ht="12.75" customHeight="1" x14ac:dyDescent="0.2">
      <c r="A40" s="38" t="s">
        <v>80</v>
      </c>
      <c r="B40" s="6" t="s">
        <v>81</v>
      </c>
      <c r="C40" s="44">
        <v>1</v>
      </c>
      <c r="D40" s="37"/>
      <c r="E40" s="38" t="s">
        <v>10</v>
      </c>
      <c r="F40" s="40"/>
      <c r="G40" s="34" t="s">
        <v>57</v>
      </c>
    </row>
    <row r="41" spans="1:7" ht="12.75" customHeight="1" x14ac:dyDescent="0.2">
      <c r="A41" s="38" t="s">
        <v>82</v>
      </c>
      <c r="B41" s="6" t="s">
        <v>83</v>
      </c>
      <c r="C41" s="221" t="s">
        <v>68</v>
      </c>
      <c r="D41" s="222"/>
      <c r="E41" s="221" t="s">
        <v>68</v>
      </c>
      <c r="F41" s="222"/>
      <c r="G41" s="34" t="s">
        <v>57</v>
      </c>
    </row>
    <row r="42" spans="1:7" ht="12.75" customHeight="1" x14ac:dyDescent="0.2">
      <c r="A42" s="38" t="s">
        <v>84</v>
      </c>
      <c r="B42" s="6" t="s">
        <v>85</v>
      </c>
      <c r="C42" s="44">
        <v>1</v>
      </c>
      <c r="D42" s="37"/>
      <c r="E42" s="38" t="s">
        <v>10</v>
      </c>
      <c r="F42" s="40"/>
      <c r="G42" s="34" t="s">
        <v>57</v>
      </c>
    </row>
    <row r="43" spans="1:7" ht="12.75" customHeight="1" x14ac:dyDescent="0.2">
      <c r="A43" s="38" t="s">
        <v>86</v>
      </c>
      <c r="B43" s="6" t="s">
        <v>87</v>
      </c>
      <c r="C43" s="44">
        <v>1</v>
      </c>
      <c r="D43" s="37"/>
      <c r="E43" s="38" t="s">
        <v>10</v>
      </c>
      <c r="F43" s="40"/>
      <c r="G43" s="34" t="s">
        <v>57</v>
      </c>
    </row>
    <row r="44" spans="1:7" ht="12.75" customHeight="1" x14ac:dyDescent="0.2">
      <c r="A44" s="38" t="s">
        <v>88</v>
      </c>
      <c r="B44" s="6" t="s">
        <v>89</v>
      </c>
      <c r="C44" s="44">
        <v>1</v>
      </c>
      <c r="D44" s="37"/>
      <c r="E44" s="38" t="s">
        <v>10</v>
      </c>
      <c r="F44" s="40"/>
      <c r="G44" s="34" t="s">
        <v>57</v>
      </c>
    </row>
    <row r="45" spans="1:7" ht="12.75" customHeight="1" x14ac:dyDescent="0.2">
      <c r="A45" s="38" t="s">
        <v>90</v>
      </c>
      <c r="B45" s="6" t="s">
        <v>91</v>
      </c>
      <c r="C45" s="44">
        <v>0.2</v>
      </c>
      <c r="D45" s="37">
        <v>0.8</v>
      </c>
      <c r="E45" s="38" t="s">
        <v>37</v>
      </c>
      <c r="F45" s="40" t="s">
        <v>34</v>
      </c>
      <c r="G45" s="34"/>
    </row>
    <row r="46" spans="1:7" ht="12.75" customHeight="1" x14ac:dyDescent="0.2">
      <c r="A46" s="38" t="s">
        <v>92</v>
      </c>
      <c r="B46" s="6" t="s">
        <v>93</v>
      </c>
      <c r="C46" s="44">
        <v>0.2</v>
      </c>
      <c r="D46" s="37">
        <v>0.8</v>
      </c>
      <c r="E46" s="38" t="s">
        <v>37</v>
      </c>
      <c r="F46" s="40" t="s">
        <v>34</v>
      </c>
      <c r="G46" s="34"/>
    </row>
    <row r="47" spans="1:7" ht="12.75" customHeight="1" x14ac:dyDescent="0.2">
      <c r="A47" s="38" t="s">
        <v>94</v>
      </c>
      <c r="B47" s="6" t="s">
        <v>95</v>
      </c>
      <c r="C47" s="44">
        <v>1</v>
      </c>
      <c r="D47" s="37"/>
      <c r="E47" s="39" t="s">
        <v>10</v>
      </c>
      <c r="F47" s="40"/>
      <c r="G47" s="34"/>
    </row>
    <row r="48" spans="1:7" ht="12.75" customHeight="1" x14ac:dyDescent="0.2">
      <c r="A48" s="38" t="s">
        <v>96</v>
      </c>
      <c r="B48" s="6" t="s">
        <v>97</v>
      </c>
      <c r="C48" s="44"/>
      <c r="D48" s="37">
        <v>0.6</v>
      </c>
      <c r="E48" s="38" t="s">
        <v>10</v>
      </c>
      <c r="F48" s="40" t="s">
        <v>11</v>
      </c>
      <c r="G48" s="34"/>
    </row>
    <row r="49" spans="1:7" ht="12.75" customHeight="1" x14ac:dyDescent="0.2">
      <c r="A49" s="38" t="s">
        <v>98</v>
      </c>
      <c r="B49" s="6" t="s">
        <v>99</v>
      </c>
      <c r="C49" s="221" t="s">
        <v>68</v>
      </c>
      <c r="D49" s="222"/>
      <c r="E49" s="221" t="s">
        <v>68</v>
      </c>
      <c r="F49" s="222"/>
      <c r="G49" s="34"/>
    </row>
    <row r="50" spans="1:7" ht="12.75" customHeight="1" x14ac:dyDescent="0.2">
      <c r="A50" s="38" t="s">
        <v>100</v>
      </c>
      <c r="B50" s="6" t="s">
        <v>101</v>
      </c>
      <c r="C50" s="44">
        <v>1</v>
      </c>
      <c r="D50" s="37"/>
      <c r="E50" s="38" t="s">
        <v>10</v>
      </c>
      <c r="F50" s="40"/>
      <c r="G50" s="34"/>
    </row>
    <row r="51" spans="1:7" ht="12.75" customHeight="1" x14ac:dyDescent="0.2">
      <c r="A51" s="38" t="s">
        <v>102</v>
      </c>
      <c r="B51" s="6" t="s">
        <v>103</v>
      </c>
      <c r="C51" s="44">
        <v>0.8</v>
      </c>
      <c r="D51" s="37">
        <v>0.2</v>
      </c>
      <c r="E51" s="38" t="s">
        <v>10</v>
      </c>
      <c r="F51" s="40"/>
      <c r="G51" s="34"/>
    </row>
    <row r="52" spans="1:7" ht="12.75" customHeight="1" x14ac:dyDescent="0.2">
      <c r="A52" s="38" t="s">
        <v>104</v>
      </c>
      <c r="B52" s="6" t="s">
        <v>105</v>
      </c>
      <c r="C52" s="44">
        <v>1</v>
      </c>
      <c r="D52" s="37"/>
      <c r="E52" s="38" t="s">
        <v>10</v>
      </c>
      <c r="F52" s="40"/>
      <c r="G52" s="34"/>
    </row>
    <row r="53" spans="1:7" ht="12.75" customHeight="1" x14ac:dyDescent="0.2">
      <c r="A53" s="38" t="s">
        <v>106</v>
      </c>
      <c r="B53" s="6" t="s">
        <v>107</v>
      </c>
      <c r="C53" s="44">
        <v>0.4</v>
      </c>
      <c r="D53" s="37">
        <v>0.6</v>
      </c>
      <c r="E53" s="38" t="s">
        <v>10</v>
      </c>
      <c r="F53" s="40" t="s">
        <v>11</v>
      </c>
      <c r="G53" s="34"/>
    </row>
    <row r="54" spans="1:7" ht="12.75" customHeight="1" x14ac:dyDescent="0.2">
      <c r="A54" s="38" t="s">
        <v>108</v>
      </c>
      <c r="B54" s="6" t="s">
        <v>109</v>
      </c>
      <c r="C54" s="44">
        <v>0.6</v>
      </c>
      <c r="D54" s="37">
        <v>0.4</v>
      </c>
      <c r="E54" s="38" t="s">
        <v>10</v>
      </c>
      <c r="F54" s="40" t="s">
        <v>11</v>
      </c>
      <c r="G54" s="34" t="s">
        <v>12</v>
      </c>
    </row>
    <row r="55" spans="1:7" ht="12.75" customHeight="1" x14ac:dyDescent="0.2">
      <c r="A55" s="38" t="s">
        <v>110</v>
      </c>
      <c r="B55" s="6" t="s">
        <v>111</v>
      </c>
      <c r="C55" s="44">
        <v>0.6</v>
      </c>
      <c r="D55" s="37">
        <v>0.4</v>
      </c>
      <c r="E55" s="38" t="s">
        <v>10</v>
      </c>
      <c r="F55" s="40" t="s">
        <v>11</v>
      </c>
      <c r="G55" s="34" t="s">
        <v>57</v>
      </c>
    </row>
    <row r="56" spans="1:7" ht="12.75" customHeight="1" x14ac:dyDescent="0.2">
      <c r="A56" s="38" t="s">
        <v>112</v>
      </c>
      <c r="B56" s="6" t="s">
        <v>113</v>
      </c>
      <c r="C56" s="44">
        <v>1</v>
      </c>
      <c r="D56" s="37"/>
      <c r="E56" s="38" t="s">
        <v>10</v>
      </c>
      <c r="F56" s="40"/>
      <c r="G56" s="34" t="s">
        <v>57</v>
      </c>
    </row>
    <row r="57" spans="1:7" ht="12.75" customHeight="1" x14ac:dyDescent="0.2">
      <c r="A57" s="38" t="s">
        <v>114</v>
      </c>
      <c r="B57" s="6" t="s">
        <v>115</v>
      </c>
      <c r="C57" s="44">
        <v>0.5</v>
      </c>
      <c r="D57" s="37">
        <v>0.5</v>
      </c>
      <c r="E57" s="38" t="s">
        <v>10</v>
      </c>
      <c r="F57" s="40" t="s">
        <v>11</v>
      </c>
      <c r="G57" s="34" t="s">
        <v>116</v>
      </c>
    </row>
    <row r="58" spans="1:7" ht="12.75" customHeight="1" x14ac:dyDescent="0.2">
      <c r="A58" s="38" t="s">
        <v>117</v>
      </c>
      <c r="B58" s="6" t="s">
        <v>118</v>
      </c>
      <c r="C58" s="44">
        <v>0.55000000000000004</v>
      </c>
      <c r="D58" s="37">
        <v>0.45</v>
      </c>
      <c r="E58" s="38" t="s">
        <v>10</v>
      </c>
      <c r="F58" s="40" t="s">
        <v>11</v>
      </c>
      <c r="G58" s="34" t="s">
        <v>57</v>
      </c>
    </row>
    <row r="59" spans="1:7" ht="12.75" customHeight="1" x14ac:dyDescent="0.2">
      <c r="A59" s="38" t="s">
        <v>119</v>
      </c>
      <c r="B59" s="6" t="s">
        <v>120</v>
      </c>
      <c r="C59" s="44">
        <v>1</v>
      </c>
      <c r="D59" s="37"/>
      <c r="E59" s="38" t="s">
        <v>10</v>
      </c>
      <c r="F59" s="40"/>
      <c r="G59" s="34" t="s">
        <v>57</v>
      </c>
    </row>
    <row r="60" spans="1:7" ht="12.75" customHeight="1" x14ac:dyDescent="0.2">
      <c r="A60" s="38" t="s">
        <v>121</v>
      </c>
      <c r="B60" s="6" t="s">
        <v>122</v>
      </c>
      <c r="C60" s="44">
        <v>0.5</v>
      </c>
      <c r="D60" s="37">
        <v>0.5</v>
      </c>
      <c r="E60" s="38" t="s">
        <v>10</v>
      </c>
      <c r="F60" s="40" t="s">
        <v>11</v>
      </c>
      <c r="G60" s="34" t="s">
        <v>12</v>
      </c>
    </row>
    <row r="61" spans="1:7" ht="12.75" customHeight="1" x14ac:dyDescent="0.2">
      <c r="A61" s="38" t="s">
        <v>123</v>
      </c>
      <c r="B61" s="6" t="s">
        <v>124</v>
      </c>
      <c r="C61" s="44">
        <v>1</v>
      </c>
      <c r="D61" s="37"/>
      <c r="E61" s="38" t="s">
        <v>10</v>
      </c>
      <c r="F61" s="40"/>
      <c r="G61" s="34" t="s">
        <v>57</v>
      </c>
    </row>
    <row r="62" spans="1:7" ht="12.75" customHeight="1" x14ac:dyDescent="0.2">
      <c r="A62" s="38" t="s">
        <v>125</v>
      </c>
      <c r="B62" s="6" t="s">
        <v>126</v>
      </c>
      <c r="C62" s="44">
        <v>1</v>
      </c>
      <c r="D62" s="37"/>
      <c r="E62" s="38" t="s">
        <v>10</v>
      </c>
      <c r="F62" s="40"/>
      <c r="G62" s="34" t="s">
        <v>57</v>
      </c>
    </row>
    <row r="63" spans="1:7" ht="12.75" customHeight="1" thickBot="1" x14ac:dyDescent="0.25">
      <c r="A63" s="38"/>
      <c r="B63" s="6"/>
      <c r="C63" s="48"/>
      <c r="D63" s="40"/>
      <c r="E63" s="38"/>
      <c r="F63" s="20"/>
      <c r="G63" s="34"/>
    </row>
    <row r="64" spans="1:7" ht="12.75" customHeight="1" thickBot="1" x14ac:dyDescent="0.25">
      <c r="A64" s="12" t="s">
        <v>127</v>
      </c>
      <c r="B64" s="13"/>
      <c r="C64" s="14"/>
      <c r="D64" s="14"/>
      <c r="E64" s="14"/>
      <c r="F64" s="16"/>
      <c r="G64" s="32"/>
    </row>
    <row r="65" spans="1:7" s="1" customFormat="1" ht="12.75" customHeight="1" x14ac:dyDescent="0.2">
      <c r="A65" s="3" t="s">
        <v>128</v>
      </c>
      <c r="B65" s="8" t="s">
        <v>129</v>
      </c>
      <c r="C65" s="44">
        <v>0.5</v>
      </c>
      <c r="D65" s="37">
        <v>0.5</v>
      </c>
      <c r="E65" s="3" t="s">
        <v>10</v>
      </c>
      <c r="F65" s="4" t="s">
        <v>11</v>
      </c>
      <c r="G65" s="35"/>
    </row>
    <row r="66" spans="1:7" s="1" customFormat="1" ht="12.75" customHeight="1" x14ac:dyDescent="0.2">
      <c r="A66" s="3" t="s">
        <v>130</v>
      </c>
      <c r="B66" s="8" t="s">
        <v>131</v>
      </c>
      <c r="C66" s="45">
        <v>0.4</v>
      </c>
      <c r="D66" s="41">
        <v>0.6</v>
      </c>
      <c r="E66" s="3" t="s">
        <v>23</v>
      </c>
      <c r="F66" s="4" t="s">
        <v>10</v>
      </c>
      <c r="G66" s="35"/>
    </row>
    <row r="67" spans="1:7" s="1" customFormat="1" ht="12.75" customHeight="1" x14ac:dyDescent="0.2">
      <c r="A67" s="3" t="s">
        <v>132</v>
      </c>
      <c r="B67" s="8" t="s">
        <v>133</v>
      </c>
      <c r="C67" s="45">
        <v>0.5</v>
      </c>
      <c r="D67" s="41">
        <v>0.5</v>
      </c>
      <c r="E67" s="3" t="s">
        <v>10</v>
      </c>
      <c r="F67" s="4" t="s">
        <v>11</v>
      </c>
      <c r="G67" s="35"/>
    </row>
    <row r="68" spans="1:7" s="1" customFormat="1" ht="12.75" customHeight="1" x14ac:dyDescent="0.2">
      <c r="A68" s="3" t="s">
        <v>134</v>
      </c>
      <c r="B68" s="8" t="s">
        <v>135</v>
      </c>
      <c r="C68" s="45">
        <v>0.5</v>
      </c>
      <c r="D68" s="41">
        <v>0.5</v>
      </c>
      <c r="E68" s="3" t="s">
        <v>10</v>
      </c>
      <c r="F68" s="4" t="s">
        <v>11</v>
      </c>
      <c r="G68" s="35"/>
    </row>
    <row r="69" spans="1:7" s="1" customFormat="1" ht="12.75" customHeight="1" x14ac:dyDescent="0.2">
      <c r="A69" s="3" t="s">
        <v>136</v>
      </c>
      <c r="B69" s="8" t="s">
        <v>137</v>
      </c>
      <c r="C69" s="45">
        <v>0.7</v>
      </c>
      <c r="D69" s="41">
        <v>0.3</v>
      </c>
      <c r="E69" s="3" t="s">
        <v>10</v>
      </c>
      <c r="F69" s="4" t="s">
        <v>37</v>
      </c>
      <c r="G69" s="35"/>
    </row>
    <row r="70" spans="1:7" s="1" customFormat="1" ht="12.75" customHeight="1" thickBot="1" x14ac:dyDescent="0.25">
      <c r="A70" s="38"/>
      <c r="B70" s="6"/>
      <c r="C70" s="48"/>
      <c r="D70" s="40"/>
      <c r="E70" s="38"/>
      <c r="F70" s="22"/>
      <c r="G70" s="35"/>
    </row>
    <row r="71" spans="1:7" ht="12.75" customHeight="1" thickBot="1" x14ac:dyDescent="0.25">
      <c r="A71" s="12" t="s">
        <v>138</v>
      </c>
      <c r="B71" s="13"/>
      <c r="C71" s="14"/>
      <c r="D71" s="14"/>
      <c r="E71" s="14"/>
      <c r="F71" s="16"/>
      <c r="G71" s="32"/>
    </row>
    <row r="72" spans="1:7" s="1" customFormat="1" ht="12.75" customHeight="1" x14ac:dyDescent="0.2">
      <c r="A72" s="38" t="s">
        <v>139</v>
      </c>
      <c r="B72" s="6" t="s">
        <v>140</v>
      </c>
      <c r="C72" s="44">
        <v>0.5</v>
      </c>
      <c r="D72" s="37">
        <v>0.5</v>
      </c>
      <c r="E72" s="38" t="s">
        <v>37</v>
      </c>
      <c r="F72" s="40" t="s">
        <v>34</v>
      </c>
      <c r="G72" s="35"/>
    </row>
    <row r="73" spans="1:7" ht="12.75" customHeight="1" x14ac:dyDescent="0.2">
      <c r="A73" s="38" t="s">
        <v>141</v>
      </c>
      <c r="B73" s="6" t="s">
        <v>142</v>
      </c>
      <c r="C73" s="44">
        <v>0.6</v>
      </c>
      <c r="D73" s="37">
        <v>0.4</v>
      </c>
      <c r="E73" s="38" t="s">
        <v>10</v>
      </c>
      <c r="F73" s="40" t="s">
        <v>11</v>
      </c>
      <c r="G73" s="34"/>
    </row>
    <row r="74" spans="1:7" ht="12.75" customHeight="1" x14ac:dyDescent="0.2">
      <c r="A74" s="38" t="s">
        <v>143</v>
      </c>
      <c r="B74" s="6" t="s">
        <v>144</v>
      </c>
      <c r="C74" s="44">
        <v>0.3</v>
      </c>
      <c r="D74" s="37">
        <v>0.7</v>
      </c>
      <c r="E74" s="38" t="s">
        <v>37</v>
      </c>
      <c r="F74" s="40" t="s">
        <v>34</v>
      </c>
      <c r="G74" s="34"/>
    </row>
    <row r="75" spans="1:7" ht="12.75" customHeight="1" x14ac:dyDescent="0.2">
      <c r="A75" s="38" t="s">
        <v>145</v>
      </c>
      <c r="B75" s="6" t="s">
        <v>146</v>
      </c>
      <c r="C75" s="44">
        <v>0.4</v>
      </c>
      <c r="D75" s="37">
        <v>0.6</v>
      </c>
      <c r="E75" s="38" t="s">
        <v>10</v>
      </c>
      <c r="F75" s="40" t="s">
        <v>11</v>
      </c>
      <c r="G75" s="34"/>
    </row>
    <row r="76" spans="1:7" ht="12.75" customHeight="1" x14ac:dyDescent="0.2">
      <c r="A76" s="38" t="s">
        <v>147</v>
      </c>
      <c r="B76" s="6" t="s">
        <v>148</v>
      </c>
      <c r="C76" s="44"/>
      <c r="D76" s="37">
        <v>1</v>
      </c>
      <c r="E76" s="38"/>
      <c r="F76" s="40" t="s">
        <v>34</v>
      </c>
      <c r="G76" s="34"/>
    </row>
    <row r="77" spans="1:7" ht="12.75" customHeight="1" x14ac:dyDescent="0.2">
      <c r="A77" s="38" t="s">
        <v>149</v>
      </c>
      <c r="B77" s="6" t="s">
        <v>150</v>
      </c>
      <c r="C77" s="44">
        <v>0.2</v>
      </c>
      <c r="D77" s="37">
        <v>0.8</v>
      </c>
      <c r="E77" s="38" t="s">
        <v>37</v>
      </c>
      <c r="F77" s="40" t="s">
        <v>34</v>
      </c>
      <c r="G77" s="34"/>
    </row>
    <row r="78" spans="1:7" ht="12.75" customHeight="1" x14ac:dyDescent="0.2">
      <c r="A78" s="38" t="s">
        <v>151</v>
      </c>
      <c r="B78" s="6" t="s">
        <v>152</v>
      </c>
      <c r="C78" s="44">
        <v>0.2</v>
      </c>
      <c r="D78" s="37">
        <v>0.8</v>
      </c>
      <c r="E78" s="38" t="s">
        <v>37</v>
      </c>
      <c r="F78" s="40" t="s">
        <v>34</v>
      </c>
      <c r="G78" s="34"/>
    </row>
    <row r="79" spans="1:7" ht="12.75" customHeight="1" x14ac:dyDescent="0.2">
      <c r="A79" s="38" t="s">
        <v>153</v>
      </c>
      <c r="B79" s="6" t="s">
        <v>154</v>
      </c>
      <c r="C79" s="44">
        <v>0.5</v>
      </c>
      <c r="D79" s="37">
        <v>0.5</v>
      </c>
      <c r="E79" s="38" t="s">
        <v>37</v>
      </c>
      <c r="F79" s="40" t="s">
        <v>34</v>
      </c>
      <c r="G79" s="34"/>
    </row>
    <row r="80" spans="1:7" ht="12.75" customHeight="1" x14ac:dyDescent="0.2">
      <c r="A80" s="38" t="s">
        <v>155</v>
      </c>
      <c r="B80" s="6" t="s">
        <v>156</v>
      </c>
      <c r="C80" s="44">
        <v>0.5</v>
      </c>
      <c r="D80" s="37">
        <v>0.5</v>
      </c>
      <c r="E80" s="38" t="s">
        <v>23</v>
      </c>
      <c r="F80" s="40" t="s">
        <v>34</v>
      </c>
      <c r="G80" s="34"/>
    </row>
    <row r="81" spans="1:7" ht="12.75" customHeight="1" x14ac:dyDescent="0.2">
      <c r="A81" s="38" t="s">
        <v>157</v>
      </c>
      <c r="B81" s="6" t="s">
        <v>158</v>
      </c>
      <c r="C81" s="44">
        <v>0.2</v>
      </c>
      <c r="D81" s="37">
        <v>0.8</v>
      </c>
      <c r="E81" s="38" t="s">
        <v>23</v>
      </c>
      <c r="F81" s="40" t="s">
        <v>34</v>
      </c>
      <c r="G81" s="34"/>
    </row>
    <row r="82" spans="1:7" ht="12.75" customHeight="1" x14ac:dyDescent="0.2">
      <c r="A82" s="38" t="s">
        <v>159</v>
      </c>
      <c r="B82" s="6" t="s">
        <v>160</v>
      </c>
      <c r="C82" s="44">
        <v>0.5</v>
      </c>
      <c r="D82" s="37">
        <v>0.5</v>
      </c>
      <c r="E82" s="38" t="s">
        <v>11</v>
      </c>
      <c r="F82" s="40" t="s">
        <v>34</v>
      </c>
      <c r="G82" s="34"/>
    </row>
    <row r="83" spans="1:7" ht="12.75" customHeight="1" thickBot="1" x14ac:dyDescent="0.25">
      <c r="A83" s="38"/>
      <c r="B83" s="6"/>
      <c r="C83" s="48"/>
      <c r="D83" s="40"/>
      <c r="E83" s="38"/>
      <c r="F83" s="20"/>
      <c r="G83" s="34"/>
    </row>
    <row r="84" spans="1:7" ht="12.75" customHeight="1" thickBot="1" x14ac:dyDescent="0.25">
      <c r="A84" s="12" t="s">
        <v>161</v>
      </c>
      <c r="B84" s="13"/>
      <c r="C84" s="14"/>
      <c r="D84" s="14"/>
      <c r="E84" s="14"/>
      <c r="F84" s="16"/>
      <c r="G84" s="32"/>
    </row>
    <row r="85" spans="1:7" s="1" customFormat="1" ht="12.75" customHeight="1" x14ac:dyDescent="0.2">
      <c r="A85" s="38" t="s">
        <v>162</v>
      </c>
      <c r="B85" s="6" t="s">
        <v>163</v>
      </c>
      <c r="C85" s="44">
        <v>0.2</v>
      </c>
      <c r="D85" s="37">
        <v>0.8</v>
      </c>
      <c r="E85" s="38" t="s">
        <v>37</v>
      </c>
      <c r="F85" s="40" t="s">
        <v>34</v>
      </c>
      <c r="G85" s="35"/>
    </row>
    <row r="86" spans="1:7" ht="12.75" customHeight="1" x14ac:dyDescent="0.2">
      <c r="A86" s="38" t="s">
        <v>164</v>
      </c>
      <c r="B86" s="6" t="s">
        <v>165</v>
      </c>
      <c r="C86" s="44">
        <v>0.4</v>
      </c>
      <c r="D86" s="37">
        <v>0.6</v>
      </c>
      <c r="E86" s="38" t="s">
        <v>37</v>
      </c>
      <c r="F86" s="40" t="s">
        <v>34</v>
      </c>
      <c r="G86" s="34"/>
    </row>
    <row r="87" spans="1:7" ht="12.75" customHeight="1" x14ac:dyDescent="0.2">
      <c r="A87" s="38" t="s">
        <v>166</v>
      </c>
      <c r="B87" s="6" t="s">
        <v>167</v>
      </c>
      <c r="C87" s="44">
        <v>0.3</v>
      </c>
      <c r="D87" s="37">
        <v>0.7</v>
      </c>
      <c r="E87" s="38" t="s">
        <v>23</v>
      </c>
      <c r="F87" s="40" t="s">
        <v>34</v>
      </c>
      <c r="G87" s="34"/>
    </row>
    <row r="88" spans="1:7" ht="12.75" customHeight="1" x14ac:dyDescent="0.2">
      <c r="A88" s="38" t="s">
        <v>168</v>
      </c>
      <c r="B88" s="6" t="s">
        <v>169</v>
      </c>
      <c r="C88" s="44">
        <v>0.25</v>
      </c>
      <c r="D88" s="37">
        <v>0.75</v>
      </c>
      <c r="E88" s="38" t="s">
        <v>37</v>
      </c>
      <c r="F88" s="40" t="s">
        <v>34</v>
      </c>
      <c r="G88" s="34"/>
    </row>
    <row r="89" spans="1:7" ht="12.75" customHeight="1" x14ac:dyDescent="0.2">
      <c r="A89" s="38" t="s">
        <v>170</v>
      </c>
      <c r="B89" s="6" t="s">
        <v>171</v>
      </c>
      <c r="C89" s="44"/>
      <c r="D89" s="37">
        <v>1</v>
      </c>
      <c r="E89" s="38"/>
      <c r="F89" s="40" t="s">
        <v>34</v>
      </c>
      <c r="G89" s="34"/>
    </row>
    <row r="90" spans="1:7" ht="12.75" customHeight="1" x14ac:dyDescent="0.2">
      <c r="A90" s="38" t="s">
        <v>172</v>
      </c>
      <c r="B90" s="6" t="s">
        <v>173</v>
      </c>
      <c r="C90" s="44">
        <v>0.2</v>
      </c>
      <c r="D90" s="37">
        <v>0.8</v>
      </c>
      <c r="E90" s="38" t="s">
        <v>23</v>
      </c>
      <c r="F90" s="40" t="s">
        <v>34</v>
      </c>
      <c r="G90" s="34"/>
    </row>
    <row r="91" spans="1:7" ht="12.75" customHeight="1" x14ac:dyDescent="0.2">
      <c r="A91" s="38" t="s">
        <v>174</v>
      </c>
      <c r="B91" s="6" t="s">
        <v>175</v>
      </c>
      <c r="C91" s="44">
        <v>0.5</v>
      </c>
      <c r="D91" s="37">
        <v>0.5</v>
      </c>
      <c r="E91" s="38" t="s">
        <v>11</v>
      </c>
      <c r="F91" s="40" t="s">
        <v>34</v>
      </c>
      <c r="G91" s="34"/>
    </row>
    <row r="92" spans="1:7" ht="12.75" customHeight="1" x14ac:dyDescent="0.2">
      <c r="A92" s="38" t="s">
        <v>176</v>
      </c>
      <c r="B92" s="6" t="s">
        <v>177</v>
      </c>
      <c r="C92" s="44"/>
      <c r="D92" s="37">
        <v>0.45</v>
      </c>
      <c r="E92" s="38" t="s">
        <v>10</v>
      </c>
      <c r="F92" s="40" t="s">
        <v>23</v>
      </c>
      <c r="G92" s="34"/>
    </row>
    <row r="93" spans="1:7" ht="12.75" customHeight="1" thickBot="1" x14ac:dyDescent="0.25">
      <c r="A93" s="9"/>
      <c r="B93" s="19"/>
      <c r="C93" s="48"/>
      <c r="D93" s="40"/>
      <c r="E93" s="38"/>
      <c r="F93" s="20"/>
      <c r="G93" s="34"/>
    </row>
    <row r="94" spans="1:7" ht="12.75" customHeight="1" thickBot="1" x14ac:dyDescent="0.25">
      <c r="A94" s="12" t="s">
        <v>178</v>
      </c>
      <c r="B94" s="13"/>
      <c r="C94" s="14"/>
      <c r="D94" s="14"/>
      <c r="E94" s="14"/>
      <c r="F94" s="16"/>
      <c r="G94" s="32"/>
    </row>
    <row r="95" spans="1:7" s="1" customFormat="1" ht="12.75" customHeight="1" x14ac:dyDescent="0.2">
      <c r="A95" s="10" t="s">
        <v>179</v>
      </c>
      <c r="B95" s="18" t="s">
        <v>180</v>
      </c>
      <c r="C95" s="44">
        <v>0.6</v>
      </c>
      <c r="D95" s="37">
        <v>0.4</v>
      </c>
      <c r="E95" s="38" t="s">
        <v>10</v>
      </c>
      <c r="F95" s="40" t="s">
        <v>23</v>
      </c>
      <c r="G95" s="35"/>
    </row>
    <row r="96" spans="1:7" ht="12.75" customHeight="1" x14ac:dyDescent="0.2">
      <c r="A96" s="38" t="s">
        <v>181</v>
      </c>
      <c r="B96" s="6" t="s">
        <v>182</v>
      </c>
      <c r="C96" s="44">
        <v>0.6</v>
      </c>
      <c r="D96" s="37">
        <v>0.4</v>
      </c>
      <c r="E96" s="38" t="s">
        <v>10</v>
      </c>
      <c r="F96" s="40" t="s">
        <v>23</v>
      </c>
      <c r="G96" s="34"/>
    </row>
    <row r="97" spans="1:7" ht="12.75" customHeight="1" x14ac:dyDescent="0.2">
      <c r="A97" s="38" t="s">
        <v>183</v>
      </c>
      <c r="B97" s="6" t="s">
        <v>184</v>
      </c>
      <c r="C97" s="44">
        <v>0.6</v>
      </c>
      <c r="D97" s="37">
        <v>0.4</v>
      </c>
      <c r="E97" s="38" t="s">
        <v>10</v>
      </c>
      <c r="F97" s="40" t="s">
        <v>23</v>
      </c>
      <c r="G97" s="34"/>
    </row>
    <row r="98" spans="1:7" ht="12.75" customHeight="1" x14ac:dyDescent="0.2">
      <c r="A98" s="38" t="s">
        <v>185</v>
      </c>
      <c r="B98" s="6" t="s">
        <v>186</v>
      </c>
      <c r="C98" s="44">
        <v>1</v>
      </c>
      <c r="D98" s="37"/>
      <c r="E98" s="39" t="s">
        <v>34</v>
      </c>
      <c r="F98" s="40"/>
      <c r="G98" s="34"/>
    </row>
    <row r="99" spans="1:7" ht="12.75" customHeight="1" x14ac:dyDescent="0.2">
      <c r="A99" s="38" t="s">
        <v>187</v>
      </c>
      <c r="B99" s="6" t="s">
        <v>188</v>
      </c>
      <c r="C99" s="44">
        <v>0.55000000000000004</v>
      </c>
      <c r="D99" s="37">
        <v>0.45</v>
      </c>
      <c r="E99" s="38" t="s">
        <v>11</v>
      </c>
      <c r="F99" s="40" t="s">
        <v>10</v>
      </c>
      <c r="G99" s="34"/>
    </row>
    <row r="100" spans="1:7" ht="12.75" customHeight="1" x14ac:dyDescent="0.2">
      <c r="A100" s="38" t="s">
        <v>189</v>
      </c>
      <c r="B100" s="6" t="s">
        <v>190</v>
      </c>
      <c r="C100" s="44">
        <v>0.2</v>
      </c>
      <c r="D100" s="37">
        <v>0.8</v>
      </c>
      <c r="E100" s="38" t="s">
        <v>11</v>
      </c>
      <c r="F100" s="40" t="s">
        <v>10</v>
      </c>
      <c r="G100" s="34"/>
    </row>
    <row r="101" spans="1:7" ht="12.75" customHeight="1" x14ac:dyDescent="0.2">
      <c r="A101" s="38" t="s">
        <v>191</v>
      </c>
      <c r="B101" s="6" t="s">
        <v>192</v>
      </c>
      <c r="C101" s="44">
        <v>0.2</v>
      </c>
      <c r="D101" s="37">
        <v>0.8</v>
      </c>
      <c r="E101" s="38" t="s">
        <v>37</v>
      </c>
      <c r="F101" s="40" t="s">
        <v>34</v>
      </c>
      <c r="G101" s="34"/>
    </row>
    <row r="102" spans="1:7" ht="12.75" customHeight="1" thickBot="1" x14ac:dyDescent="0.25">
      <c r="A102" s="38"/>
      <c r="B102" s="6"/>
      <c r="C102" s="48"/>
      <c r="D102" s="40"/>
      <c r="E102" s="38"/>
      <c r="F102" s="20"/>
      <c r="G102" s="34"/>
    </row>
    <row r="103" spans="1:7" ht="12.75" customHeight="1" thickBot="1" x14ac:dyDescent="0.25">
      <c r="A103" s="12" t="s">
        <v>193</v>
      </c>
      <c r="B103" s="13"/>
      <c r="C103" s="14"/>
      <c r="D103" s="14"/>
      <c r="E103" s="14"/>
      <c r="F103" s="16"/>
      <c r="G103" s="32"/>
    </row>
    <row r="104" spans="1:7" s="1" customFormat="1" ht="12.75" customHeight="1" x14ac:dyDescent="0.2">
      <c r="A104" s="38" t="s">
        <v>194</v>
      </c>
      <c r="B104" s="6" t="s">
        <v>195</v>
      </c>
      <c r="C104" s="44">
        <v>0.55000000000000004</v>
      </c>
      <c r="D104" s="37">
        <v>0.45</v>
      </c>
      <c r="E104" s="38" t="s">
        <v>10</v>
      </c>
      <c r="F104" s="40" t="s">
        <v>11</v>
      </c>
      <c r="G104" s="35"/>
    </row>
    <row r="105" spans="1:7" ht="12.75" customHeight="1" thickBot="1" x14ac:dyDescent="0.25">
      <c r="A105" s="38"/>
      <c r="B105" s="6"/>
      <c r="C105" s="48"/>
      <c r="D105" s="40"/>
      <c r="E105" s="38"/>
      <c r="F105" s="20"/>
      <c r="G105" s="34"/>
    </row>
    <row r="106" spans="1:7" ht="12.75" customHeight="1" thickBot="1" x14ac:dyDescent="0.25">
      <c r="A106" s="12" t="s">
        <v>196</v>
      </c>
      <c r="B106" s="13"/>
      <c r="C106" s="14"/>
      <c r="D106" s="14"/>
      <c r="E106" s="14"/>
      <c r="F106" s="16"/>
      <c r="G106" s="32"/>
    </row>
    <row r="107" spans="1:7" s="1" customFormat="1" ht="12.75" customHeight="1" x14ac:dyDescent="0.2">
      <c r="A107" s="3"/>
      <c r="B107" s="8" t="s">
        <v>197</v>
      </c>
      <c r="C107" s="49"/>
      <c r="D107" s="4"/>
      <c r="E107" s="3"/>
      <c r="F107" s="22"/>
      <c r="G107" s="35"/>
    </row>
    <row r="108" spans="1:7" s="1" customFormat="1" ht="12.75" customHeight="1" thickBot="1" x14ac:dyDescent="0.25">
      <c r="A108" s="23"/>
      <c r="B108" s="24"/>
      <c r="C108" s="50"/>
      <c r="D108" s="52"/>
      <c r="E108" s="23"/>
      <c r="F108" s="25"/>
      <c r="G108" s="36"/>
    </row>
    <row r="109" spans="1:7" ht="12.75" customHeight="1" thickBot="1" x14ac:dyDescent="0.25">
      <c r="A109" s="12" t="s">
        <v>198</v>
      </c>
      <c r="B109" s="13"/>
      <c r="C109" s="14"/>
      <c r="D109" s="14"/>
      <c r="E109" s="14"/>
      <c r="F109" s="16"/>
      <c r="G109" s="32"/>
    </row>
    <row r="110" spans="1:7" s="1" customFormat="1" ht="12.75" customHeight="1" x14ac:dyDescent="0.2">
      <c r="A110" s="3"/>
      <c r="B110" s="8" t="s">
        <v>197</v>
      </c>
      <c r="C110" s="49"/>
      <c r="D110" s="4"/>
      <c r="E110" s="3"/>
      <c r="F110" s="22"/>
      <c r="G110" s="35"/>
    </row>
  </sheetData>
  <mergeCells count="11">
    <mergeCell ref="E35:F35"/>
    <mergeCell ref="C41:D41"/>
    <mergeCell ref="E41:F41"/>
    <mergeCell ref="C49:D49"/>
    <mergeCell ref="E49:F49"/>
    <mergeCell ref="A1:D3"/>
    <mergeCell ref="E1:F4"/>
    <mergeCell ref="A4:B4"/>
    <mergeCell ref="A5:B5"/>
    <mergeCell ref="C34:D34"/>
    <mergeCell ref="E34:F34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&amp;CBlad &amp;P van &amp;N</oddFooter>
  </headerFooter>
  <rowBreaks count="1" manualBreakCount="1">
    <brk id="8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D2D9-27E0-4A6D-9F23-B20A404A09F6}">
  <dimension ref="A2:J131"/>
  <sheetViews>
    <sheetView tabSelected="1" zoomScaleNormal="100" workbookViewId="0">
      <pane ySplit="13" topLeftCell="A14" activePane="bottomLeft" state="frozen"/>
      <selection pane="bottomLeft" activeCell="G121" sqref="G121"/>
    </sheetView>
  </sheetViews>
  <sheetFormatPr defaultRowHeight="12.75" customHeight="1" x14ac:dyDescent="0.2"/>
  <cols>
    <col min="1" max="1" width="34.5703125" customWidth="1"/>
    <col min="2" max="2" width="107.85546875" customWidth="1"/>
    <col min="3" max="3" width="15.7109375" customWidth="1"/>
    <col min="4" max="4" width="13.28515625" hidden="1" customWidth="1"/>
    <col min="5" max="5" width="11.7109375" customWidth="1"/>
    <col min="6" max="6" width="13.7109375" style="147" customWidth="1"/>
    <col min="7" max="7" width="13.7109375" style="60" customWidth="1"/>
    <col min="8" max="8" width="15.5703125" style="60" customWidth="1"/>
    <col min="9" max="9" width="17.7109375" style="196" bestFit="1" customWidth="1"/>
    <col min="10" max="10" width="49.42578125" style="100" customWidth="1"/>
  </cols>
  <sheetData>
    <row r="2" spans="1:10" ht="12.75" customHeight="1" x14ac:dyDescent="0.2">
      <c r="A2" s="148" t="s">
        <v>199</v>
      </c>
      <c r="B2" t="s">
        <v>322</v>
      </c>
    </row>
    <row r="3" spans="1:10" ht="12.75" customHeight="1" x14ac:dyDescent="0.2">
      <c r="A3" s="148" t="s">
        <v>291</v>
      </c>
      <c r="B3" t="s">
        <v>293</v>
      </c>
    </row>
    <row r="4" spans="1:10" ht="12.75" customHeight="1" x14ac:dyDescent="0.2">
      <c r="A4" s="148" t="s">
        <v>290</v>
      </c>
      <c r="B4" s="171">
        <v>46275</v>
      </c>
    </row>
    <row r="5" spans="1:10" ht="12.75" customHeight="1" x14ac:dyDescent="0.2">
      <c r="A5" s="148"/>
      <c r="B5" s="171"/>
    </row>
    <row r="6" spans="1:10" x14ac:dyDescent="0.2">
      <c r="B6" s="148" t="s">
        <v>200</v>
      </c>
    </row>
    <row r="7" spans="1:10" x14ac:dyDescent="0.2">
      <c r="B7" t="s">
        <v>201</v>
      </c>
      <c r="C7" s="193">
        <v>5</v>
      </c>
    </row>
    <row r="8" spans="1:10" x14ac:dyDescent="0.2">
      <c r="B8" t="s">
        <v>292</v>
      </c>
      <c r="C8" s="193">
        <v>17</v>
      </c>
    </row>
    <row r="9" spans="1:10" x14ac:dyDescent="0.2">
      <c r="B9" t="s">
        <v>202</v>
      </c>
      <c r="C9" s="194" t="s">
        <v>203</v>
      </c>
    </row>
    <row r="10" spans="1:10" ht="13.5" thickBot="1" x14ac:dyDescent="0.25">
      <c r="C10" s="172"/>
    </row>
    <row r="11" spans="1:10" ht="13.5" thickBot="1" x14ac:dyDescent="0.25">
      <c r="A11" s="198" t="s">
        <v>3</v>
      </c>
      <c r="B11" s="199"/>
      <c r="C11" s="200" t="s">
        <v>204</v>
      </c>
      <c r="D11" s="201"/>
      <c r="E11" s="201"/>
      <c r="F11" s="201"/>
      <c r="G11" s="201"/>
      <c r="H11" s="201"/>
      <c r="I11" s="202"/>
      <c r="J11" s="107"/>
    </row>
    <row r="12" spans="1:10" ht="25.5" x14ac:dyDescent="0.2">
      <c r="A12" s="108" t="s">
        <v>205</v>
      </c>
      <c r="B12" s="107">
        <v>17</v>
      </c>
      <c r="C12" s="109" t="s">
        <v>4</v>
      </c>
      <c r="D12" s="110"/>
      <c r="E12" s="109" t="s">
        <v>5</v>
      </c>
      <c r="F12" s="195"/>
      <c r="G12" s="109" t="s">
        <v>206</v>
      </c>
      <c r="H12" s="109" t="s">
        <v>207</v>
      </c>
      <c r="I12" s="111" t="s">
        <v>208</v>
      </c>
      <c r="J12" s="107" t="s">
        <v>209</v>
      </c>
    </row>
    <row r="13" spans="1:10" x14ac:dyDescent="0.2">
      <c r="A13" s="112"/>
      <c r="B13" s="113"/>
      <c r="C13" s="114" t="s">
        <v>210</v>
      </c>
      <c r="D13" s="115" t="s">
        <v>211</v>
      </c>
      <c r="E13" s="114" t="s">
        <v>210</v>
      </c>
      <c r="F13" s="154" t="s">
        <v>211</v>
      </c>
      <c r="G13" s="162"/>
      <c r="H13" s="140"/>
      <c r="I13" s="116" t="s">
        <v>324</v>
      </c>
      <c r="J13" s="117"/>
    </row>
    <row r="14" spans="1:10" ht="13.5" thickBot="1" x14ac:dyDescent="0.25">
      <c r="A14" s="112" t="s">
        <v>304</v>
      </c>
      <c r="B14" s="118"/>
      <c r="C14" s="114"/>
      <c r="D14" s="119">
        <f>SUM(D15:D20)</f>
        <v>0</v>
      </c>
      <c r="E14" s="120"/>
      <c r="F14" s="141">
        <f>SUM(F15:F20)</f>
        <v>0</v>
      </c>
      <c r="G14" s="121"/>
      <c r="H14" s="158">
        <f>SUM(H15:H20)</f>
        <v>0</v>
      </c>
      <c r="I14" s="197">
        <f>H14</f>
        <v>0</v>
      </c>
      <c r="J14" s="122"/>
    </row>
    <row r="15" spans="1:10" x14ac:dyDescent="0.2">
      <c r="A15" s="71"/>
      <c r="B15" s="18" t="s">
        <v>51</v>
      </c>
      <c r="C15" s="55">
        <v>0.8</v>
      </c>
      <c r="D15" s="153"/>
      <c r="E15" s="152">
        <f>1-C15</f>
        <v>0.19999999999999996</v>
      </c>
      <c r="F15" s="103"/>
      <c r="G15" s="163"/>
      <c r="H15" s="145"/>
      <c r="I15" s="90"/>
      <c r="J15" s="101"/>
    </row>
    <row r="16" spans="1:10" x14ac:dyDescent="0.2">
      <c r="A16" s="71"/>
      <c r="B16" s="68" t="s">
        <v>300</v>
      </c>
      <c r="C16" s="183"/>
      <c r="D16" s="184"/>
      <c r="E16" s="182"/>
      <c r="F16" s="176"/>
      <c r="G16" s="177"/>
      <c r="H16" s="145">
        <f t="shared" ref="H16:H20" si="0">F16*G16</f>
        <v>0</v>
      </c>
      <c r="I16" s="185"/>
      <c r="J16" s="101"/>
    </row>
    <row r="17" spans="1:10" x14ac:dyDescent="0.2">
      <c r="A17" s="71"/>
      <c r="B17" s="69" t="s">
        <v>301</v>
      </c>
      <c r="C17" s="180"/>
      <c r="D17" s="181"/>
      <c r="E17" s="182"/>
      <c r="F17" s="176"/>
      <c r="G17" s="177"/>
      <c r="H17" s="145">
        <f t="shared" si="0"/>
        <v>0</v>
      </c>
      <c r="I17" s="179"/>
      <c r="J17" s="104"/>
    </row>
    <row r="18" spans="1:10" x14ac:dyDescent="0.2">
      <c r="A18" s="71"/>
      <c r="B18" s="191" t="s">
        <v>302</v>
      </c>
      <c r="C18" s="180"/>
      <c r="D18" s="192"/>
      <c r="E18" s="182"/>
      <c r="F18" s="176"/>
      <c r="G18" s="177"/>
      <c r="H18" s="145">
        <f t="shared" si="0"/>
        <v>0</v>
      </c>
      <c r="I18" s="185"/>
      <c r="J18" s="104"/>
    </row>
    <row r="19" spans="1:10" x14ac:dyDescent="0.2">
      <c r="A19" s="71"/>
      <c r="B19" s="69" t="s">
        <v>295</v>
      </c>
      <c r="C19" s="180"/>
      <c r="D19" s="181"/>
      <c r="E19" s="175"/>
      <c r="F19" s="176"/>
      <c r="G19" s="177"/>
      <c r="H19" s="145">
        <f t="shared" si="0"/>
        <v>0</v>
      </c>
      <c r="I19" s="179"/>
      <c r="J19" s="104"/>
    </row>
    <row r="20" spans="1:10" x14ac:dyDescent="0.2">
      <c r="A20" s="71"/>
      <c r="B20" s="69" t="s">
        <v>217</v>
      </c>
      <c r="C20" s="180"/>
      <c r="D20" s="181"/>
      <c r="E20" s="182"/>
      <c r="F20" s="176"/>
      <c r="G20" s="177"/>
      <c r="H20" s="145">
        <f t="shared" si="0"/>
        <v>0</v>
      </c>
      <c r="I20" s="179"/>
      <c r="J20" s="104"/>
    </row>
    <row r="21" spans="1:10" ht="13.5" thickBot="1" x14ac:dyDescent="0.25">
      <c r="A21" s="71"/>
      <c r="B21" s="191"/>
      <c r="C21" s="180"/>
      <c r="D21" s="192"/>
      <c r="E21" s="182"/>
      <c r="F21" s="176"/>
      <c r="G21" s="177"/>
      <c r="H21" s="178"/>
      <c r="I21" s="185"/>
      <c r="J21" s="104"/>
    </row>
    <row r="22" spans="1:10" ht="13.5" thickBot="1" x14ac:dyDescent="0.25">
      <c r="A22" s="112" t="s">
        <v>303</v>
      </c>
      <c r="B22" s="118"/>
      <c r="C22" s="114"/>
      <c r="D22" s="119">
        <f>SUM(D23:D44)</f>
        <v>0</v>
      </c>
      <c r="E22" s="119"/>
      <c r="F22" s="141">
        <f>SUM(F23:F49)</f>
        <v>0</v>
      </c>
      <c r="G22" s="121"/>
      <c r="H22" s="159">
        <f>SUM(H23:H49)</f>
        <v>0</v>
      </c>
      <c r="I22" s="197">
        <f>H22</f>
        <v>0</v>
      </c>
      <c r="J22" s="122"/>
    </row>
    <row r="23" spans="1:10" x14ac:dyDescent="0.2">
      <c r="A23" s="71"/>
      <c r="B23" s="18" t="s">
        <v>215</v>
      </c>
      <c r="C23" s="55">
        <v>0.11</v>
      </c>
      <c r="D23" s="153"/>
      <c r="E23" s="152">
        <f>1-C23</f>
        <v>0.89</v>
      </c>
      <c r="F23" s="103"/>
      <c r="G23" s="163"/>
      <c r="H23" s="145"/>
      <c r="I23" s="90"/>
      <c r="J23" s="101"/>
    </row>
    <row r="24" spans="1:10" x14ac:dyDescent="0.2">
      <c r="A24" s="71"/>
      <c r="B24" s="68" t="s">
        <v>218</v>
      </c>
      <c r="C24" s="183"/>
      <c r="D24" s="184"/>
      <c r="E24" s="182"/>
      <c r="F24" s="176"/>
      <c r="G24" s="177"/>
      <c r="H24" s="145">
        <f t="shared" ref="H24:H49" si="1">F24*G24</f>
        <v>0</v>
      </c>
      <c r="I24" s="185"/>
      <c r="J24" s="101"/>
    </row>
    <row r="25" spans="1:10" x14ac:dyDescent="0.2">
      <c r="A25" s="71"/>
      <c r="B25" s="68" t="s">
        <v>219</v>
      </c>
      <c r="C25" s="180"/>
      <c r="D25" s="186"/>
      <c r="E25" s="175"/>
      <c r="F25" s="176"/>
      <c r="G25" s="177"/>
      <c r="H25" s="145">
        <f t="shared" si="1"/>
        <v>0</v>
      </c>
      <c r="I25" s="179"/>
      <c r="J25" s="101"/>
    </row>
    <row r="26" spans="1:10" x14ac:dyDescent="0.2">
      <c r="A26" s="71"/>
      <c r="B26" s="68" t="s">
        <v>220</v>
      </c>
      <c r="C26" s="180"/>
      <c r="D26" s="186"/>
      <c r="E26" s="175"/>
      <c r="F26" s="176"/>
      <c r="G26" s="177"/>
      <c r="H26" s="145">
        <f t="shared" si="1"/>
        <v>0</v>
      </c>
      <c r="I26" s="179"/>
      <c r="J26" s="104"/>
    </row>
    <row r="27" spans="1:10" x14ac:dyDescent="0.2">
      <c r="A27" s="71"/>
      <c r="B27" s="68" t="s">
        <v>221</v>
      </c>
      <c r="C27" s="180"/>
      <c r="D27" s="181"/>
      <c r="E27" s="175"/>
      <c r="F27" s="176"/>
      <c r="G27" s="177"/>
      <c r="H27" s="145">
        <f t="shared" si="1"/>
        <v>0</v>
      </c>
      <c r="I27" s="179"/>
      <c r="J27" s="104"/>
    </row>
    <row r="28" spans="1:10" x14ac:dyDescent="0.2">
      <c r="A28" s="71"/>
      <c r="B28" s="18" t="s">
        <v>216</v>
      </c>
      <c r="C28" s="84">
        <v>0.42</v>
      </c>
      <c r="D28" s="85"/>
      <c r="E28" s="83">
        <f t="shared" ref="E28:E44" si="2">1-C28</f>
        <v>0.58000000000000007</v>
      </c>
      <c r="F28" s="103"/>
      <c r="G28" s="163"/>
      <c r="H28" s="145"/>
      <c r="I28" s="72"/>
      <c r="J28" s="104"/>
    </row>
    <row r="29" spans="1:10" x14ac:dyDescent="0.2">
      <c r="A29" s="71"/>
      <c r="B29" s="69" t="s">
        <v>223</v>
      </c>
      <c r="C29" s="173"/>
      <c r="D29" s="174"/>
      <c r="E29" s="175"/>
      <c r="F29" s="176"/>
      <c r="G29" s="177"/>
      <c r="H29" s="145">
        <f t="shared" si="1"/>
        <v>0</v>
      </c>
      <c r="I29" s="179"/>
      <c r="J29" s="104"/>
    </row>
    <row r="30" spans="1:10" x14ac:dyDescent="0.2">
      <c r="A30" s="71"/>
      <c r="B30" s="68" t="s">
        <v>224</v>
      </c>
      <c r="C30" s="180"/>
      <c r="D30" s="181"/>
      <c r="E30" s="175"/>
      <c r="F30" s="176"/>
      <c r="G30" s="177"/>
      <c r="H30" s="145">
        <f t="shared" si="1"/>
        <v>0</v>
      </c>
      <c r="I30" s="179"/>
      <c r="J30" s="104"/>
    </row>
    <row r="31" spans="1:10" x14ac:dyDescent="0.2">
      <c r="A31" s="71"/>
      <c r="B31" s="68" t="s">
        <v>225</v>
      </c>
      <c r="C31" s="180"/>
      <c r="D31" s="181"/>
      <c r="E31" s="182"/>
      <c r="F31" s="176"/>
      <c r="G31" s="177"/>
      <c r="H31" s="145">
        <f t="shared" si="1"/>
        <v>0</v>
      </c>
      <c r="I31" s="179"/>
      <c r="J31" s="104"/>
    </row>
    <row r="32" spans="1:10" x14ac:dyDescent="0.2">
      <c r="A32" s="71"/>
      <c r="B32" s="68" t="s">
        <v>226</v>
      </c>
      <c r="C32" s="180"/>
      <c r="D32" s="181"/>
      <c r="E32" s="175"/>
      <c r="F32" s="176"/>
      <c r="G32" s="177"/>
      <c r="H32" s="145">
        <f t="shared" si="1"/>
        <v>0</v>
      </c>
      <c r="I32" s="179"/>
      <c r="J32" s="104"/>
    </row>
    <row r="33" spans="1:10" x14ac:dyDescent="0.2">
      <c r="A33" s="71"/>
      <c r="B33" s="68" t="s">
        <v>222</v>
      </c>
      <c r="C33" s="180"/>
      <c r="D33" s="181"/>
      <c r="E33" s="175"/>
      <c r="F33" s="176"/>
      <c r="G33" s="177"/>
      <c r="H33" s="145">
        <f t="shared" si="1"/>
        <v>0</v>
      </c>
      <c r="I33" s="179"/>
      <c r="J33" s="104"/>
    </row>
    <row r="34" spans="1:10" x14ac:dyDescent="0.2">
      <c r="A34" s="88"/>
      <c r="B34" s="18" t="s">
        <v>227</v>
      </c>
      <c r="C34" s="84">
        <v>0.14000000000000001</v>
      </c>
      <c r="D34" s="85"/>
      <c r="E34" s="83">
        <f t="shared" ref="E34" si="3">1-C34</f>
        <v>0.86</v>
      </c>
      <c r="F34" s="103"/>
      <c r="G34" s="163"/>
      <c r="H34" s="145"/>
      <c r="I34" s="72"/>
      <c r="J34" s="104"/>
    </row>
    <row r="35" spans="1:10" x14ac:dyDescent="0.2">
      <c r="A35" s="86"/>
      <c r="B35" s="87" t="s">
        <v>228</v>
      </c>
      <c r="C35" s="180"/>
      <c r="D35" s="181"/>
      <c r="E35" s="175"/>
      <c r="F35" s="176"/>
      <c r="G35" s="177"/>
      <c r="H35" s="145">
        <f t="shared" si="1"/>
        <v>0</v>
      </c>
      <c r="I35" s="179"/>
      <c r="J35" s="104"/>
    </row>
    <row r="36" spans="1:10" x14ac:dyDescent="0.2">
      <c r="A36" s="138"/>
      <c r="B36" s="87" t="s">
        <v>229</v>
      </c>
      <c r="C36" s="180"/>
      <c r="D36" s="181"/>
      <c r="E36" s="182"/>
      <c r="F36" s="176"/>
      <c r="G36" s="177"/>
      <c r="H36" s="145">
        <f t="shared" si="1"/>
        <v>0</v>
      </c>
      <c r="I36" s="179"/>
      <c r="J36" s="104"/>
    </row>
    <row r="37" spans="1:10" s="1" customFormat="1" x14ac:dyDescent="0.2">
      <c r="A37" s="86"/>
      <c r="B37" s="87" t="s">
        <v>230</v>
      </c>
      <c r="C37" s="187"/>
      <c r="D37" s="188"/>
      <c r="E37" s="175"/>
      <c r="F37" s="176"/>
      <c r="G37" s="177"/>
      <c r="H37" s="145">
        <f t="shared" si="1"/>
        <v>0</v>
      </c>
      <c r="I37" s="189"/>
      <c r="J37" s="104"/>
    </row>
    <row r="38" spans="1:10" s="1" customFormat="1" x14ac:dyDescent="0.2">
      <c r="A38" s="86"/>
      <c r="B38" s="68" t="s">
        <v>231</v>
      </c>
      <c r="C38" s="187"/>
      <c r="D38" s="188"/>
      <c r="E38" s="175"/>
      <c r="F38" s="176"/>
      <c r="G38" s="177"/>
      <c r="H38" s="145">
        <f t="shared" si="1"/>
        <v>0</v>
      </c>
      <c r="I38" s="189"/>
      <c r="J38" s="104"/>
    </row>
    <row r="39" spans="1:10" s="1" customFormat="1" x14ac:dyDescent="0.2">
      <c r="A39" s="86"/>
      <c r="B39" s="1" t="s">
        <v>232</v>
      </c>
      <c r="C39" s="84">
        <v>0.21</v>
      </c>
      <c r="D39" s="85"/>
      <c r="E39" s="83">
        <f t="shared" si="2"/>
        <v>0.79</v>
      </c>
      <c r="F39" s="103"/>
      <c r="G39" s="163"/>
      <c r="H39" s="145"/>
      <c r="I39" s="72"/>
      <c r="J39" s="104"/>
    </row>
    <row r="40" spans="1:10" s="1" customFormat="1" x14ac:dyDescent="0.2">
      <c r="A40" s="86"/>
      <c r="B40" s="68" t="s">
        <v>233</v>
      </c>
      <c r="C40" s="187"/>
      <c r="D40" s="188"/>
      <c r="E40" s="175"/>
      <c r="F40" s="176"/>
      <c r="G40" s="177"/>
      <c r="H40" s="145">
        <f t="shared" si="1"/>
        <v>0</v>
      </c>
      <c r="I40" s="179"/>
      <c r="J40" s="104"/>
    </row>
    <row r="41" spans="1:10" s="1" customFormat="1" x14ac:dyDescent="0.2">
      <c r="A41" s="86"/>
      <c r="B41" s="68" t="s">
        <v>234</v>
      </c>
      <c r="C41" s="187"/>
      <c r="D41" s="188"/>
      <c r="E41" s="182"/>
      <c r="F41" s="176"/>
      <c r="G41" s="177"/>
      <c r="H41" s="145">
        <f t="shared" si="1"/>
        <v>0</v>
      </c>
      <c r="I41" s="179"/>
      <c r="J41" s="104"/>
    </row>
    <row r="42" spans="1:10" s="1" customFormat="1" x14ac:dyDescent="0.2">
      <c r="A42" s="86"/>
      <c r="B42" s="68" t="s">
        <v>235</v>
      </c>
      <c r="C42" s="187"/>
      <c r="D42" s="188"/>
      <c r="E42" s="175"/>
      <c r="F42" s="176"/>
      <c r="G42" s="177"/>
      <c r="H42" s="145">
        <f t="shared" si="1"/>
        <v>0</v>
      </c>
      <c r="I42" s="179"/>
      <c r="J42" s="104"/>
    </row>
    <row r="43" spans="1:10" s="1" customFormat="1" x14ac:dyDescent="0.2">
      <c r="A43" s="86"/>
      <c r="B43" s="87" t="s">
        <v>236</v>
      </c>
      <c r="C43" s="187"/>
      <c r="D43" s="188"/>
      <c r="E43" s="175"/>
      <c r="F43" s="176"/>
      <c r="G43" s="177"/>
      <c r="H43" s="145">
        <f t="shared" si="1"/>
        <v>0</v>
      </c>
      <c r="I43" s="179"/>
      <c r="J43" s="104"/>
    </row>
    <row r="44" spans="1:10" s="1" customFormat="1" x14ac:dyDescent="0.2">
      <c r="A44" s="86"/>
      <c r="B44" s="1" t="s">
        <v>240</v>
      </c>
      <c r="C44" s="84">
        <v>0.5</v>
      </c>
      <c r="D44" s="85"/>
      <c r="E44" s="83">
        <f t="shared" si="2"/>
        <v>0.5</v>
      </c>
      <c r="F44" s="103"/>
      <c r="G44" s="163"/>
      <c r="H44" s="145"/>
      <c r="I44" s="72"/>
      <c r="J44" s="104"/>
    </row>
    <row r="45" spans="1:10" s="1" customFormat="1" x14ac:dyDescent="0.2">
      <c r="A45" s="86"/>
      <c r="B45" s="68" t="s">
        <v>241</v>
      </c>
      <c r="C45" s="187"/>
      <c r="D45" s="188"/>
      <c r="E45" s="175"/>
      <c r="F45" s="176"/>
      <c r="G45" s="177"/>
      <c r="H45" s="145">
        <f t="shared" si="1"/>
        <v>0</v>
      </c>
      <c r="I45" s="179"/>
      <c r="J45" s="104"/>
    </row>
    <row r="46" spans="1:10" s="1" customFormat="1" x14ac:dyDescent="0.2">
      <c r="A46" s="86"/>
      <c r="B46" s="68" t="s">
        <v>242</v>
      </c>
      <c r="C46" s="187"/>
      <c r="D46" s="188"/>
      <c r="E46" s="182"/>
      <c r="F46" s="176"/>
      <c r="G46" s="177"/>
      <c r="H46" s="145">
        <f t="shared" si="1"/>
        <v>0</v>
      </c>
      <c r="I46" s="179"/>
      <c r="J46" s="104"/>
    </row>
    <row r="47" spans="1:10" s="1" customFormat="1" x14ac:dyDescent="0.2">
      <c r="A47" s="86"/>
      <c r="B47" s="6" t="s">
        <v>243</v>
      </c>
      <c r="C47" s="84">
        <v>0.2</v>
      </c>
      <c r="D47" s="85"/>
      <c r="E47" s="83">
        <f t="shared" ref="E47" si="4">1-C47</f>
        <v>0.8</v>
      </c>
      <c r="F47" s="103"/>
      <c r="G47" s="163"/>
      <c r="H47" s="145"/>
      <c r="I47" s="72"/>
      <c r="J47" s="104"/>
    </row>
    <row r="48" spans="1:10" s="1" customFormat="1" x14ac:dyDescent="0.2">
      <c r="A48" s="86"/>
      <c r="B48" s="68" t="s">
        <v>244</v>
      </c>
      <c r="C48" s="187"/>
      <c r="D48" s="188"/>
      <c r="E48" s="175"/>
      <c r="F48" s="176"/>
      <c r="G48" s="177"/>
      <c r="H48" s="145">
        <f t="shared" si="1"/>
        <v>0</v>
      </c>
      <c r="I48" s="189"/>
      <c r="J48" s="104"/>
    </row>
    <row r="49" spans="1:10" s="1" customFormat="1" x14ac:dyDescent="0.2">
      <c r="A49" s="71"/>
      <c r="B49" s="68" t="s">
        <v>245</v>
      </c>
      <c r="C49" s="187"/>
      <c r="D49" s="188"/>
      <c r="E49" s="175"/>
      <c r="F49" s="176"/>
      <c r="G49" s="177"/>
      <c r="H49" s="145">
        <f t="shared" si="1"/>
        <v>0</v>
      </c>
      <c r="I49" s="189"/>
      <c r="J49" s="104"/>
    </row>
    <row r="50" spans="1:10" s="1" customFormat="1" ht="13.5" thickBot="1" x14ac:dyDescent="0.25">
      <c r="A50" s="73"/>
      <c r="B50" s="17"/>
      <c r="C50" s="56"/>
      <c r="D50" s="57"/>
      <c r="E50" s="59"/>
      <c r="F50" s="105"/>
      <c r="G50" s="177"/>
      <c r="H50" s="142"/>
      <c r="I50" s="106"/>
      <c r="J50" s="104"/>
    </row>
    <row r="51" spans="1:10" ht="13.5" thickBot="1" x14ac:dyDescent="0.25">
      <c r="A51" s="112" t="s">
        <v>305</v>
      </c>
      <c r="B51" s="118"/>
      <c r="C51" s="114"/>
      <c r="D51" s="119">
        <f>SUM(D52:D76)</f>
        <v>0</v>
      </c>
      <c r="E51" s="119"/>
      <c r="F51" s="141">
        <f>SUM(F52:F90)</f>
        <v>0</v>
      </c>
      <c r="G51" s="121"/>
      <c r="H51" s="159">
        <f>SUM(H52:H90)</f>
        <v>0</v>
      </c>
      <c r="I51" s="197">
        <f>H51</f>
        <v>0</v>
      </c>
      <c r="J51" s="122"/>
    </row>
    <row r="52" spans="1:10" x14ac:dyDescent="0.2">
      <c r="A52" s="95"/>
      <c r="B52" s="6" t="s">
        <v>266</v>
      </c>
      <c r="C52" s="58">
        <v>0.71</v>
      </c>
      <c r="D52" s="62"/>
      <c r="E52" s="83">
        <f t="shared" ref="E52" si="5">1-C52</f>
        <v>0.29000000000000004</v>
      </c>
      <c r="F52" s="103"/>
      <c r="G52" s="163"/>
      <c r="H52" s="145"/>
      <c r="I52" s="102"/>
      <c r="J52" s="101"/>
    </row>
    <row r="53" spans="1:10" x14ac:dyDescent="0.2">
      <c r="A53" s="95"/>
      <c r="B53" s="68" t="s">
        <v>249</v>
      </c>
      <c r="C53" s="58"/>
      <c r="D53" s="62"/>
      <c r="E53" s="83"/>
      <c r="F53" s="103"/>
      <c r="G53" s="163"/>
      <c r="H53" s="145">
        <f t="shared" ref="H53:H90" si="6">F53*G53</f>
        <v>0</v>
      </c>
      <c r="I53" s="102"/>
      <c r="J53" s="101"/>
    </row>
    <row r="54" spans="1:10" x14ac:dyDescent="0.2">
      <c r="A54" s="95"/>
      <c r="B54" s="68" t="s">
        <v>250</v>
      </c>
      <c r="C54" s="58"/>
      <c r="D54" s="62"/>
      <c r="E54" s="83"/>
      <c r="F54" s="103"/>
      <c r="G54" s="163"/>
      <c r="H54" s="145">
        <f t="shared" si="6"/>
        <v>0</v>
      </c>
      <c r="I54" s="102"/>
      <c r="J54" s="101"/>
    </row>
    <row r="55" spans="1:10" x14ac:dyDescent="0.2">
      <c r="A55" s="95"/>
      <c r="B55" s="68" t="s">
        <v>251</v>
      </c>
      <c r="C55" s="58"/>
      <c r="D55" s="62"/>
      <c r="E55" s="83"/>
      <c r="F55" s="103"/>
      <c r="G55" s="163"/>
      <c r="H55" s="145">
        <f t="shared" si="6"/>
        <v>0</v>
      </c>
      <c r="I55" s="102"/>
      <c r="J55" s="101"/>
    </row>
    <row r="56" spans="1:10" x14ac:dyDescent="0.2">
      <c r="A56" s="95"/>
      <c r="B56" s="68" t="s">
        <v>252</v>
      </c>
      <c r="C56" s="58"/>
      <c r="D56" s="62"/>
      <c r="E56" s="83"/>
      <c r="F56" s="103"/>
      <c r="G56" s="163"/>
      <c r="H56" s="145">
        <f t="shared" si="6"/>
        <v>0</v>
      </c>
      <c r="I56" s="102"/>
      <c r="J56" s="101"/>
    </row>
    <row r="57" spans="1:10" x14ac:dyDescent="0.2">
      <c r="A57" s="95"/>
      <c r="B57" s="68" t="s">
        <v>253</v>
      </c>
      <c r="C57" s="58"/>
      <c r="D57" s="62"/>
      <c r="E57" s="83"/>
      <c r="F57" s="103"/>
      <c r="G57" s="163"/>
      <c r="H57" s="145">
        <f t="shared" si="6"/>
        <v>0</v>
      </c>
      <c r="I57" s="102"/>
      <c r="J57" s="101"/>
    </row>
    <row r="58" spans="1:10" x14ac:dyDescent="0.2">
      <c r="A58" s="95"/>
      <c r="B58" s="190" t="s">
        <v>254</v>
      </c>
      <c r="C58" s="58"/>
      <c r="D58" s="62"/>
      <c r="E58" s="83"/>
      <c r="F58" s="103"/>
      <c r="G58" s="163"/>
      <c r="H58" s="145">
        <f t="shared" si="6"/>
        <v>0</v>
      </c>
      <c r="I58" s="102"/>
      <c r="J58" s="101"/>
    </row>
    <row r="59" spans="1:10" x14ac:dyDescent="0.2">
      <c r="A59" s="95"/>
      <c r="B59" s="6" t="s">
        <v>267</v>
      </c>
      <c r="C59" s="58">
        <v>0.23</v>
      </c>
      <c r="D59" s="62"/>
      <c r="E59" s="83">
        <f t="shared" ref="E59" si="7">1-C59</f>
        <v>0.77</v>
      </c>
      <c r="F59" s="103"/>
      <c r="G59" s="163"/>
      <c r="H59" s="145"/>
      <c r="I59" s="102"/>
      <c r="J59" s="101"/>
    </row>
    <row r="60" spans="1:10" x14ac:dyDescent="0.2">
      <c r="A60" s="95"/>
      <c r="B60" s="68" t="s">
        <v>255</v>
      </c>
      <c r="C60" s="58"/>
      <c r="D60" s="62"/>
      <c r="E60" s="83"/>
      <c r="F60" s="103"/>
      <c r="G60" s="163"/>
      <c r="H60" s="145">
        <f t="shared" si="6"/>
        <v>0</v>
      </c>
      <c r="I60" s="102"/>
      <c r="J60" s="101"/>
    </row>
    <row r="61" spans="1:10" x14ac:dyDescent="0.2">
      <c r="A61" s="95"/>
      <c r="B61" s="68" t="s">
        <v>256</v>
      </c>
      <c r="C61" s="58"/>
      <c r="D61" s="62"/>
      <c r="E61" s="83"/>
      <c r="F61" s="103"/>
      <c r="G61" s="163"/>
      <c r="H61" s="145">
        <f t="shared" si="6"/>
        <v>0</v>
      </c>
      <c r="I61" s="102"/>
      <c r="J61" s="101"/>
    </row>
    <row r="62" spans="1:10" x14ac:dyDescent="0.2">
      <c r="A62" s="95"/>
      <c r="B62" s="68" t="s">
        <v>257</v>
      </c>
      <c r="C62" s="58"/>
      <c r="D62" s="62"/>
      <c r="E62" s="83"/>
      <c r="F62" s="103"/>
      <c r="G62" s="163"/>
      <c r="H62" s="145">
        <f t="shared" si="6"/>
        <v>0</v>
      </c>
      <c r="I62" s="102"/>
      <c r="J62" s="101"/>
    </row>
    <row r="63" spans="1:10" x14ac:dyDescent="0.2">
      <c r="A63" s="95"/>
      <c r="B63" s="68" t="s">
        <v>258</v>
      </c>
      <c r="C63" s="58"/>
      <c r="D63" s="62"/>
      <c r="E63" s="83"/>
      <c r="F63" s="103"/>
      <c r="G63" s="163"/>
      <c r="H63" s="145">
        <f t="shared" si="6"/>
        <v>0</v>
      </c>
      <c r="I63" s="102"/>
      <c r="J63" s="101"/>
    </row>
    <row r="64" spans="1:10" x14ac:dyDescent="0.2">
      <c r="A64" s="95"/>
      <c r="B64" s="68" t="s">
        <v>259</v>
      </c>
      <c r="C64" s="58"/>
      <c r="D64" s="62"/>
      <c r="E64" s="83"/>
      <c r="F64" s="103"/>
      <c r="G64" s="163"/>
      <c r="H64" s="145">
        <f t="shared" si="6"/>
        <v>0</v>
      </c>
      <c r="I64" s="102"/>
      <c r="J64" s="101"/>
    </row>
    <row r="65" spans="1:10" x14ac:dyDescent="0.2">
      <c r="A65" s="95"/>
      <c r="B65" s="6" t="s">
        <v>268</v>
      </c>
      <c r="C65" s="58">
        <v>0.25</v>
      </c>
      <c r="D65" s="62"/>
      <c r="E65" s="83">
        <f t="shared" ref="E65" si="8">1-C65</f>
        <v>0.75</v>
      </c>
      <c r="F65" s="103"/>
      <c r="G65" s="163"/>
      <c r="H65" s="145"/>
      <c r="I65" s="102"/>
      <c r="J65" s="101"/>
    </row>
    <row r="66" spans="1:10" x14ac:dyDescent="0.2">
      <c r="A66" s="95"/>
      <c r="B66" s="68" t="s">
        <v>260</v>
      </c>
      <c r="C66" s="58"/>
      <c r="D66" s="62"/>
      <c r="E66" s="83"/>
      <c r="F66" s="103"/>
      <c r="G66" s="163"/>
      <c r="H66" s="145">
        <f t="shared" si="6"/>
        <v>0</v>
      </c>
      <c r="I66" s="102"/>
      <c r="J66" s="101"/>
    </row>
    <row r="67" spans="1:10" x14ac:dyDescent="0.2">
      <c r="A67" s="95"/>
      <c r="B67" s="68" t="s">
        <v>261</v>
      </c>
      <c r="C67" s="58"/>
      <c r="D67" s="62"/>
      <c r="E67" s="83"/>
      <c r="F67" s="103"/>
      <c r="G67" s="163"/>
      <c r="H67" s="145">
        <f t="shared" si="6"/>
        <v>0</v>
      </c>
      <c r="I67" s="102"/>
      <c r="J67" s="101"/>
    </row>
    <row r="68" spans="1:10" x14ac:dyDescent="0.2">
      <c r="A68" s="95"/>
      <c r="B68" s="6" t="s">
        <v>269</v>
      </c>
      <c r="C68" s="58">
        <v>0.8</v>
      </c>
      <c r="D68" s="62"/>
      <c r="E68" s="83">
        <f t="shared" ref="E68" si="9">1-C68</f>
        <v>0.19999999999999996</v>
      </c>
      <c r="F68" s="103"/>
      <c r="G68" s="163"/>
      <c r="H68" s="145"/>
      <c r="I68" s="102"/>
      <c r="J68" s="101"/>
    </row>
    <row r="69" spans="1:10" x14ac:dyDescent="0.2">
      <c r="A69" s="95"/>
      <c r="B69" s="68" t="s">
        <v>262</v>
      </c>
      <c r="C69" s="58"/>
      <c r="D69" s="62"/>
      <c r="E69" s="83"/>
      <c r="F69" s="103"/>
      <c r="G69" s="163"/>
      <c r="H69" s="145">
        <f t="shared" si="6"/>
        <v>0</v>
      </c>
      <c r="I69" s="102"/>
      <c r="J69" s="101"/>
    </row>
    <row r="70" spans="1:10" x14ac:dyDescent="0.2">
      <c r="A70" s="95"/>
      <c r="B70" s="68" t="s">
        <v>263</v>
      </c>
      <c r="C70" s="58"/>
      <c r="D70" s="62"/>
      <c r="E70" s="83"/>
      <c r="F70" s="103"/>
      <c r="G70" s="163"/>
      <c r="H70" s="145">
        <f t="shared" si="6"/>
        <v>0</v>
      </c>
      <c r="I70" s="102"/>
      <c r="J70" s="101"/>
    </row>
    <row r="71" spans="1:10" x14ac:dyDescent="0.2">
      <c r="A71" s="95"/>
      <c r="B71" s="68" t="s">
        <v>270</v>
      </c>
      <c r="C71" s="58"/>
      <c r="D71" s="62"/>
      <c r="E71" s="83"/>
      <c r="F71" s="103"/>
      <c r="G71" s="163"/>
      <c r="H71" s="145">
        <f t="shared" si="6"/>
        <v>0</v>
      </c>
      <c r="I71" s="102"/>
      <c r="J71" s="101"/>
    </row>
    <row r="72" spans="1:10" x14ac:dyDescent="0.2">
      <c r="A72" s="95"/>
      <c r="B72" s="68" t="s">
        <v>264</v>
      </c>
      <c r="C72" s="58"/>
      <c r="D72" s="62"/>
      <c r="E72" s="83"/>
      <c r="F72" s="103"/>
      <c r="G72" s="163"/>
      <c r="H72" s="145">
        <f t="shared" si="6"/>
        <v>0</v>
      </c>
      <c r="I72" s="102"/>
      <c r="J72" s="101"/>
    </row>
    <row r="73" spans="1:10" x14ac:dyDescent="0.2">
      <c r="A73" s="95"/>
      <c r="B73" s="68" t="s">
        <v>265</v>
      </c>
      <c r="C73" s="58"/>
      <c r="D73" s="62"/>
      <c r="E73" s="83"/>
      <c r="F73" s="103"/>
      <c r="G73" s="163"/>
      <c r="H73" s="145">
        <f t="shared" si="6"/>
        <v>0</v>
      </c>
      <c r="I73" s="102"/>
      <c r="J73" s="101"/>
    </row>
    <row r="74" spans="1:10" x14ac:dyDescent="0.2">
      <c r="A74" s="95"/>
      <c r="B74" s="6" t="s">
        <v>271</v>
      </c>
      <c r="C74" s="58">
        <v>0.25</v>
      </c>
      <c r="D74" s="62"/>
      <c r="E74" s="83">
        <f t="shared" ref="E74" si="10">1-C74</f>
        <v>0.75</v>
      </c>
      <c r="F74" s="103"/>
      <c r="G74" s="163"/>
      <c r="H74" s="145"/>
      <c r="I74" s="102"/>
      <c r="J74" s="101"/>
    </row>
    <row r="75" spans="1:10" x14ac:dyDescent="0.2">
      <c r="A75" s="95"/>
      <c r="B75" s="68" t="s">
        <v>272</v>
      </c>
      <c r="C75" s="58"/>
      <c r="D75" s="62"/>
      <c r="E75" s="83"/>
      <c r="F75" s="103"/>
      <c r="G75" s="163"/>
      <c r="H75" s="145">
        <f t="shared" si="6"/>
        <v>0</v>
      </c>
      <c r="I75" s="102"/>
      <c r="J75" s="101"/>
    </row>
    <row r="76" spans="1:10" x14ac:dyDescent="0.2">
      <c r="A76" s="95"/>
      <c r="B76" s="68" t="s">
        <v>306</v>
      </c>
      <c r="C76" s="58"/>
      <c r="D76" s="62"/>
      <c r="E76" s="83"/>
      <c r="F76" s="103"/>
      <c r="G76" s="163"/>
      <c r="H76" s="145">
        <f t="shared" si="6"/>
        <v>0</v>
      </c>
      <c r="I76" s="102"/>
      <c r="J76" s="101"/>
    </row>
    <row r="77" spans="1:10" s="1" customFormat="1" x14ac:dyDescent="0.2">
      <c r="A77" s="86"/>
      <c r="B77" s="1" t="s">
        <v>237</v>
      </c>
      <c r="C77" s="84">
        <v>0.59</v>
      </c>
      <c r="D77" s="85"/>
      <c r="E77" s="83">
        <f t="shared" ref="E77" si="11">1-C77</f>
        <v>0.41000000000000003</v>
      </c>
      <c r="F77" s="103"/>
      <c r="G77" s="163"/>
      <c r="H77" s="145"/>
      <c r="I77" s="72"/>
      <c r="J77" s="104"/>
    </row>
    <row r="78" spans="1:10" s="1" customFormat="1" x14ac:dyDescent="0.2">
      <c r="A78" s="86"/>
      <c r="B78" s="68" t="s">
        <v>238</v>
      </c>
      <c r="C78" s="187"/>
      <c r="D78" s="188"/>
      <c r="E78" s="175"/>
      <c r="F78" s="176"/>
      <c r="G78" s="177"/>
      <c r="H78" s="145">
        <f t="shared" si="6"/>
        <v>0</v>
      </c>
      <c r="I78" s="179"/>
      <c r="J78" s="104"/>
    </row>
    <row r="79" spans="1:10" s="1" customFormat="1" x14ac:dyDescent="0.2">
      <c r="A79" s="86"/>
      <c r="B79" s="68" t="s">
        <v>239</v>
      </c>
      <c r="C79" s="187"/>
      <c r="D79" s="188"/>
      <c r="E79" s="182"/>
      <c r="F79" s="176"/>
      <c r="G79" s="177"/>
      <c r="H79" s="145">
        <f t="shared" si="6"/>
        <v>0</v>
      </c>
      <c r="I79" s="179"/>
      <c r="J79" s="104"/>
    </row>
    <row r="80" spans="1:10" s="1" customFormat="1" x14ac:dyDescent="0.2">
      <c r="A80" s="86"/>
      <c r="B80" s="68" t="s">
        <v>296</v>
      </c>
      <c r="C80" s="187"/>
      <c r="D80" s="188"/>
      <c r="E80" s="175"/>
      <c r="F80" s="176"/>
      <c r="G80" s="177"/>
      <c r="H80" s="145">
        <f t="shared" si="6"/>
        <v>0</v>
      </c>
      <c r="I80" s="179"/>
      <c r="J80" s="104"/>
    </row>
    <row r="81" spans="1:10" s="1" customFormat="1" x14ac:dyDescent="0.2">
      <c r="A81" s="86"/>
      <c r="B81" s="68" t="s">
        <v>297</v>
      </c>
      <c r="C81" s="187"/>
      <c r="D81" s="188"/>
      <c r="E81" s="175"/>
      <c r="F81" s="176"/>
      <c r="G81" s="177"/>
      <c r="H81" s="145">
        <f t="shared" si="6"/>
        <v>0</v>
      </c>
      <c r="I81" s="179"/>
      <c r="J81" s="104"/>
    </row>
    <row r="82" spans="1:10" x14ac:dyDescent="0.2">
      <c r="A82" s="95"/>
      <c r="B82" s="6" t="s">
        <v>307</v>
      </c>
      <c r="C82" s="58">
        <v>0.05</v>
      </c>
      <c r="D82" s="62"/>
      <c r="E82" s="83">
        <f t="shared" ref="E82" si="12">1-C82</f>
        <v>0.95</v>
      </c>
      <c r="F82" s="103"/>
      <c r="G82" s="163"/>
      <c r="H82" s="145"/>
      <c r="I82" s="102"/>
      <c r="J82" s="101"/>
    </row>
    <row r="83" spans="1:10" x14ac:dyDescent="0.2">
      <c r="A83" s="95"/>
      <c r="B83" s="68" t="s">
        <v>246</v>
      </c>
      <c r="C83" s="173"/>
      <c r="D83" s="174"/>
      <c r="E83" s="175"/>
      <c r="F83" s="176"/>
      <c r="G83" s="177"/>
      <c r="H83" s="145">
        <f t="shared" si="6"/>
        <v>0</v>
      </c>
      <c r="I83" s="189"/>
      <c r="J83" s="101"/>
    </row>
    <row r="84" spans="1:10" x14ac:dyDescent="0.2">
      <c r="A84" s="95"/>
      <c r="B84" s="68" t="s">
        <v>247</v>
      </c>
      <c r="C84" s="173"/>
      <c r="D84" s="174"/>
      <c r="E84" s="175"/>
      <c r="F84" s="176"/>
      <c r="G84" s="177"/>
      <c r="H84" s="145">
        <f t="shared" si="6"/>
        <v>0</v>
      </c>
      <c r="I84" s="189"/>
      <c r="J84" s="101"/>
    </row>
    <row r="85" spans="1:10" x14ac:dyDescent="0.2">
      <c r="A85" s="95"/>
      <c r="B85" s="68" t="s">
        <v>248</v>
      </c>
      <c r="C85" s="173"/>
      <c r="D85" s="174"/>
      <c r="E85" s="175"/>
      <c r="F85" s="176"/>
      <c r="G85" s="177"/>
      <c r="H85" s="145">
        <f t="shared" si="6"/>
        <v>0</v>
      </c>
      <c r="I85" s="189"/>
      <c r="J85" s="101"/>
    </row>
    <row r="86" spans="1:10" x14ac:dyDescent="0.2">
      <c r="A86" s="95"/>
      <c r="B86" s="68" t="s">
        <v>308</v>
      </c>
      <c r="C86" s="173"/>
      <c r="D86" s="174"/>
      <c r="E86" s="175"/>
      <c r="F86" s="176"/>
      <c r="G86" s="177"/>
      <c r="H86" s="145">
        <f t="shared" si="6"/>
        <v>0</v>
      </c>
      <c r="I86" s="189"/>
      <c r="J86" s="101"/>
    </row>
    <row r="87" spans="1:10" x14ac:dyDescent="0.2">
      <c r="A87" s="95"/>
      <c r="B87" s="6" t="s">
        <v>309</v>
      </c>
      <c r="C87" s="58">
        <v>0.5</v>
      </c>
      <c r="D87" s="62"/>
      <c r="E87" s="83">
        <v>0.5</v>
      </c>
      <c r="F87" s="103"/>
      <c r="G87" s="163"/>
      <c r="H87" s="145">
        <f t="shared" si="6"/>
        <v>0</v>
      </c>
      <c r="I87" s="102"/>
      <c r="J87" s="101"/>
    </row>
    <row r="88" spans="1:10" x14ac:dyDescent="0.2">
      <c r="A88" s="95"/>
      <c r="B88" s="68" t="s">
        <v>310</v>
      </c>
      <c r="C88" s="173"/>
      <c r="D88" s="174"/>
      <c r="E88" s="175"/>
      <c r="F88" s="176"/>
      <c r="G88" s="177"/>
      <c r="H88" s="145">
        <f t="shared" si="6"/>
        <v>0</v>
      </c>
      <c r="I88" s="189"/>
      <c r="J88" s="101"/>
    </row>
    <row r="89" spans="1:10" x14ac:dyDescent="0.2">
      <c r="A89" s="95"/>
      <c r="B89" s="6" t="s">
        <v>311</v>
      </c>
      <c r="C89" s="58">
        <v>0.8</v>
      </c>
      <c r="D89" s="62"/>
      <c r="E89" s="83">
        <v>0.2</v>
      </c>
      <c r="F89" s="103"/>
      <c r="G89" s="163"/>
      <c r="H89" s="145">
        <f t="shared" si="6"/>
        <v>0</v>
      </c>
      <c r="I89" s="102"/>
      <c r="J89" s="101"/>
    </row>
    <row r="90" spans="1:10" x14ac:dyDescent="0.2">
      <c r="A90" s="95"/>
      <c r="B90" s="68" t="s">
        <v>312</v>
      </c>
      <c r="C90" s="173"/>
      <c r="D90" s="174"/>
      <c r="E90" s="175"/>
      <c r="F90" s="176"/>
      <c r="G90" s="177"/>
      <c r="H90" s="145">
        <f t="shared" si="6"/>
        <v>0</v>
      </c>
      <c r="I90" s="189"/>
      <c r="J90" s="101"/>
    </row>
    <row r="91" spans="1:10" ht="13.5" thickBot="1" x14ac:dyDescent="0.25">
      <c r="A91" s="98"/>
      <c r="B91" s="68"/>
      <c r="C91" s="173"/>
      <c r="D91" s="174"/>
      <c r="E91" s="175"/>
      <c r="F91" s="176"/>
      <c r="G91" s="177"/>
      <c r="H91" s="178"/>
      <c r="I91" s="189"/>
      <c r="J91" s="101"/>
    </row>
    <row r="92" spans="1:10" ht="13.5" thickBot="1" x14ac:dyDescent="0.25">
      <c r="A92" s="123" t="s">
        <v>316</v>
      </c>
      <c r="B92" s="118"/>
      <c r="C92" s="124"/>
      <c r="D92" s="136">
        <f>SUM(D93:D105)</f>
        <v>0</v>
      </c>
      <c r="E92" s="124"/>
      <c r="F92" s="137">
        <f>SUM(F93:F108)</f>
        <v>0</v>
      </c>
      <c r="G92" s="164"/>
      <c r="H92" s="160">
        <f>SUM(H93:H108)</f>
        <v>0</v>
      </c>
      <c r="I92" s="197">
        <f>H92</f>
        <v>0</v>
      </c>
      <c r="J92" s="107"/>
    </row>
    <row r="93" spans="1:10" x14ac:dyDescent="0.2">
      <c r="A93" s="95"/>
      <c r="B93" s="6" t="s">
        <v>273</v>
      </c>
      <c r="C93" s="63">
        <v>0.5</v>
      </c>
      <c r="D93" s="64"/>
      <c r="E93" s="83">
        <f t="shared" ref="E93" si="13">1-C93</f>
        <v>0.5</v>
      </c>
      <c r="F93" s="103"/>
      <c r="G93" s="163"/>
      <c r="H93" s="145"/>
      <c r="I93" s="102"/>
      <c r="J93" s="101"/>
    </row>
    <row r="94" spans="1:10" x14ac:dyDescent="0.2">
      <c r="A94" s="95"/>
      <c r="B94" s="68" t="s">
        <v>274</v>
      </c>
      <c r="C94" s="63"/>
      <c r="D94" s="64"/>
      <c r="E94" s="83"/>
      <c r="F94" s="103"/>
      <c r="G94" s="163"/>
      <c r="H94" s="145">
        <f t="shared" ref="H94:H116" si="14">F94*G94</f>
        <v>0</v>
      </c>
      <c r="I94" s="102"/>
      <c r="J94" s="101"/>
    </row>
    <row r="95" spans="1:10" x14ac:dyDescent="0.2">
      <c r="A95" s="95"/>
      <c r="B95" s="6" t="s">
        <v>275</v>
      </c>
      <c r="C95" s="63">
        <v>0.12</v>
      </c>
      <c r="D95" s="64"/>
      <c r="E95" s="83">
        <f t="shared" ref="E95" si="15">1-C95</f>
        <v>0.88</v>
      </c>
      <c r="F95" s="103"/>
      <c r="G95" s="163"/>
      <c r="H95" s="145">
        <f t="shared" si="14"/>
        <v>0</v>
      </c>
      <c r="I95" s="102"/>
      <c r="J95" s="101"/>
    </row>
    <row r="96" spans="1:10" x14ac:dyDescent="0.2">
      <c r="A96" s="95"/>
      <c r="B96" s="68" t="s">
        <v>276</v>
      </c>
      <c r="C96" s="63"/>
      <c r="D96" s="64"/>
      <c r="E96" s="83"/>
      <c r="F96" s="103"/>
      <c r="G96" s="163"/>
      <c r="H96" s="145">
        <f t="shared" si="14"/>
        <v>0</v>
      </c>
      <c r="I96" s="102"/>
      <c r="J96" s="101"/>
    </row>
    <row r="97" spans="1:10" x14ac:dyDescent="0.2">
      <c r="A97" s="95"/>
      <c r="B97" s="68" t="s">
        <v>298</v>
      </c>
      <c r="C97" s="63"/>
      <c r="D97" s="64"/>
      <c r="E97" s="83"/>
      <c r="F97" s="103"/>
      <c r="G97" s="163"/>
      <c r="H97" s="145">
        <f t="shared" si="14"/>
        <v>0</v>
      </c>
      <c r="I97" s="102"/>
      <c r="J97" s="101"/>
    </row>
    <row r="98" spans="1:10" x14ac:dyDescent="0.2">
      <c r="A98" s="95"/>
      <c r="B98" s="68" t="s">
        <v>282</v>
      </c>
      <c r="C98" s="63"/>
      <c r="D98" s="64"/>
      <c r="E98" s="83"/>
      <c r="F98" s="103"/>
      <c r="G98" s="163"/>
      <c r="H98" s="145">
        <f t="shared" si="14"/>
        <v>0</v>
      </c>
      <c r="I98" s="102"/>
      <c r="J98" s="101"/>
    </row>
    <row r="99" spans="1:10" x14ac:dyDescent="0.2">
      <c r="A99" s="95"/>
      <c r="B99" s="68" t="s">
        <v>299</v>
      </c>
      <c r="C99" s="63"/>
      <c r="D99" s="64"/>
      <c r="E99" s="83"/>
      <c r="F99" s="103"/>
      <c r="G99" s="163"/>
      <c r="H99" s="145">
        <f t="shared" si="14"/>
        <v>0</v>
      </c>
      <c r="I99" s="102"/>
      <c r="J99" s="101"/>
    </row>
    <row r="100" spans="1:10" x14ac:dyDescent="0.2">
      <c r="A100" s="95"/>
      <c r="B100" s="68" t="s">
        <v>281</v>
      </c>
      <c r="C100" s="63"/>
      <c r="D100" s="64"/>
      <c r="E100" s="83"/>
      <c r="F100" s="103"/>
      <c r="G100" s="163"/>
      <c r="H100" s="145">
        <f t="shared" si="14"/>
        <v>0</v>
      </c>
      <c r="I100" s="102"/>
      <c r="J100" s="101"/>
    </row>
    <row r="101" spans="1:10" x14ac:dyDescent="0.2">
      <c r="A101" s="95"/>
      <c r="B101" s="68" t="s">
        <v>280</v>
      </c>
      <c r="C101" s="63"/>
      <c r="D101" s="64"/>
      <c r="E101" s="83"/>
      <c r="F101" s="103"/>
      <c r="G101" s="163"/>
      <c r="H101" s="145">
        <f t="shared" si="14"/>
        <v>0</v>
      </c>
      <c r="I101" s="102"/>
      <c r="J101" s="101"/>
    </row>
    <row r="102" spans="1:10" x14ac:dyDescent="0.2">
      <c r="A102" s="95"/>
      <c r="B102" s="68" t="s">
        <v>279</v>
      </c>
      <c r="C102" s="63"/>
      <c r="D102" s="64"/>
      <c r="E102" s="83"/>
      <c r="F102" s="103"/>
      <c r="G102" s="163"/>
      <c r="H102" s="145">
        <f t="shared" si="14"/>
        <v>0</v>
      </c>
      <c r="I102" s="102"/>
      <c r="J102" s="101"/>
    </row>
    <row r="103" spans="1:10" x14ac:dyDescent="0.2">
      <c r="A103" s="95"/>
      <c r="B103" s="68" t="s">
        <v>314</v>
      </c>
      <c r="C103" s="61"/>
      <c r="D103" s="91"/>
      <c r="E103" s="83"/>
      <c r="F103" s="103"/>
      <c r="G103" s="163"/>
      <c r="H103" s="145">
        <f t="shared" si="14"/>
        <v>0</v>
      </c>
      <c r="I103" s="102"/>
      <c r="J103" s="101"/>
    </row>
    <row r="104" spans="1:10" ht="12.75" customHeight="1" x14ac:dyDescent="0.2">
      <c r="A104" s="95"/>
      <c r="B104" s="68" t="s">
        <v>278</v>
      </c>
      <c r="C104" s="58"/>
      <c r="D104" s="91"/>
      <c r="E104" s="83"/>
      <c r="F104" s="103"/>
      <c r="G104" s="163"/>
      <c r="H104" s="145">
        <f t="shared" si="14"/>
        <v>0</v>
      </c>
      <c r="I104" s="102"/>
      <c r="J104" s="101"/>
    </row>
    <row r="105" spans="1:10" ht="12.75" customHeight="1" x14ac:dyDescent="0.2">
      <c r="A105" s="95"/>
      <c r="B105" s="68" t="s">
        <v>277</v>
      </c>
      <c r="C105" s="58"/>
      <c r="D105" s="91"/>
      <c r="E105" s="83"/>
      <c r="F105" s="103"/>
      <c r="G105" s="163"/>
      <c r="H105" s="145">
        <f t="shared" si="14"/>
        <v>0</v>
      </c>
      <c r="I105" s="102"/>
      <c r="J105" s="101"/>
    </row>
    <row r="106" spans="1:10" ht="12.75" customHeight="1" x14ac:dyDescent="0.2">
      <c r="A106" s="95"/>
      <c r="B106" s="68" t="s">
        <v>313</v>
      </c>
      <c r="C106" s="151"/>
      <c r="D106" s="66"/>
      <c r="E106" s="83"/>
      <c r="F106" s="103"/>
      <c r="G106" s="163"/>
      <c r="H106" s="145">
        <f t="shared" si="14"/>
        <v>0</v>
      </c>
      <c r="I106" s="102"/>
      <c r="J106" s="101"/>
    </row>
    <row r="107" spans="1:10" ht="12.75" customHeight="1" x14ac:dyDescent="0.2">
      <c r="A107" s="95"/>
      <c r="B107" s="68" t="s">
        <v>315</v>
      </c>
      <c r="C107" s="151"/>
      <c r="D107" s="66"/>
      <c r="E107" s="83"/>
      <c r="F107" s="103"/>
      <c r="G107" s="163"/>
      <c r="H107" s="145">
        <f t="shared" si="14"/>
        <v>0</v>
      </c>
      <c r="I107" s="102"/>
      <c r="J107" s="101"/>
    </row>
    <row r="108" spans="1:10" ht="12.75" customHeight="1" x14ac:dyDescent="0.2">
      <c r="A108" s="95"/>
      <c r="B108" s="68" t="s">
        <v>323</v>
      </c>
      <c r="C108" s="151"/>
      <c r="D108" s="66"/>
      <c r="E108" s="83"/>
      <c r="F108" s="103"/>
      <c r="G108" s="163"/>
      <c r="H108" s="145">
        <f t="shared" si="14"/>
        <v>0</v>
      </c>
      <c r="I108" s="102"/>
      <c r="J108" s="101"/>
    </row>
    <row r="109" spans="1:10" ht="12.75" customHeight="1" thickBot="1" x14ac:dyDescent="0.25">
      <c r="A109" s="95"/>
      <c r="B109" s="68"/>
      <c r="C109" s="151"/>
      <c r="D109" s="66"/>
      <c r="E109" s="83"/>
      <c r="F109" s="103"/>
      <c r="G109" s="163"/>
      <c r="H109" s="145"/>
      <c r="I109" s="102"/>
      <c r="J109" s="101"/>
    </row>
    <row r="110" spans="1:10" ht="12.75" customHeight="1" thickBot="1" x14ac:dyDescent="0.25">
      <c r="A110" s="123" t="s">
        <v>317</v>
      </c>
      <c r="B110" s="118"/>
      <c r="C110" s="124"/>
      <c r="D110" s="136"/>
      <c r="E110" s="124"/>
      <c r="F110" s="137">
        <f>SUM(F111:F116)</f>
        <v>0</v>
      </c>
      <c r="G110" s="164"/>
      <c r="H110" s="160">
        <f>SUM(H111:H116)</f>
        <v>0</v>
      </c>
      <c r="I110" s="197">
        <f>H110</f>
        <v>0</v>
      </c>
      <c r="J110" s="107"/>
    </row>
    <row r="111" spans="1:10" ht="12.75" customHeight="1" x14ac:dyDescent="0.2">
      <c r="A111" s="95"/>
      <c r="B111" s="6" t="s">
        <v>284</v>
      </c>
      <c r="C111" s="151">
        <v>0.75</v>
      </c>
      <c r="D111" s="66"/>
      <c r="E111" s="83">
        <f t="shared" ref="E111" si="16">1-C111</f>
        <v>0.25</v>
      </c>
      <c r="F111" s="103"/>
      <c r="G111" s="163"/>
      <c r="H111" s="145"/>
      <c r="I111" s="102"/>
      <c r="J111" s="101"/>
    </row>
    <row r="112" spans="1:10" ht="12.75" customHeight="1" x14ac:dyDescent="0.2">
      <c r="A112" s="95"/>
      <c r="B112" s="68" t="s">
        <v>285</v>
      </c>
      <c r="C112" s="151"/>
      <c r="D112" s="66"/>
      <c r="E112" s="83"/>
      <c r="F112" s="103"/>
      <c r="G112" s="163"/>
      <c r="H112" s="145">
        <f t="shared" si="14"/>
        <v>0</v>
      </c>
      <c r="I112" s="102"/>
      <c r="J112" s="101"/>
    </row>
    <row r="113" spans="1:10" ht="12.75" customHeight="1" x14ac:dyDescent="0.2">
      <c r="A113" s="95"/>
      <c r="B113" s="68" t="s">
        <v>286</v>
      </c>
      <c r="C113" s="151"/>
      <c r="D113" s="66"/>
      <c r="E113" s="83"/>
      <c r="F113" s="103"/>
      <c r="G113" s="163"/>
      <c r="H113" s="145">
        <f t="shared" si="14"/>
        <v>0</v>
      </c>
      <c r="I113" s="102"/>
      <c r="J113" s="101"/>
    </row>
    <row r="114" spans="1:10" ht="12.75" customHeight="1" x14ac:dyDescent="0.2">
      <c r="A114" s="95"/>
      <c r="B114" s="68" t="s">
        <v>287</v>
      </c>
      <c r="C114" s="151"/>
      <c r="D114" s="66"/>
      <c r="E114" s="83"/>
      <c r="F114" s="103"/>
      <c r="G114" s="163"/>
      <c r="H114" s="145">
        <f t="shared" si="14"/>
        <v>0</v>
      </c>
      <c r="I114" s="102"/>
      <c r="J114" s="101"/>
    </row>
    <row r="115" spans="1:10" ht="12.75" customHeight="1" x14ac:dyDescent="0.2">
      <c r="A115" s="95"/>
      <c r="B115" s="68" t="s">
        <v>288</v>
      </c>
      <c r="C115" s="151"/>
      <c r="D115" s="66"/>
      <c r="E115" s="83"/>
      <c r="F115" s="103"/>
      <c r="G115" s="163"/>
      <c r="H115" s="145">
        <f t="shared" si="14"/>
        <v>0</v>
      </c>
      <c r="I115" s="102"/>
      <c r="J115" s="101"/>
    </row>
    <row r="116" spans="1:10" ht="12.75" customHeight="1" x14ac:dyDescent="0.2">
      <c r="A116" s="95"/>
      <c r="B116" s="68" t="s">
        <v>289</v>
      </c>
      <c r="C116" s="151"/>
      <c r="D116" s="66"/>
      <c r="E116" s="83"/>
      <c r="F116" s="103"/>
      <c r="G116" s="163"/>
      <c r="H116" s="145">
        <f t="shared" si="14"/>
        <v>0</v>
      </c>
      <c r="I116" s="102"/>
      <c r="J116" s="101"/>
    </row>
    <row r="117" spans="1:10" ht="13.5" thickBot="1" x14ac:dyDescent="0.25">
      <c r="A117" s="74"/>
      <c r="B117" s="6"/>
      <c r="C117" s="92"/>
      <c r="D117" s="66"/>
      <c r="E117" s="93"/>
      <c r="F117" s="67"/>
      <c r="G117" s="163"/>
      <c r="H117" s="143"/>
      <c r="I117" s="94"/>
      <c r="J117" s="101"/>
    </row>
    <row r="118" spans="1:10" ht="13.5" thickBot="1" x14ac:dyDescent="0.25">
      <c r="A118" s="123" t="s">
        <v>318</v>
      </c>
      <c r="B118" s="118"/>
      <c r="C118" s="118"/>
      <c r="D118" s="139">
        <f>SUM(D119:D119)</f>
        <v>0</v>
      </c>
      <c r="E118" s="124"/>
      <c r="F118" s="137">
        <f>SUM(F119:F119)</f>
        <v>0</v>
      </c>
      <c r="G118" s="166"/>
      <c r="H118" s="161">
        <f>SUM(H119:H119)</f>
        <v>0</v>
      </c>
      <c r="I118" s="197">
        <f>H118</f>
        <v>0</v>
      </c>
      <c r="J118" s="107"/>
    </row>
    <row r="119" spans="1:10" x14ac:dyDescent="0.2">
      <c r="A119" s="95"/>
      <c r="B119" s="6" t="s">
        <v>283</v>
      </c>
      <c r="C119" s="61"/>
      <c r="D119" s="64"/>
      <c r="E119" s="89"/>
      <c r="F119" s="99"/>
      <c r="G119" s="165"/>
      <c r="H119" s="146">
        <f>F119*G119</f>
        <v>0</v>
      </c>
      <c r="I119" s="90">
        <f t="shared" ref="I119:I125" si="17">D119+F119</f>
        <v>0</v>
      </c>
      <c r="J119" s="101"/>
    </row>
    <row r="120" spans="1:10" ht="13.5" thickBot="1" x14ac:dyDescent="0.25">
      <c r="A120" s="96"/>
      <c r="B120" s="19"/>
      <c r="C120" s="65"/>
      <c r="D120" s="66"/>
      <c r="E120" s="93"/>
      <c r="F120" s="67"/>
      <c r="G120" s="167"/>
      <c r="H120" s="143"/>
      <c r="I120" s="97">
        <f t="shared" si="17"/>
        <v>0</v>
      </c>
      <c r="J120" s="101"/>
    </row>
    <row r="121" spans="1:10" ht="13.5" thickBot="1" x14ac:dyDescent="0.25">
      <c r="A121" s="123" t="s">
        <v>319</v>
      </c>
      <c r="B121" s="118"/>
      <c r="C121" s="124"/>
      <c r="D121" s="125">
        <f>SUM(D122:D122)</f>
        <v>0</v>
      </c>
      <c r="E121" s="126"/>
      <c r="F121" s="155">
        <f>SUM(F122:F122)</f>
        <v>0</v>
      </c>
      <c r="G121" s="133"/>
      <c r="H121" s="161">
        <f>SUM(H122:H122)</f>
        <v>0</v>
      </c>
      <c r="I121" s="197">
        <f>H121</f>
        <v>0</v>
      </c>
      <c r="J121" s="127"/>
    </row>
    <row r="122" spans="1:10" x14ac:dyDescent="0.2">
      <c r="A122" s="75"/>
      <c r="B122" s="6" t="s">
        <v>283</v>
      </c>
      <c r="C122" s="61"/>
      <c r="D122" s="64"/>
      <c r="E122" s="89"/>
      <c r="F122" s="99"/>
      <c r="G122" s="165"/>
      <c r="H122" s="146">
        <f>F122*G122</f>
        <v>0</v>
      </c>
      <c r="I122" s="90">
        <f t="shared" ref="I122" si="18">D122+F122</f>
        <v>0</v>
      </c>
      <c r="J122" s="101"/>
    </row>
    <row r="123" spans="1:10" ht="13.5" thickBot="1" x14ac:dyDescent="0.25">
      <c r="A123" s="76"/>
      <c r="B123" s="77"/>
      <c r="C123" s="78"/>
      <c r="D123" s="79"/>
      <c r="E123" s="78"/>
      <c r="F123" s="80"/>
      <c r="G123" s="168"/>
      <c r="H123" s="144"/>
      <c r="I123" s="81"/>
      <c r="J123" s="101"/>
    </row>
    <row r="124" spans="1:10" x14ac:dyDescent="0.2">
      <c r="A124" s="128" t="s">
        <v>320</v>
      </c>
      <c r="B124" s="118"/>
      <c r="C124" s="129"/>
      <c r="D124" s="130">
        <f>SUM(D125:D125)</f>
        <v>0</v>
      </c>
      <c r="E124" s="129"/>
      <c r="F124" s="156">
        <f>SUM(F125:F125)</f>
        <v>0</v>
      </c>
      <c r="G124" s="169"/>
      <c r="H124" s="149">
        <f>H125</f>
        <v>0</v>
      </c>
      <c r="I124" s="197">
        <f>H124</f>
        <v>0</v>
      </c>
      <c r="J124" s="127"/>
    </row>
    <row r="125" spans="1:10" x14ac:dyDescent="0.2">
      <c r="A125" s="10"/>
      <c r="B125" s="18" t="s">
        <v>212</v>
      </c>
      <c r="C125" s="63">
        <v>0.1</v>
      </c>
      <c r="D125" s="64"/>
      <c r="E125" s="83">
        <f t="shared" ref="E125" si="19">1-C125</f>
        <v>0.9</v>
      </c>
      <c r="F125" s="70"/>
      <c r="G125" s="170"/>
      <c r="H125" s="147">
        <f>F125*G125</f>
        <v>0</v>
      </c>
      <c r="I125" s="90">
        <f t="shared" ref="I125" si="20">D125+F125</f>
        <v>0</v>
      </c>
      <c r="J125" s="101"/>
    </row>
    <row r="126" spans="1:10" ht="13.5" thickBot="1" x14ac:dyDescent="0.25">
      <c r="A126" s="9"/>
      <c r="B126" s="19"/>
      <c r="C126" s="65"/>
      <c r="D126" s="66"/>
      <c r="E126" s="9"/>
      <c r="F126" s="67"/>
      <c r="G126" s="167"/>
      <c r="H126" s="82"/>
      <c r="I126" s="82"/>
      <c r="J126" s="101"/>
    </row>
    <row r="127" spans="1:10" ht="13.5" thickBot="1" x14ac:dyDescent="0.25">
      <c r="A127" s="128" t="s">
        <v>321</v>
      </c>
      <c r="B127" s="118"/>
      <c r="C127" s="129"/>
      <c r="D127" s="130">
        <f>SUM(D128:D128)</f>
        <v>0</v>
      </c>
      <c r="E127" s="129"/>
      <c r="F127" s="156">
        <f>SUM(F128:F128)</f>
        <v>0</v>
      </c>
      <c r="G127" s="169"/>
      <c r="H127" s="149">
        <f>H128</f>
        <v>50000</v>
      </c>
      <c r="I127" s="197">
        <f>H127</f>
        <v>50000</v>
      </c>
      <c r="J127" s="127"/>
    </row>
    <row r="128" spans="1:10" x14ac:dyDescent="0.2">
      <c r="A128" s="10"/>
      <c r="B128" s="18" t="s">
        <v>294</v>
      </c>
      <c r="C128" s="63"/>
      <c r="D128" s="64"/>
      <c r="E128" s="83"/>
      <c r="F128" s="70"/>
      <c r="G128" s="170"/>
      <c r="H128" s="147">
        <v>50000</v>
      </c>
      <c r="I128" s="90">
        <f t="shared" ref="I128" si="21">D128+F128</f>
        <v>0</v>
      </c>
      <c r="J128" s="101"/>
    </row>
    <row r="129" spans="1:10" ht="13.5" thickBot="1" x14ac:dyDescent="0.25">
      <c r="A129" s="9"/>
      <c r="B129" s="19"/>
      <c r="C129" s="65"/>
      <c r="D129" s="66"/>
      <c r="E129" s="9"/>
      <c r="F129" s="67"/>
      <c r="G129" s="167"/>
      <c r="H129" s="82"/>
      <c r="I129" s="82"/>
      <c r="J129" s="101"/>
    </row>
    <row r="130" spans="1:10" ht="13.5" thickBot="1" x14ac:dyDescent="0.25">
      <c r="A130" s="128"/>
      <c r="B130" s="118" t="s">
        <v>213</v>
      </c>
      <c r="C130" s="128"/>
      <c r="D130" s="133">
        <f>SUM(D14+D51+D121+D124+D92+D118+D127)</f>
        <v>0</v>
      </c>
      <c r="E130" s="132"/>
      <c r="F130" s="133">
        <f>SUM(F14+F51+F92+F121+F124+F127+F22+F110+F118)</f>
        <v>0</v>
      </c>
      <c r="G130" s="133"/>
      <c r="H130" s="131"/>
      <c r="I130" s="131"/>
      <c r="J130" s="127"/>
    </row>
    <row r="131" spans="1:10" ht="13.5" thickBot="1" x14ac:dyDescent="0.25">
      <c r="A131" s="128"/>
      <c r="B131" s="118" t="s">
        <v>214</v>
      </c>
      <c r="C131" s="128"/>
      <c r="D131" s="134"/>
      <c r="E131" s="132"/>
      <c r="F131" s="157"/>
      <c r="G131" s="134"/>
      <c r="H131" s="150">
        <f>H124+H121+H118+H92+H51+H14+H127+H22+H110</f>
        <v>50000</v>
      </c>
      <c r="I131" s="150">
        <f>I124+I121+I118+I92+I51+I14+I127+I22+I110</f>
        <v>50000</v>
      </c>
      <c r="J131" s="135"/>
    </row>
  </sheetData>
  <mergeCells count="2">
    <mergeCell ref="A11:B11"/>
    <mergeCell ref="C11:I11"/>
  </mergeCells>
  <phoneticPr fontId="5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a54ba3-d356-42a7-b443-bb265bb61d1b">
      <Terms xmlns="http://schemas.microsoft.com/office/infopath/2007/PartnerControls"/>
    </lcf76f155ced4ddcb4097134ff3c332f>
    <TaxCatchAll xmlns="535edb5e-6977-4420-a43c-f78149519ef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5C85401EE2C04099FE400FC3860A2A" ma:contentTypeVersion="14" ma:contentTypeDescription="Een nieuw document maken." ma:contentTypeScope="" ma:versionID="64c0314aa14a0a37a6ff6e6ca73357e8">
  <xsd:schema xmlns:xsd="http://www.w3.org/2001/XMLSchema" xmlns:xs="http://www.w3.org/2001/XMLSchema" xmlns:p="http://schemas.microsoft.com/office/2006/metadata/properties" xmlns:ns2="535edb5e-6977-4420-a43c-f78149519ef6" xmlns:ns3="c9a54ba3-d356-42a7-b443-bb265bb61d1b" targetNamespace="http://schemas.microsoft.com/office/2006/metadata/properties" ma:root="true" ma:fieldsID="51426c66ae0c569e95f287f44896914a" ns2:_="" ns3:_="">
    <xsd:import namespace="535edb5e-6977-4420-a43c-f78149519ef6"/>
    <xsd:import namespace="c9a54ba3-d356-42a7-b443-bb265bb61d1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edb5e-6977-4420-a43c-f78149519e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166a61-3e60-4fab-ad61-9e07853c40f3}" ma:internalName="TaxCatchAll" ma:showField="CatchAllData" ma:web="535edb5e-6977-4420-a43c-f78149519e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54ba3-d356-42a7-b443-bb265bb61d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76d523e-9e0f-4574-8116-e8acf6b1d0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7B879-CEFE-41A3-9AB2-B7D1C78E69F9}">
  <ds:schemaRefs>
    <ds:schemaRef ds:uri="http://schemas.microsoft.com/office/2006/metadata/properties"/>
    <ds:schemaRef ds:uri="http://schemas.microsoft.com/office/infopath/2007/PartnerControls"/>
    <ds:schemaRef ds:uri="c9a54ba3-d356-42a7-b443-bb265bb61d1b"/>
    <ds:schemaRef ds:uri="535edb5e-6977-4420-a43c-f78149519ef6"/>
    <ds:schemaRef ds:uri="a994b175-41da-4069-9ea4-bd059bbf6ac0"/>
    <ds:schemaRef ds:uri="93144606-8153-48cf-9eec-19e5f1a60834"/>
    <ds:schemaRef ds:uri="6d4a3013-ab13-42ce-838c-6354ef38221a"/>
    <ds:schemaRef ds:uri="6a40f056-9ad8-42b5-8750-b21ed1bb5788"/>
  </ds:schemaRefs>
</ds:datastoreItem>
</file>

<file path=customXml/itemProps2.xml><?xml version="1.0" encoding="utf-8"?>
<ds:datastoreItem xmlns:ds="http://schemas.openxmlformats.org/officeDocument/2006/customXml" ds:itemID="{ABAA7824-AAC2-4401-A24F-EF54CCAA7E3D}"/>
</file>

<file path=customXml/itemProps3.xml><?xml version="1.0" encoding="utf-8"?>
<ds:datastoreItem xmlns:ds="http://schemas.openxmlformats.org/officeDocument/2006/customXml" ds:itemID="{97E294B0-85C0-4065-BA3B-99DAA27E27A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0c7dc89-3ca5-4565-aac6-397d06363c8e}" enabled="0" method="" siteId="{c0c7dc89-3ca5-4565-aac6-397d06363c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RASCI</vt:lpstr>
      <vt:lpstr>Capaciteitsraming</vt:lpstr>
      <vt:lpstr>RASCI!Afdrukbereik</vt:lpstr>
      <vt:lpstr>RASCI!Afdruktitels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 Hoogland</dc:creator>
  <cp:keywords/>
  <dc:description/>
  <cp:lastModifiedBy>Perry Blom</cp:lastModifiedBy>
  <cp:revision/>
  <dcterms:created xsi:type="dcterms:W3CDTF">2021-12-13T14:17:24Z</dcterms:created>
  <dcterms:modified xsi:type="dcterms:W3CDTF">2026-09-10T13:00:47Z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0x010100715C85401EE2C04099FE400FC3860A2A</vt:lpwstr>
  </property>
  <property fmtid="{D5CDD505-2E9C-101B-9397-08002B2CF9AE}" pid="3" name="IDMS">
    <vt:lpwstr>01. Initiatief</vt:lpwstr>
  </property>
  <property fmtid="{D5CDD505-2E9C-101B-9397-08002B2CF9AE}" pid="4" name="MediaServiceImageTags">
    <vt:lpwstr/>
  </property>
</Properties>
</file>