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5B14CFB4-48E9-45D1-9466-1E5A83218305}" xr6:coauthVersionLast="47" xr6:coauthVersionMax="47" xr10:uidLastSave="{00000000-0000-0000-0000-000000000000}"/>
  <bookViews>
    <workbookView xWindow="28680" yWindow="-3615" windowWidth="38640" windowHeight="21120" tabRatio="732" xr2:uid="{00000000-000D-0000-FFFF-FFFF00000000}"/>
  </bookViews>
  <sheets>
    <sheet name=" voorblad en uurtarief" sheetId="2" r:id="rId1"/>
    <sheet name="totaal" sheetId="1" r:id="rId2"/>
    <sheet name="A abonnement &amp; verbruik" sheetId="7" r:id="rId3"/>
    <sheet name="H support &amp; service" sheetId="14" r:id="rId4"/>
    <sheet name="O overige kosten" sheetId="16" r:id="rId5"/>
  </sheets>
  <definedNames>
    <definedName name="_xlnm._FilterDatabase" localSheetId="1" hidden="1">totaal!$C$4:$C$35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 l="1"/>
  <c r="D22" i="1"/>
  <c r="C22" i="1"/>
  <c r="B22" i="1"/>
  <c r="D24" i="1"/>
  <c r="E16" i="14"/>
  <c r="E15" i="14"/>
  <c r="E14" i="14"/>
  <c r="E13" i="14"/>
  <c r="E12" i="14"/>
  <c r="E11" i="14"/>
  <c r="E10" i="14"/>
  <c r="E9" i="14"/>
  <c r="E8" i="14"/>
  <c r="E7" i="14"/>
  <c r="C6" i="16"/>
  <c r="E6" i="14"/>
  <c r="A21" i="1"/>
  <c r="A15" i="1"/>
  <c r="A16" i="1"/>
  <c r="A17" i="1"/>
  <c r="A18" i="1"/>
  <c r="A19" i="1"/>
  <c r="B15" i="1"/>
  <c r="B16" i="1"/>
  <c r="B17" i="1"/>
  <c r="H16" i="7"/>
  <c r="D16" i="1" s="1"/>
  <c r="F17" i="7"/>
  <c r="H17" i="7" s="1"/>
  <c r="D17" i="1" s="1"/>
  <c r="F16" i="7"/>
  <c r="F15" i="7"/>
  <c r="H15" i="7" s="1"/>
  <c r="D15" i="1" s="1"/>
  <c r="F14" i="7"/>
  <c r="F13" i="7"/>
  <c r="F12" i="7"/>
  <c r="B14" i="1" l="1"/>
  <c r="A14" i="1"/>
  <c r="H14" i="7"/>
  <c r="D14" i="1" s="1"/>
  <c r="F10" i="7"/>
  <c r="H10" i="7" s="1"/>
  <c r="G19" i="7"/>
  <c r="F21" i="7"/>
  <c r="H21" i="7" s="1"/>
  <c r="F22" i="7"/>
  <c r="H22" i="7" s="1"/>
  <c r="F23" i="7"/>
  <c r="H23" i="7" s="1"/>
  <c r="F24" i="7"/>
  <c r="H24" i="7" s="1"/>
  <c r="F25" i="7"/>
  <c r="H25" i="7" s="1"/>
  <c r="F20" i="7"/>
  <c r="B13" i="1"/>
  <c r="B11" i="1"/>
  <c r="A13" i="1"/>
  <c r="A11" i="1"/>
  <c r="F19" i="7" l="1"/>
  <c r="H19" i="7" s="1"/>
  <c r="H20" i="7"/>
  <c r="F7" i="7"/>
  <c r="H7" i="7" s="1"/>
  <c r="F6" i="7"/>
  <c r="H6" i="7" s="1"/>
  <c r="F8" i="7"/>
  <c r="H8" i="7" s="1"/>
  <c r="F9" i="7"/>
  <c r="H9" i="7" s="1"/>
  <c r="F11" i="7"/>
  <c r="H11" i="7" s="1"/>
  <c r="D11" i="1" s="1"/>
  <c r="H12" i="7"/>
  <c r="H13" i="7"/>
  <c r="D13" i="1" s="1"/>
  <c r="F18" i="7"/>
  <c r="H18" i="7" s="1"/>
  <c r="D7" i="1" l="1"/>
  <c r="D8" i="1"/>
  <c r="D9" i="1"/>
  <c r="D10" i="1"/>
  <c r="D12" i="1"/>
  <c r="D18" i="1"/>
  <c r="B7" i="1"/>
  <c r="B8" i="1"/>
  <c r="B9" i="1"/>
  <c r="B10" i="1"/>
  <c r="B12" i="1"/>
  <c r="B18" i="1"/>
  <c r="B19" i="1"/>
  <c r="A7" i="1"/>
  <c r="A8" i="1"/>
  <c r="A9" i="1"/>
  <c r="A10" i="1"/>
  <c r="A12" i="1"/>
  <c r="C18" i="1"/>
  <c r="D6" i="1"/>
  <c r="D20" i="1"/>
  <c r="C20" i="1"/>
  <c r="C21" i="1"/>
  <c r="B20" i="1"/>
  <c r="B21" i="1"/>
  <c r="A20" i="1"/>
  <c r="C7" i="1"/>
  <c r="C9" i="1"/>
  <c r="C10" i="1"/>
  <c r="C19" i="1"/>
  <c r="C6" i="1"/>
  <c r="B6" i="1"/>
  <c r="A6" i="1"/>
  <c r="D21" i="1" l="1"/>
  <c r="D19" i="1"/>
</calcChain>
</file>

<file path=xl/sharedStrings.xml><?xml version="1.0" encoding="utf-8"?>
<sst xmlns="http://schemas.openxmlformats.org/spreadsheetml/2006/main" count="165" uniqueCount="96">
  <si>
    <t>Inschrijver dient de lichtblauw gekleurde cellen in te vullen.</t>
  </si>
  <si>
    <t xml:space="preserve">Bedrijfsnaam Inschrijver: </t>
  </si>
  <si>
    <t>Totale looptijd contract:</t>
  </si>
  <si>
    <t>Maanden</t>
  </si>
  <si>
    <t>Invulinstructie</t>
  </si>
  <si>
    <t>1.</t>
  </si>
  <si>
    <t>De inhoud van het blad 'totaal' wordt volledig ingevuld op basis van de andere bladen en is beveiligd.</t>
  </si>
  <si>
    <t>2.</t>
  </si>
  <si>
    <t>Indien behoefte is toelichting te geven op de ingevulde waarden, dan kan dit in het blad 'toelichting'.</t>
  </si>
  <si>
    <t>Aanleiding voor een opmerking kan zijn dat Rijkswaterstaat producten en diensten vraagt en deze standaard met de jaarlijkse abonnementskosten van abonnementen worden aangeboden. Hierdoor blijven de kosten van de afzonderlijke dienst of het product leeg, terwijl deze wel wordt geleverd.</t>
  </si>
  <si>
    <t>3.</t>
  </si>
  <si>
    <t>Alle tarieven zijn in euro's (€) exclusief btw.</t>
  </si>
  <si>
    <t>4.</t>
  </si>
  <si>
    <t>5.</t>
  </si>
  <si>
    <t>6.</t>
  </si>
  <si>
    <r>
      <t xml:space="preserve">De in deze prijslijst opgenomen aantallen zijn fictief of indicatief, en uitsluitend bedoeld ten behoeve van een uniforme en objectieve prijsvergelijking tussen inschrijvers. Zij geven </t>
    </r>
    <r>
      <rPr>
        <b/>
        <sz val="9"/>
        <color theme="1"/>
        <rFont val="Verdana"/>
        <family val="2"/>
      </rPr>
      <t>geen garantie op afname.</t>
    </r>
    <r>
      <rPr>
        <sz val="9"/>
        <color theme="1"/>
        <rFont val="Verdana"/>
        <family val="2"/>
      </rPr>
      <t xml:space="preserve"> Waar van toepassing zijn aantallen gebaseerd op een globale inschatting uit historisch verbruik.</t>
    </r>
  </si>
  <si>
    <t>Kanttekeningen</t>
  </si>
  <si>
    <t>A.</t>
  </si>
  <si>
    <t>Er wordt in de berekening geen prijsindexatie toegepast (Deze is immers ook niet bekend.).</t>
  </si>
  <si>
    <t>B.</t>
  </si>
  <si>
    <t>Er wordt gerekend met een totale looptijd van 7 jaar, welke bestaat uit 5 jaar initieel plus 2 optionele verlengingen van steeds 1 jaar.</t>
  </si>
  <si>
    <t>C.</t>
  </si>
  <si>
    <t>Er wordt in het tabblad totaal gewerkt met 1 prijs categorie;</t>
  </si>
  <si>
    <r>
      <rPr>
        <b/>
        <sz val="9"/>
        <color theme="1"/>
        <rFont val="Verdana"/>
        <family val="2"/>
      </rPr>
      <t xml:space="preserve">Vaste totaalprijs; </t>
    </r>
    <r>
      <rPr>
        <sz val="9"/>
        <color theme="1"/>
        <rFont val="Verdana"/>
        <family val="2"/>
      </rPr>
      <t>dit is een vast bedrag die de inschrijver verwacht te rekenen voor de betreffende onderdelen van de aanvraag.</t>
    </r>
  </si>
  <si>
    <t>D.</t>
  </si>
  <si>
    <t>In de totale Vergoeding heeft RWS rekening gehouden met een mogelijke toeslag onvoorziene kosten van 10%, dit is slechts een indicatie en hier kan de Opdrachtnemer geen rechten aan ontlenen.</t>
  </si>
  <si>
    <t>Totaaloverzicht</t>
  </si>
  <si>
    <t xml:space="preserve">Alle bedragen op deze overzichtspagina worden automatisch ingevuld uit de andere tabbladen. </t>
  </si>
  <si>
    <t>Invulhulp</t>
  </si>
  <si>
    <t>Onderwerp</t>
  </si>
  <si>
    <t>Prijs</t>
  </si>
  <si>
    <t>totaalprijs</t>
  </si>
  <si>
    <t>totaal</t>
  </si>
  <si>
    <t>Totale Vergoeding</t>
  </si>
  <si>
    <t>Totale Vergoeding incl. toeslag mogelijke onvoorziene kosten 10%</t>
  </si>
  <si>
    <t>abonnementen &amp; verbruik</t>
  </si>
  <si>
    <t>De componenten op deze pagina dienen tegen een vaste prijs te worden aangeboden.</t>
  </si>
  <si>
    <t>Omschrijving</t>
  </si>
  <si>
    <t>vaste prijs p/mnd</t>
  </si>
  <si>
    <t>Totale kosten tijdens looptijd (84 mnd)</t>
  </si>
  <si>
    <t>Eenheid</t>
  </si>
  <si>
    <t>A1</t>
  </si>
  <si>
    <t>A2</t>
  </si>
  <si>
    <t>Inmarsat-C Annual Fee</t>
  </si>
  <si>
    <t>A3</t>
  </si>
  <si>
    <t>A4</t>
  </si>
  <si>
    <t>A5</t>
  </si>
  <si>
    <t>A6</t>
  </si>
  <si>
    <t>A7</t>
  </si>
  <si>
    <t>A8</t>
  </si>
  <si>
    <t>A9</t>
  </si>
  <si>
    <r>
      <t xml:space="preserve">[OPTIONEEL] Overige abonnementskosten </t>
    </r>
    <r>
      <rPr>
        <sz val="8"/>
        <color theme="1"/>
        <rFont val="Verdana"/>
        <family val="2"/>
      </rPr>
      <t>(hieronder te specificeren)</t>
    </r>
  </si>
  <si>
    <t>support &amp; service</t>
  </si>
  <si>
    <t>Aantallen *</t>
  </si>
  <si>
    <t>vaste prijs</t>
  </si>
  <si>
    <t>Subtotaal</t>
  </si>
  <si>
    <t>H1</t>
  </si>
  <si>
    <t>H2</t>
  </si>
  <si>
    <r>
      <t xml:space="preserve">[OPTIONEEL] Overige support &amp; service kosten </t>
    </r>
    <r>
      <rPr>
        <sz val="8"/>
        <color theme="1"/>
        <rFont val="Verdana"/>
        <family val="2"/>
      </rPr>
      <t>(hieronder te specificeren)</t>
    </r>
  </si>
  <si>
    <t>O1</t>
  </si>
  <si>
    <t>Overige kosten</t>
  </si>
  <si>
    <t>A10</t>
  </si>
  <si>
    <r>
      <t xml:space="preserve">Inmarsat-C verbruik </t>
    </r>
    <r>
      <rPr>
        <sz val="8"/>
        <color theme="1"/>
        <rFont val="Verdana"/>
        <family val="2"/>
      </rPr>
      <t>(per KB/4)</t>
    </r>
    <r>
      <rPr>
        <b/>
        <sz val="8"/>
        <color theme="1"/>
        <rFont val="Verdana"/>
        <family val="2"/>
      </rPr>
      <t>*</t>
    </r>
  </si>
  <si>
    <t>* KB/4: Eén eenheid staat gelijk aan een kwart kilobyte (0,25 KB of 256 bytes) dataverkeer. Inschrijver dient de prijs per eenheid KB/4 op te geven.</t>
  </si>
  <si>
    <t>A11</t>
  </si>
  <si>
    <t>MB</t>
  </si>
  <si>
    <t>KB/4</t>
  </si>
  <si>
    <t>prijs per eenheid</t>
  </si>
  <si>
    <t>aantal</t>
  </si>
  <si>
    <t>Subtotaal p/mnd</t>
  </si>
  <si>
    <t>Inmarsat-C Monthly Network Access</t>
  </si>
  <si>
    <r>
      <rPr>
        <b/>
        <sz val="9"/>
        <rFont val="Verdana"/>
        <family val="2"/>
      </rPr>
      <t>Zaaknummer : 31218990                                     
Naam aanbesteding: Levering abonnementen GMDSS-communicatie
Versie : 1.0
Status: Definitief</t>
    </r>
    <r>
      <rPr>
        <sz val="9"/>
        <rFont val="Verdana"/>
        <family val="2"/>
      </rPr>
      <t xml:space="preserve">
</t>
    </r>
  </si>
  <si>
    <t>Specificatie of rapportage factuur</t>
  </si>
  <si>
    <t>H1 t/m H2</t>
  </si>
  <si>
    <t>A1 t/m A11</t>
  </si>
  <si>
    <t>Inschrijver dient dit prijsblad volledig in te vullen. Alle opgegeven prijzen zijn in euro’s, exclusief BTW. De opgegeven prijzen vormen de basis voor de beoordeling van de inschrijving en maken na gunning onderdeel uit van de Overeenkomst. Op de prijzen zijn de in de Overeenkomst opgenomen bepalingen ten aanzien van indexatie en prijswijzigingen van toepassing..</t>
  </si>
  <si>
    <t>De gevraagde eenheden zijn per onderdeel in het prijzenblad aangegeven. Voor support- en aanvullende werkzaamheden wordt inzet uitgedrukt in uren.</t>
  </si>
  <si>
    <t>Bijlage D. Prijzenblad-V1.0</t>
  </si>
  <si>
    <t>MIN</t>
  </si>
  <si>
    <t>SMS</t>
  </si>
  <si>
    <t>A12</t>
  </si>
  <si>
    <t>A13</t>
  </si>
  <si>
    <t>A14</t>
  </si>
  <si>
    <t>Aantallen zijn indicatief om te komen tot een prijsvergelijking. Aantallen kunnen wijzigen in de loop van de contractperiode.</t>
  </si>
  <si>
    <t>Iridium GMDSS Value plan 50 min/sms</t>
  </si>
  <si>
    <t>geschat aantal of verbruik</t>
  </si>
  <si>
    <t>Iridium GMDSS Value plan - Out of allowance voice to fixed/cellular / min</t>
  </si>
  <si>
    <t>Iridium Std Postpaid plan 10 min/sms</t>
  </si>
  <si>
    <t>Iridium Std Postpaid plan - Out of allowance voice to fixed/cellular / min</t>
  </si>
  <si>
    <t>Iridium Std Postpaid plan - Out of allowance sms / msg</t>
  </si>
  <si>
    <t>Iridium Certus 100 plan - GMDSS Add-on Monthly</t>
  </si>
  <si>
    <t>Iridium Certus 100 plan - Out of allowance data / MB</t>
  </si>
  <si>
    <t>Iridium GMDSS Value plan - Out of allowance sms / msg</t>
  </si>
  <si>
    <t>Iridium Certus 100 plan / 25MB Monthly</t>
  </si>
  <si>
    <t xml:space="preserve">FleetBroadband 25MB Monthly </t>
  </si>
  <si>
    <t>[OPTIONEEL] Overige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</si>
</sst>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9"/>
      <color theme="1"/>
      <name val="Verdana"/>
      <family val="2"/>
    </font>
    <font>
      <sz val="9"/>
      <color theme="1"/>
      <name val="Verdana"/>
      <family val="2"/>
    </font>
    <font>
      <b/>
      <sz val="9"/>
      <color theme="1"/>
      <name val="Verdana"/>
      <family val="2"/>
    </font>
    <font>
      <sz val="8"/>
      <color theme="1"/>
      <name val="Verdana"/>
      <family val="2"/>
    </font>
    <font>
      <i/>
      <sz val="8"/>
      <color theme="1"/>
      <name val="Verdana"/>
      <family val="2"/>
    </font>
    <font>
      <b/>
      <sz val="8"/>
      <color theme="1"/>
      <name val="Verdana"/>
      <family val="2"/>
    </font>
    <font>
      <sz val="10"/>
      <color theme="1"/>
      <name val="Verdana"/>
      <family val="2"/>
    </font>
    <font>
      <b/>
      <sz val="10"/>
      <color theme="1"/>
      <name val="Verdana"/>
      <family val="2"/>
    </font>
    <font>
      <sz val="9"/>
      <name val="Verdana"/>
      <family val="2"/>
    </font>
    <font>
      <b/>
      <sz val="9"/>
      <name val="Verdana"/>
      <family val="2"/>
    </font>
    <font>
      <i/>
      <sz val="9"/>
      <color theme="1"/>
      <name val="Verdana"/>
      <family val="2"/>
    </font>
    <font>
      <sz val="8"/>
      <name val="Verdana"/>
      <family val="2"/>
    </font>
    <font>
      <sz val="9"/>
      <color theme="0" tint="-0.34998626667073579"/>
      <name val="Verdana"/>
      <family val="2"/>
    </font>
  </fonts>
  <fills count="10">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lightUp">
        <fgColor theme="0" tint="-0.14996795556505021"/>
        <bgColor theme="0"/>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s>
  <cellStyleXfs count="2">
    <xf numFmtId="0" fontId="0" fillId="0" borderId="0"/>
    <xf numFmtId="44" fontId="1" fillId="0" borderId="0" applyFont="0" applyFill="0" applyBorder="0" applyAlignment="0" applyProtection="0"/>
  </cellStyleXfs>
  <cellXfs count="100">
    <xf numFmtId="0" fontId="0" fillId="0" borderId="0" xfId="0"/>
    <xf numFmtId="0" fontId="3" fillId="0" borderId="4" xfId="0" applyFont="1" applyBorder="1" applyAlignment="1">
      <alignment vertical="center" wrapText="1"/>
    </xf>
    <xf numFmtId="0" fontId="3" fillId="0" borderId="6" xfId="0" applyFont="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0" xfId="0" applyFont="1"/>
    <xf numFmtId="44" fontId="0" fillId="0" borderId="1" xfId="0" applyNumberFormat="1" applyBorder="1" applyAlignment="1">
      <alignment vertical="center"/>
    </xf>
    <xf numFmtId="0" fontId="2" fillId="2" borderId="1" xfId="0" applyFont="1" applyFill="1" applyBorder="1" applyAlignment="1">
      <alignment horizontal="center" vertical="center" wrapText="1"/>
    </xf>
    <xf numFmtId="44" fontId="0" fillId="4" borderId="3" xfId="1" applyFont="1" applyFill="1" applyBorder="1" applyAlignment="1" applyProtection="1">
      <alignment vertical="center"/>
      <protection locked="0"/>
    </xf>
    <xf numFmtId="0" fontId="4" fillId="5" borderId="4" xfId="0" applyFont="1" applyFill="1" applyBorder="1" applyAlignment="1">
      <alignment vertical="center" wrapText="1"/>
    </xf>
    <xf numFmtId="0" fontId="4" fillId="5" borderId="7" xfId="0" applyFont="1" applyFill="1" applyBorder="1" applyAlignment="1">
      <alignment vertical="center" wrapText="1"/>
    </xf>
    <xf numFmtId="0" fontId="4" fillId="5" borderId="1" xfId="0" applyFont="1" applyFill="1" applyBorder="1" applyAlignment="1">
      <alignment vertical="center" wrapText="1"/>
    </xf>
    <xf numFmtId="0" fontId="3" fillId="0" borderId="0" xfId="0" applyFont="1" applyAlignment="1">
      <alignment horizontal="center" vertical="center" wrapText="1"/>
    </xf>
    <xf numFmtId="44" fontId="0" fillId="4" borderId="2" xfId="1" applyFont="1" applyFill="1" applyBorder="1" applyAlignment="1" applyProtection="1">
      <alignment vertical="center"/>
      <protection locked="0"/>
    </xf>
    <xf numFmtId="44" fontId="0" fillId="4" borderId="4" xfId="1" applyFont="1" applyFill="1" applyBorder="1" applyAlignment="1" applyProtection="1">
      <alignment vertical="center"/>
      <protection locked="0"/>
    </xf>
    <xf numFmtId="0" fontId="0" fillId="0" borderId="0" xfId="0" applyAlignment="1">
      <alignment vertical="top" wrapText="1"/>
    </xf>
    <xf numFmtId="0" fontId="10" fillId="0" borderId="0" xfId="0" applyFont="1" applyAlignment="1">
      <alignment vertical="top" wrapText="1"/>
    </xf>
    <xf numFmtId="0" fontId="0" fillId="0" borderId="0" xfId="0" applyAlignment="1">
      <alignment horizontal="left" vertical="top" wrapText="1"/>
    </xf>
    <xf numFmtId="0" fontId="8" fillId="0" borderId="0" xfId="0" applyFont="1" applyAlignment="1">
      <alignment vertical="top" wrapText="1"/>
    </xf>
    <xf numFmtId="0" fontId="0" fillId="0" borderId="8" xfId="0" applyBorder="1" applyAlignment="1">
      <alignment vertical="center"/>
    </xf>
    <xf numFmtId="0" fontId="0" fillId="0" borderId="9" xfId="0" applyBorder="1" applyAlignment="1">
      <alignment vertical="center" wrapText="1"/>
    </xf>
    <xf numFmtId="0" fontId="2" fillId="0" borderId="9" xfId="0" applyFont="1" applyBorder="1" applyAlignment="1">
      <alignment horizontal="right" vertical="center"/>
    </xf>
    <xf numFmtId="0" fontId="2" fillId="6" borderId="8" xfId="0" applyFont="1" applyFill="1" applyBorder="1" applyAlignment="1">
      <alignment vertical="center" wrapText="1"/>
    </xf>
    <xf numFmtId="0" fontId="2" fillId="0" borderId="8" xfId="0" applyFont="1" applyBorder="1" applyAlignment="1">
      <alignment vertical="center" wrapText="1"/>
    </xf>
    <xf numFmtId="0" fontId="0" fillId="0" borderId="2" xfId="0" applyBorder="1" applyAlignment="1">
      <alignment vertical="center" wrapText="1"/>
    </xf>
    <xf numFmtId="0" fontId="0" fillId="0" borderId="0" xfId="0" applyAlignment="1">
      <alignment vertical="center"/>
    </xf>
    <xf numFmtId="0" fontId="2" fillId="0" borderId="0" xfId="0" applyFont="1" applyAlignment="1">
      <alignment vertical="center" wrapText="1"/>
    </xf>
    <xf numFmtId="0" fontId="0" fillId="0" borderId="0" xfId="0" applyAlignment="1">
      <alignment horizontal="left" vertical="top"/>
    </xf>
    <xf numFmtId="0" fontId="0" fillId="0" borderId="0" xfId="0" applyAlignment="1">
      <alignment vertical="center" wrapText="1"/>
    </xf>
    <xf numFmtId="44" fontId="0" fillId="0" borderId="0" xfId="1" applyFont="1"/>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5" fillId="0" borderId="4" xfId="0" applyFont="1" applyBorder="1" applyAlignment="1">
      <alignment vertical="center" wrapText="1"/>
    </xf>
    <xf numFmtId="44" fontId="0" fillId="0" borderId="3" xfId="1" applyFont="1" applyBorder="1" applyAlignment="1">
      <alignment vertical="center"/>
    </xf>
    <xf numFmtId="0" fontId="10" fillId="0" borderId="1" xfId="0" applyFont="1" applyBorder="1" applyAlignment="1">
      <alignment horizontal="center" vertical="center" wrapText="1"/>
    </xf>
    <xf numFmtId="44" fontId="0" fillId="5" borderId="3" xfId="1" applyFont="1" applyFill="1" applyBorder="1" applyAlignment="1">
      <alignment vertical="center"/>
    </xf>
    <xf numFmtId="0" fontId="10" fillId="0" borderId="1" xfId="0" applyFont="1" applyBorder="1" applyAlignment="1">
      <alignment horizontal="center" vertical="center"/>
    </xf>
    <xf numFmtId="0" fontId="3" fillId="3" borderId="8" xfId="0" applyFont="1" applyFill="1" applyBorder="1" applyAlignment="1">
      <alignment horizontal="center" vertical="center" wrapText="1"/>
    </xf>
    <xf numFmtId="0" fontId="5" fillId="4" borderId="4" xfId="0" applyFont="1" applyFill="1" applyBorder="1" applyAlignment="1" applyProtection="1">
      <alignment vertical="center" wrapText="1"/>
      <protection locked="0"/>
    </xf>
    <xf numFmtId="0" fontId="5" fillId="4" borderId="1" xfId="0" applyFont="1" applyFill="1" applyBorder="1" applyAlignment="1" applyProtection="1">
      <alignment vertical="center" wrapText="1"/>
      <protection locked="0"/>
    </xf>
    <xf numFmtId="0" fontId="0" fillId="0" borderId="1" xfId="0" applyBorder="1"/>
    <xf numFmtId="0" fontId="0" fillId="0" borderId="2" xfId="0" applyBorder="1"/>
    <xf numFmtId="0" fontId="0" fillId="0" borderId="2" xfId="0" applyBorder="1" applyAlignment="1">
      <alignment horizontal="center"/>
    </xf>
    <xf numFmtId="0" fontId="0" fillId="0" borderId="1" xfId="0" applyBorder="1" applyAlignment="1">
      <alignment horizontal="center"/>
    </xf>
    <xf numFmtId="0" fontId="10" fillId="0" borderId="3" xfId="0" applyFont="1" applyBorder="1" applyAlignment="1">
      <alignment horizontal="center" vertical="center"/>
    </xf>
    <xf numFmtId="1" fontId="3" fillId="0" borderId="4" xfId="0" applyNumberFormat="1" applyFont="1" applyBorder="1" applyAlignment="1">
      <alignment horizontal="center" vertical="center" wrapText="1"/>
    </xf>
    <xf numFmtId="0" fontId="2" fillId="0" borderId="0" xfId="0" applyFont="1" applyAlignment="1">
      <alignment horizontal="center"/>
    </xf>
    <xf numFmtId="0" fontId="0" fillId="0" borderId="0" xfId="0" applyAlignment="1">
      <alignment horizontal="center"/>
    </xf>
    <xf numFmtId="1" fontId="3" fillId="4" borderId="4" xfId="0" applyNumberFormat="1" applyFont="1" applyFill="1" applyBorder="1" applyAlignment="1" applyProtection="1">
      <alignment horizontal="center" vertical="center" wrapText="1"/>
      <protection locked="0"/>
    </xf>
    <xf numFmtId="1" fontId="3" fillId="4" borderId="2" xfId="0" applyNumberFormat="1" applyFont="1" applyFill="1" applyBorder="1" applyAlignment="1" applyProtection="1">
      <alignment horizontal="center" vertical="center" wrapText="1"/>
      <protection locked="0"/>
    </xf>
    <xf numFmtId="44" fontId="0" fillId="0" borderId="2" xfId="1" applyFont="1" applyBorder="1" applyAlignment="1">
      <alignment horizontal="center" vertical="center"/>
    </xf>
    <xf numFmtId="44" fontId="5" fillId="0" borderId="4" xfId="1" applyFont="1" applyBorder="1" applyAlignment="1">
      <alignment vertical="center" wrapText="1"/>
    </xf>
    <xf numFmtId="44" fontId="5" fillId="4" borderId="4" xfId="1" applyFont="1" applyFill="1" applyBorder="1" applyAlignment="1" applyProtection="1">
      <alignment vertical="center" wrapText="1"/>
      <protection locked="0"/>
    </xf>
    <xf numFmtId="44" fontId="5" fillId="4" borderId="2" xfId="1" applyFont="1" applyFill="1" applyBorder="1" applyAlignment="1" applyProtection="1">
      <alignment vertical="center" wrapText="1"/>
      <protection locked="0"/>
    </xf>
    <xf numFmtId="44" fontId="0" fillId="0" borderId="2" xfId="1" applyFont="1" applyBorder="1" applyAlignment="1">
      <alignment horizontal="center" vertical="center" wrapText="1"/>
    </xf>
    <xf numFmtId="0" fontId="0" fillId="0" borderId="2" xfId="0" applyBorder="1" applyAlignment="1">
      <alignment horizontal="center" vertical="center" wrapText="1"/>
    </xf>
    <xf numFmtId="1" fontId="5" fillId="4" borderId="4" xfId="0" applyNumberFormat="1" applyFont="1" applyFill="1" applyBorder="1" applyAlignment="1" applyProtection="1">
      <alignment horizontal="center" vertical="center" wrapText="1"/>
      <protection locked="0"/>
    </xf>
    <xf numFmtId="1" fontId="5" fillId="4" borderId="2" xfId="0" applyNumberFormat="1" applyFont="1" applyFill="1" applyBorder="1" applyAlignment="1" applyProtection="1">
      <alignment horizontal="center" vertical="center" wrapText="1"/>
      <protection locked="0"/>
    </xf>
    <xf numFmtId="44" fontId="12" fillId="0" borderId="3" xfId="1" applyFont="1" applyBorder="1" applyAlignment="1">
      <alignment vertical="center"/>
    </xf>
    <xf numFmtId="44" fontId="0" fillId="0" borderId="3" xfId="1" applyFont="1" applyFill="1" applyBorder="1" applyAlignment="1" applyProtection="1">
      <alignment vertical="center"/>
    </xf>
    <xf numFmtId="0" fontId="4" fillId="0" borderId="0" xfId="0" applyFont="1"/>
    <xf numFmtId="1" fontId="5" fillId="0" borderId="4" xfId="0" applyNumberFormat="1" applyFont="1" applyBorder="1" applyAlignment="1">
      <alignment horizontal="center" vertical="center" wrapText="1"/>
    </xf>
    <xf numFmtId="0" fontId="3" fillId="7" borderId="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9" borderId="4" xfId="0" applyFont="1" applyFill="1" applyBorder="1" applyAlignment="1">
      <alignment vertical="center" wrapText="1"/>
    </xf>
    <xf numFmtId="0" fontId="5" fillId="0" borderId="0" xfId="0" applyFont="1" applyAlignment="1">
      <alignment vertical="center" wrapText="1"/>
    </xf>
    <xf numFmtId="44" fontId="3" fillId="0" borderId="1" xfId="0" applyNumberFormat="1" applyFont="1" applyBorder="1" applyAlignment="1">
      <alignment vertical="center"/>
    </xf>
    <xf numFmtId="44" fontId="3" fillId="0" borderId="5" xfId="0" applyNumberFormat="1" applyFont="1" applyBorder="1" applyAlignment="1">
      <alignment vertical="center"/>
    </xf>
    <xf numFmtId="44" fontId="10" fillId="5" borderId="2" xfId="0" applyNumberFormat="1" applyFont="1" applyFill="1" applyBorder="1" applyAlignment="1">
      <alignment vertical="center"/>
    </xf>
    <xf numFmtId="0" fontId="10" fillId="0" borderId="0" xfId="0" applyFont="1" applyAlignment="1">
      <alignment horizontal="left" vertical="top" wrapText="1"/>
    </xf>
    <xf numFmtId="0" fontId="5" fillId="0" borderId="8" xfId="0" applyFont="1" applyBorder="1" applyAlignment="1">
      <alignment horizontal="right" vertical="center" wrapText="1"/>
    </xf>
    <xf numFmtId="0" fontId="5" fillId="0" borderId="2" xfId="0" applyFont="1" applyBorder="1" applyAlignment="1">
      <alignment horizontal="right" vertical="center" wrapText="1"/>
    </xf>
    <xf numFmtId="0" fontId="4" fillId="0" borderId="8" xfId="0" applyFont="1" applyBorder="1" applyAlignment="1">
      <alignment horizontal="right" vertical="center" wrapText="1"/>
    </xf>
    <xf numFmtId="0" fontId="4" fillId="0" borderId="2" xfId="0" applyFont="1" applyBorder="1" applyAlignment="1">
      <alignment horizontal="right" vertical="center" wrapText="1"/>
    </xf>
    <xf numFmtId="0" fontId="7" fillId="4" borderId="8" xfId="0" applyFont="1" applyFill="1" applyBorder="1" applyAlignment="1" applyProtection="1">
      <alignment horizontal="center" vertical="center" wrapText="1"/>
      <protection locked="0"/>
    </xf>
    <xf numFmtId="0" fontId="7" fillId="4" borderId="9"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0" borderId="11" xfId="0" applyFont="1"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7" fillId="3" borderId="10"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8"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7" fillId="3" borderId="2" xfId="0" applyFont="1" applyFill="1" applyBorder="1" applyAlignment="1">
      <alignment horizontal="right" vertical="center" wrapText="1"/>
    </xf>
    <xf numFmtId="0" fontId="7" fillId="3" borderId="8"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2" xfId="0" applyFont="1" applyFill="1" applyBorder="1" applyAlignment="1">
      <alignment horizontal="left" vertical="top" wrapText="1"/>
    </xf>
    <xf numFmtId="0" fontId="4" fillId="0" borderId="0" xfId="0" applyFont="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showGridLines="0" tabSelected="1" zoomScale="130" zoomScaleNormal="130" workbookViewId="0">
      <selection activeCell="D4" sqref="D4:G4"/>
    </sheetView>
  </sheetViews>
  <sheetFormatPr defaultRowHeight="15.95" customHeight="1" x14ac:dyDescent="0.15"/>
  <cols>
    <col min="1" max="1" width="2.375" style="26" bestFit="1" customWidth="1"/>
    <col min="2" max="2" width="83.375" style="29" bestFit="1" customWidth="1"/>
    <col min="3" max="3" width="15.875" style="29" customWidth="1"/>
    <col min="4" max="4" width="14.375" style="29" customWidth="1"/>
    <col min="5" max="5" width="11.875" customWidth="1"/>
    <col min="6" max="6" width="9.25" bestFit="1" customWidth="1"/>
  </cols>
  <sheetData>
    <row r="1" spans="1:7" s="19" customFormat="1" ht="18" customHeight="1" thickBot="1" x14ac:dyDescent="0.2">
      <c r="A1" s="79" t="s">
        <v>77</v>
      </c>
      <c r="B1" s="80"/>
      <c r="C1" s="80"/>
      <c r="D1" s="80"/>
      <c r="E1" s="80"/>
      <c r="F1" s="80"/>
      <c r="G1" s="81"/>
    </row>
    <row r="2" spans="1:7" s="19" customFormat="1" ht="47.25" customHeight="1" thickBot="1" x14ac:dyDescent="0.2">
      <c r="A2" s="82" t="s">
        <v>71</v>
      </c>
      <c r="B2" s="83"/>
      <c r="C2" s="83"/>
      <c r="D2" s="83"/>
      <c r="E2" s="83"/>
      <c r="F2" s="83"/>
      <c r="G2" s="84"/>
    </row>
    <row r="3" spans="1:7" s="19" customFormat="1" ht="16.5" customHeight="1" thickBot="1" x14ac:dyDescent="0.2">
      <c r="A3" s="85" t="s">
        <v>0</v>
      </c>
      <c r="B3" s="86"/>
      <c r="C3" s="86"/>
      <c r="D3" s="86"/>
      <c r="E3" s="87"/>
      <c r="F3" s="87"/>
      <c r="G3" s="88"/>
    </row>
    <row r="4" spans="1:7" s="19" customFormat="1" ht="21" customHeight="1" thickBot="1" x14ac:dyDescent="0.2">
      <c r="A4" s="89" t="s">
        <v>1</v>
      </c>
      <c r="B4" s="90"/>
      <c r="C4" s="91"/>
      <c r="D4" s="76"/>
      <c r="E4" s="77"/>
      <c r="F4" s="77"/>
      <c r="G4" s="78"/>
    </row>
    <row r="5" spans="1:7" ht="19.5" customHeight="1" thickBot="1" x14ac:dyDescent="0.2">
      <c r="A5" s="20"/>
      <c r="B5" s="21"/>
      <c r="C5" s="22" t="s">
        <v>2</v>
      </c>
      <c r="D5" s="23">
        <v>84</v>
      </c>
      <c r="E5" s="24" t="s">
        <v>3</v>
      </c>
      <c r="F5" s="21"/>
      <c r="G5" s="25"/>
    </row>
    <row r="6" spans="1:7" ht="15.95" customHeight="1" x14ac:dyDescent="0.15">
      <c r="B6"/>
      <c r="C6"/>
      <c r="D6"/>
    </row>
    <row r="7" spans="1:7" ht="15.95" customHeight="1" x14ac:dyDescent="0.15">
      <c r="B7" s="27" t="s">
        <v>4</v>
      </c>
      <c r="C7" s="27"/>
      <c r="D7" s="27"/>
    </row>
    <row r="8" spans="1:7" ht="15.95" customHeight="1" x14ac:dyDescent="0.15">
      <c r="A8" s="28" t="s">
        <v>5</v>
      </c>
      <c r="B8" s="29" t="s">
        <v>6</v>
      </c>
      <c r="F8" s="30"/>
    </row>
    <row r="9" spans="1:7" ht="11.25" x14ac:dyDescent="0.15">
      <c r="A9" s="28" t="s">
        <v>7</v>
      </c>
      <c r="B9" s="29" t="s">
        <v>8</v>
      </c>
    </row>
    <row r="10" spans="1:7" ht="37.5" customHeight="1" x14ac:dyDescent="0.15">
      <c r="A10" s="28"/>
      <c r="B10" s="29" t="s">
        <v>9</v>
      </c>
    </row>
    <row r="11" spans="1:7" ht="15" customHeight="1" x14ac:dyDescent="0.15">
      <c r="A11" s="28" t="s">
        <v>10</v>
      </c>
      <c r="B11" s="18" t="s">
        <v>11</v>
      </c>
    </row>
    <row r="12" spans="1:7" ht="24.75" customHeight="1" x14ac:dyDescent="0.15">
      <c r="A12" s="28" t="s">
        <v>12</v>
      </c>
      <c r="B12" s="18" t="s">
        <v>76</v>
      </c>
    </row>
    <row r="13" spans="1:7" ht="46.5" customHeight="1" x14ac:dyDescent="0.15">
      <c r="A13" s="28" t="s">
        <v>13</v>
      </c>
      <c r="B13" s="29" t="s">
        <v>75</v>
      </c>
    </row>
    <row r="14" spans="1:7" ht="48.75" customHeight="1" x14ac:dyDescent="0.15">
      <c r="A14" s="28" t="s">
        <v>14</v>
      </c>
      <c r="B14" s="29" t="s">
        <v>15</v>
      </c>
    </row>
    <row r="16" spans="1:7" ht="15.95" customHeight="1" x14ac:dyDescent="0.15">
      <c r="B16" s="27" t="s">
        <v>16</v>
      </c>
      <c r="C16" s="27"/>
      <c r="D16" s="27"/>
    </row>
    <row r="17" spans="1:2" ht="15.95" customHeight="1" x14ac:dyDescent="0.15">
      <c r="A17" s="28" t="s">
        <v>17</v>
      </c>
      <c r="B17" s="29" t="s">
        <v>18</v>
      </c>
    </row>
    <row r="18" spans="1:2" ht="26.25" customHeight="1" x14ac:dyDescent="0.15">
      <c r="A18" s="28" t="s">
        <v>19</v>
      </c>
      <c r="B18" s="29" t="s">
        <v>20</v>
      </c>
    </row>
    <row r="19" spans="1:2" ht="15.95" customHeight="1" x14ac:dyDescent="0.15">
      <c r="A19" s="28" t="s">
        <v>21</v>
      </c>
      <c r="B19" s="29" t="s">
        <v>22</v>
      </c>
    </row>
    <row r="20" spans="1:2" ht="27" customHeight="1" x14ac:dyDescent="0.15">
      <c r="A20" s="28"/>
      <c r="B20" s="29" t="s">
        <v>23</v>
      </c>
    </row>
    <row r="21" spans="1:2" ht="33.75" x14ac:dyDescent="0.15">
      <c r="A21" s="28" t="s">
        <v>24</v>
      </c>
      <c r="B21" s="18" t="s">
        <v>25</v>
      </c>
    </row>
  </sheetData>
  <sheetProtection algorithmName="SHA-512" hashValue="xeEAkjKIsrrLXb9baYjLHyaHrWGA8dn91nTr9FGDBo/5DF/ZGL4qGICTM6UJ+N/XPRhNdF9e9J6K/C6cV9XiSg==" saltValue="BZ2yidlkbKAQXmOL9+Yd5A==" spinCount="100000" sheet="1" selectLockedCells="1"/>
  <protectedRanges>
    <protectedRange password="CDD0" sqref="A4" name="Bereik6"/>
  </protectedRanges>
  <mergeCells count="5">
    <mergeCell ref="D4:G4"/>
    <mergeCell ref="A1:G1"/>
    <mergeCell ref="A2:G2"/>
    <mergeCell ref="A3:G3"/>
    <mergeCell ref="A4:C4"/>
  </mergeCells>
  <pageMargins left="0.7" right="0.7" top="0.75" bottom="0.75" header="0.3" footer="0.3"/>
  <pageSetup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8"/>
  <sheetViews>
    <sheetView showGridLines="0" zoomScale="145" zoomScaleNormal="145" workbookViewId="0">
      <selection activeCell="A6" sqref="A6"/>
    </sheetView>
  </sheetViews>
  <sheetFormatPr defaultRowHeight="11.25" x14ac:dyDescent="0.15"/>
  <cols>
    <col min="1" max="1" width="14.625" customWidth="1"/>
    <col min="2" max="2" width="55.125" customWidth="1"/>
    <col min="4" max="4" width="16.5" customWidth="1"/>
  </cols>
  <sheetData>
    <row r="1" spans="1:4" s="6" customFormat="1" ht="53.25" customHeight="1" thickBot="1" x14ac:dyDescent="0.25">
      <c r="A1" s="5"/>
      <c r="B1" s="92" t="s">
        <v>26</v>
      </c>
      <c r="C1" s="87"/>
      <c r="D1" s="88"/>
    </row>
    <row r="2" spans="1:4" ht="13.5" thickBot="1" x14ac:dyDescent="0.2">
      <c r="A2" s="93" t="s">
        <v>27</v>
      </c>
      <c r="B2" s="94"/>
      <c r="C2" s="94"/>
      <c r="D2" s="95"/>
    </row>
    <row r="3" spans="1:4" ht="9.75" customHeight="1" x14ac:dyDescent="0.15"/>
    <row r="4" spans="1:4" ht="9.75" customHeight="1" thickBot="1" x14ac:dyDescent="0.2"/>
    <row r="5" spans="1:4" ht="12" thickBot="1" x14ac:dyDescent="0.2">
      <c r="A5" s="8" t="s">
        <v>28</v>
      </c>
      <c r="B5" s="8" t="s">
        <v>29</v>
      </c>
      <c r="C5" s="8" t="s">
        <v>30</v>
      </c>
      <c r="D5" s="8" t="s">
        <v>31</v>
      </c>
    </row>
    <row r="6" spans="1:4" ht="14.25" customHeight="1" thickBot="1" x14ac:dyDescent="0.2">
      <c r="A6" s="4" t="str">
        <f>'A abonnement &amp; verbruik'!A6</f>
        <v>A1</v>
      </c>
      <c r="B6" s="1" t="str">
        <f>'A abonnement &amp; verbruik'!B6</f>
        <v>Inmarsat-C Monthly Network Access</v>
      </c>
      <c r="C6" s="10" t="str">
        <f>'A abonnement &amp; verbruik'!I6</f>
        <v>totaal</v>
      </c>
      <c r="D6" s="68">
        <f>'A abonnement &amp; verbruik'!H6</f>
        <v>0</v>
      </c>
    </row>
    <row r="7" spans="1:4" ht="16.5" customHeight="1" thickBot="1" x14ac:dyDescent="0.2">
      <c r="A7" s="4" t="str">
        <f>'A abonnement &amp; verbruik'!A7</f>
        <v>A2</v>
      </c>
      <c r="B7" s="1" t="str">
        <f>'A abonnement &amp; verbruik'!B7</f>
        <v>Inmarsat-C Annual Fee</v>
      </c>
      <c r="C7" s="10" t="str">
        <f>'A abonnement &amp; verbruik'!I7</f>
        <v>totaal</v>
      </c>
      <c r="D7" s="68">
        <f>'A abonnement &amp; verbruik'!H7</f>
        <v>0</v>
      </c>
    </row>
    <row r="8" spans="1:4" ht="16.5" customHeight="1" thickBot="1" x14ac:dyDescent="0.2">
      <c r="A8" s="4" t="str">
        <f>'A abonnement &amp; verbruik'!A8</f>
        <v>A3</v>
      </c>
      <c r="B8" s="1" t="str">
        <f>'A abonnement &amp; verbruik'!B8</f>
        <v>Inmarsat-C verbruik (per KB/4)*</v>
      </c>
      <c r="C8" s="10" t="s">
        <v>32</v>
      </c>
      <c r="D8" s="68">
        <f>'A abonnement &amp; verbruik'!H8</f>
        <v>0</v>
      </c>
    </row>
    <row r="9" spans="1:4" ht="16.5" customHeight="1" thickBot="1" x14ac:dyDescent="0.2">
      <c r="A9" s="4" t="str">
        <f>'A abonnement &amp; verbruik'!A9</f>
        <v>A4</v>
      </c>
      <c r="B9" s="1" t="str">
        <f>'A abonnement &amp; verbruik'!B9</f>
        <v>Iridium Certus 100 plan / 25MB Monthly</v>
      </c>
      <c r="C9" s="10" t="str">
        <f>'A abonnement &amp; verbruik'!I9</f>
        <v>totaal</v>
      </c>
      <c r="D9" s="68">
        <f>'A abonnement &amp; verbruik'!H9</f>
        <v>0</v>
      </c>
    </row>
    <row r="10" spans="1:4" ht="16.5" customHeight="1" thickBot="1" x14ac:dyDescent="0.2">
      <c r="A10" s="4" t="str">
        <f>'A abonnement &amp; verbruik'!A10</f>
        <v>A5</v>
      </c>
      <c r="B10" s="1" t="str">
        <f>'A abonnement &amp; verbruik'!B10</f>
        <v>Iridium Certus 100 plan - GMDSS Add-on Monthly</v>
      </c>
      <c r="C10" s="10" t="str">
        <f>'A abonnement &amp; verbruik'!I10</f>
        <v>totaal</v>
      </c>
      <c r="D10" s="68">
        <f>'A abonnement &amp; verbruik'!H10</f>
        <v>0</v>
      </c>
    </row>
    <row r="11" spans="1:4" ht="16.5" customHeight="1" thickBot="1" x14ac:dyDescent="0.2">
      <c r="A11" s="4" t="str">
        <f>'A abonnement &amp; verbruik'!A11</f>
        <v>A6</v>
      </c>
      <c r="B11" s="1" t="str">
        <f>'A abonnement &amp; verbruik'!B11</f>
        <v>Iridium Certus 100 plan - Out of allowance data / MB</v>
      </c>
      <c r="C11" s="10" t="s">
        <v>32</v>
      </c>
      <c r="D11" s="68">
        <f>'A abonnement &amp; verbruik'!H11</f>
        <v>0</v>
      </c>
    </row>
    <row r="12" spans="1:4" ht="16.5" customHeight="1" thickBot="1" x14ac:dyDescent="0.2">
      <c r="A12" s="4" t="str">
        <f>'A abonnement &amp; verbruik'!A12</f>
        <v>A7</v>
      </c>
      <c r="B12" s="1" t="str">
        <f>'A abonnement &amp; verbruik'!B12</f>
        <v>Iridium GMDSS Value plan 50 min/sms</v>
      </c>
      <c r="C12" s="10" t="s">
        <v>32</v>
      </c>
      <c r="D12" s="68">
        <f>'A abonnement &amp; verbruik'!H12</f>
        <v>0</v>
      </c>
    </row>
    <row r="13" spans="1:4" ht="16.5" customHeight="1" thickBot="1" x14ac:dyDescent="0.2">
      <c r="A13" s="4" t="str">
        <f>'A abonnement &amp; verbruik'!A13</f>
        <v>A8</v>
      </c>
      <c r="B13" s="1" t="str">
        <f>'A abonnement &amp; verbruik'!B13</f>
        <v>Iridium GMDSS Value plan - Out of allowance voice to fixed/cellular / min</v>
      </c>
      <c r="C13" s="10" t="s">
        <v>32</v>
      </c>
      <c r="D13" s="68">
        <f>'A abonnement &amp; verbruik'!H13</f>
        <v>0</v>
      </c>
    </row>
    <row r="14" spans="1:4" ht="16.5" customHeight="1" thickBot="1" x14ac:dyDescent="0.2">
      <c r="A14" s="4" t="str">
        <f>'A abonnement &amp; verbruik'!A14</f>
        <v>A9</v>
      </c>
      <c r="B14" s="1" t="str">
        <f>'A abonnement &amp; verbruik'!B14</f>
        <v>Iridium GMDSS Value plan - Out of allowance sms / msg</v>
      </c>
      <c r="C14" s="10" t="s">
        <v>32</v>
      </c>
      <c r="D14" s="68">
        <f>'A abonnement &amp; verbruik'!H14</f>
        <v>0</v>
      </c>
    </row>
    <row r="15" spans="1:4" ht="16.5" customHeight="1" thickBot="1" x14ac:dyDescent="0.2">
      <c r="A15" s="4" t="str">
        <f>'A abonnement &amp; verbruik'!A15</f>
        <v>A10</v>
      </c>
      <c r="B15" s="1" t="str">
        <f>'A abonnement &amp; verbruik'!B15</f>
        <v>Iridium Std Postpaid plan 10 min/sms</v>
      </c>
      <c r="C15" s="10" t="s">
        <v>32</v>
      </c>
      <c r="D15" s="68">
        <f>'A abonnement &amp; verbruik'!H15</f>
        <v>0</v>
      </c>
    </row>
    <row r="16" spans="1:4" ht="16.5" customHeight="1" thickBot="1" x14ac:dyDescent="0.2">
      <c r="A16" s="4" t="str">
        <f>'A abonnement &amp; verbruik'!A16</f>
        <v>A11</v>
      </c>
      <c r="B16" s="1" t="str">
        <f>'A abonnement &amp; verbruik'!B16</f>
        <v>Iridium Std Postpaid plan - Out of allowance voice to fixed/cellular / min</v>
      </c>
      <c r="C16" s="10" t="s">
        <v>32</v>
      </c>
      <c r="D16" s="68">
        <f>'A abonnement &amp; verbruik'!H16</f>
        <v>0</v>
      </c>
    </row>
    <row r="17" spans="1:7" ht="16.5" customHeight="1" thickBot="1" x14ac:dyDescent="0.2">
      <c r="A17" s="4" t="str">
        <f>'A abonnement &amp; verbruik'!A17</f>
        <v>A12</v>
      </c>
      <c r="B17" s="1" t="str">
        <f>'A abonnement &amp; verbruik'!B17</f>
        <v>Iridium Std Postpaid plan - Out of allowance sms / msg</v>
      </c>
      <c r="C17" s="10" t="s">
        <v>32</v>
      </c>
      <c r="D17" s="68">
        <f>'A abonnement &amp; verbruik'!H17</f>
        <v>0</v>
      </c>
    </row>
    <row r="18" spans="1:7" ht="16.5" customHeight="1" thickBot="1" x14ac:dyDescent="0.2">
      <c r="A18" s="4" t="str">
        <f>'A abonnement &amp; verbruik'!A18</f>
        <v>A13</v>
      </c>
      <c r="B18" s="1" t="str">
        <f>'A abonnement &amp; verbruik'!B18</f>
        <v xml:space="preserve">FleetBroadband 25MB Monthly </v>
      </c>
      <c r="C18" s="10" t="str">
        <f>'A abonnement &amp; verbruik'!I19</f>
        <v>totaal</v>
      </c>
      <c r="D18" s="68">
        <f>'A abonnement &amp; verbruik'!H18</f>
        <v>0</v>
      </c>
    </row>
    <row r="19" spans="1:7" ht="16.5" customHeight="1" thickBot="1" x14ac:dyDescent="0.2">
      <c r="A19" s="4" t="str">
        <f>'A abonnement &amp; verbruik'!A19</f>
        <v>A14</v>
      </c>
      <c r="B19" s="1" t="str">
        <f>'A abonnement &amp; verbruik'!B19</f>
        <v>[OPTIONEEL] Overige abonnementskosten (hieronder te specificeren)</v>
      </c>
      <c r="C19" s="10" t="str">
        <f>'A abonnement &amp; verbruik'!I19</f>
        <v>totaal</v>
      </c>
      <c r="D19" s="68">
        <f>'A abonnement &amp; verbruik'!H19</f>
        <v>0</v>
      </c>
    </row>
    <row r="20" spans="1:7" ht="16.5" customHeight="1" thickBot="1" x14ac:dyDescent="0.2">
      <c r="A20" s="65" t="str">
        <f>'H support &amp; service'!A6</f>
        <v>H1</v>
      </c>
      <c r="B20" s="1" t="str">
        <f>'H support &amp; service'!B6</f>
        <v>Specificatie of rapportage factuur</v>
      </c>
      <c r="C20" s="11" t="str">
        <f>'H support &amp; service'!F6</f>
        <v>totaal</v>
      </c>
      <c r="D20" s="68">
        <f>'H support &amp; service'!E6</f>
        <v>0</v>
      </c>
    </row>
    <row r="21" spans="1:7" ht="16.5" customHeight="1" thickBot="1" x14ac:dyDescent="0.2">
      <c r="A21" s="65" t="str">
        <f>'H support &amp; service'!A7</f>
        <v>H2</v>
      </c>
      <c r="B21" s="1" t="str">
        <f>'H support &amp; service'!B7</f>
        <v>[OPTIONEEL] Overige support &amp; service kosten (hieronder te specificeren)</v>
      </c>
      <c r="C21" s="11" t="str">
        <f>'H support &amp; service'!F7</f>
        <v>totaal</v>
      </c>
      <c r="D21" s="68">
        <f>'H support &amp; service'!E7</f>
        <v>0</v>
      </c>
    </row>
    <row r="22" spans="1:7" ht="16.5" customHeight="1" thickBot="1" x14ac:dyDescent="0.2">
      <c r="A22" s="64" t="s">
        <v>59</v>
      </c>
      <c r="B22" s="1" t="str">
        <f>'O overige kosten'!B6</f>
        <v>[OPTIONEEL] Overige kosten</v>
      </c>
      <c r="C22" s="12" t="str">
        <f>'O overige kosten'!D6</f>
        <v>totaal</v>
      </c>
      <c r="D22" s="69">
        <f>'O overige kosten'!C6</f>
        <v>0</v>
      </c>
    </row>
    <row r="23" spans="1:7" ht="16.5" customHeight="1" thickBot="1" x14ac:dyDescent="0.2">
      <c r="A23" s="2"/>
      <c r="B23" s="72" t="s">
        <v>33</v>
      </c>
      <c r="C23" s="73"/>
      <c r="D23" s="7">
        <f>SUM(D6:D22)</f>
        <v>0</v>
      </c>
    </row>
    <row r="24" spans="1:7" ht="16.5" customHeight="1" thickBot="1" x14ac:dyDescent="0.2">
      <c r="A24" s="13"/>
      <c r="B24" s="74" t="s">
        <v>34</v>
      </c>
      <c r="C24" s="75"/>
      <c r="D24" s="70">
        <f>D23*1.1</f>
        <v>0</v>
      </c>
    </row>
    <row r="25" spans="1:7" ht="16.5" customHeight="1" x14ac:dyDescent="0.15"/>
    <row r="26" spans="1:7" ht="16.5" customHeight="1" x14ac:dyDescent="0.15">
      <c r="A26" s="18"/>
      <c r="B26" s="18"/>
      <c r="C26" s="18"/>
      <c r="D26" s="18"/>
    </row>
    <row r="27" spans="1:7" ht="16.5" customHeight="1" x14ac:dyDescent="0.15">
      <c r="A27" s="71"/>
      <c r="B27" s="71"/>
      <c r="C27" s="71"/>
      <c r="D27" s="71"/>
    </row>
    <row r="28" spans="1:7" ht="16.5" customHeight="1" x14ac:dyDescent="0.15">
      <c r="A28" s="71"/>
      <c r="B28" s="71"/>
      <c r="C28" s="71"/>
      <c r="D28" s="71"/>
    </row>
    <row r="29" spans="1:7" ht="16.5" customHeight="1" x14ac:dyDescent="0.15"/>
    <row r="30" spans="1:7" ht="16.5" customHeight="1" x14ac:dyDescent="0.15">
      <c r="E30" s="16"/>
      <c r="F30" s="16"/>
    </row>
    <row r="31" spans="1:7" ht="16.5" customHeight="1" x14ac:dyDescent="0.15">
      <c r="E31" s="17"/>
      <c r="F31" s="17"/>
      <c r="G31" s="17"/>
    </row>
    <row r="32" spans="1:7" ht="16.5" customHeight="1" x14ac:dyDescent="0.15"/>
    <row r="33" spans="1:7" ht="21.75" customHeight="1" x14ac:dyDescent="0.15">
      <c r="A33" s="71"/>
      <c r="B33" s="71"/>
      <c r="C33" s="71"/>
      <c r="D33" s="71"/>
    </row>
    <row r="34" spans="1:7" ht="21.75" customHeight="1" x14ac:dyDescent="0.15">
      <c r="A34" s="71"/>
      <c r="B34" s="71"/>
      <c r="C34" s="71"/>
      <c r="D34" s="71"/>
    </row>
    <row r="35" spans="1:7" ht="46.5" customHeight="1" x14ac:dyDescent="0.15"/>
    <row r="36" spans="1:7" ht="57.75" customHeight="1" x14ac:dyDescent="0.15">
      <c r="E36" s="16"/>
      <c r="F36" s="16"/>
    </row>
    <row r="37" spans="1:7" ht="80.25" customHeight="1" x14ac:dyDescent="0.15">
      <c r="E37" s="17"/>
      <c r="F37" s="17"/>
      <c r="G37" s="17"/>
    </row>
    <row r="38" spans="1:7" ht="40.5" customHeight="1" x14ac:dyDescent="0.15"/>
  </sheetData>
  <sheetProtection algorithmName="SHA-512" hashValue="0+kh52n//vyzrwBptV4MWjmbc5YDE5aqjAFKFwiVTDErd8G1F6693wQ3Jjw/w+JOCJRqcgF9VDlKKl5eJ3k7eQ==" saltValue="w77o1Ms9DWmdQ2KiRdW9rA==" spinCount="100000" sheet="1"/>
  <mergeCells count="2">
    <mergeCell ref="B1:D1"/>
    <mergeCell ref="A2:D2"/>
  </mergeCells>
  <dataValidations disablePrompts="1" count="1">
    <dataValidation type="whole" allowBlank="1" showInputMessage="1" showErrorMessage="1" errorTitle="foutmelding" error="ongeldige (negatieve) waarde, kan niet lager zijn dan 0" sqref="E37 E31" xr:uid="{BA670E6B-BEBA-4C31-9433-500BC9503B48}">
      <formula1>0</formula1>
      <formula2>10000000000000</formula2>
    </dataValidation>
  </dataValidations>
  <pageMargins left="0.7" right="0.7" top="0.75" bottom="0.75" header="0.3" footer="0.3"/>
  <pageSetup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O28"/>
  <sheetViews>
    <sheetView showGridLines="0" zoomScale="115" zoomScaleNormal="115" workbookViewId="0">
      <selection activeCell="D6" sqref="D6"/>
    </sheetView>
  </sheetViews>
  <sheetFormatPr defaultRowHeight="11.25" x14ac:dyDescent="0.15"/>
  <cols>
    <col min="2" max="2" width="56.125" bestFit="1" customWidth="1"/>
    <col min="3" max="3" width="7.375" style="49" bestFit="1" customWidth="1"/>
    <col min="4" max="4" width="14.375" style="30" bestFit="1" customWidth="1"/>
    <col min="5" max="5" width="14.125" style="48" bestFit="1" customWidth="1"/>
    <col min="6" max="6" width="15" style="30" bestFit="1" customWidth="1"/>
    <col min="7" max="7" width="15.625" customWidth="1"/>
    <col min="8" max="8" width="18.5" customWidth="1"/>
    <col min="9" max="9" width="19.125" customWidth="1"/>
  </cols>
  <sheetData>
    <row r="1" spans="1:15" s="6" customFormat="1" ht="53.25" customHeight="1" thickBot="1" x14ac:dyDescent="0.25">
      <c r="A1" s="5" t="s">
        <v>74</v>
      </c>
      <c r="B1" s="92" t="s">
        <v>35</v>
      </c>
      <c r="C1" s="87"/>
      <c r="D1" s="87"/>
      <c r="E1" s="87"/>
      <c r="F1" s="87"/>
      <c r="G1" s="87"/>
      <c r="H1" s="87"/>
      <c r="I1" s="87"/>
      <c r="J1" s="87"/>
      <c r="K1" s="87"/>
      <c r="L1" s="87"/>
      <c r="M1" s="87"/>
      <c r="N1" s="87"/>
      <c r="O1" s="88"/>
    </row>
    <row r="2" spans="1:15" s="6" customFormat="1" ht="13.5" thickBot="1" x14ac:dyDescent="0.25">
      <c r="A2" s="96" t="s">
        <v>36</v>
      </c>
      <c r="B2" s="97"/>
      <c r="C2" s="97"/>
      <c r="D2" s="97"/>
      <c r="E2" s="97"/>
      <c r="F2" s="97"/>
      <c r="G2" s="97"/>
      <c r="H2" s="97"/>
      <c r="I2" s="97"/>
      <c r="J2" s="97"/>
      <c r="K2" s="97"/>
      <c r="L2" s="97"/>
      <c r="M2" s="97"/>
      <c r="N2" s="97"/>
      <c r="O2" s="98"/>
    </row>
    <row r="3" spans="1:15" x14ac:dyDescent="0.15">
      <c r="A3" s="62"/>
    </row>
    <row r="4" spans="1:15" ht="12" thickBot="1" x14ac:dyDescent="0.2"/>
    <row r="5" spans="1:15" ht="23.25" thickBot="1" x14ac:dyDescent="0.2">
      <c r="A5" s="31" t="s">
        <v>28</v>
      </c>
      <c r="B5" s="32" t="s">
        <v>37</v>
      </c>
      <c r="C5" s="32" t="s">
        <v>40</v>
      </c>
      <c r="D5" s="52" t="s">
        <v>67</v>
      </c>
      <c r="E5" s="57" t="s">
        <v>85</v>
      </c>
      <c r="F5" s="56" t="s">
        <v>69</v>
      </c>
      <c r="G5" s="31" t="s">
        <v>38</v>
      </c>
      <c r="H5" s="33" t="s">
        <v>39</v>
      </c>
      <c r="I5" s="31" t="s">
        <v>40</v>
      </c>
    </row>
    <row r="6" spans="1:15" ht="24" customHeight="1" thickBot="1" x14ac:dyDescent="0.2">
      <c r="A6" s="3" t="s">
        <v>41</v>
      </c>
      <c r="B6" s="34" t="s">
        <v>70</v>
      </c>
      <c r="C6" s="47" t="s">
        <v>68</v>
      </c>
      <c r="D6" s="54"/>
      <c r="E6" s="63">
        <v>14</v>
      </c>
      <c r="F6" s="53">
        <f>D6*E6</f>
        <v>0</v>
      </c>
      <c r="G6" s="61"/>
      <c r="H6" s="35">
        <f>F6*' voorblad en uurtarief'!D$5</f>
        <v>0</v>
      </c>
      <c r="I6" s="36" t="s">
        <v>32</v>
      </c>
    </row>
    <row r="7" spans="1:15" ht="24" customHeight="1" thickBot="1" x14ac:dyDescent="0.2">
      <c r="A7" s="3" t="s">
        <v>42</v>
      </c>
      <c r="B7" s="34" t="s">
        <v>43</v>
      </c>
      <c r="C7" s="47" t="s">
        <v>68</v>
      </c>
      <c r="D7" s="54"/>
      <c r="E7" s="63">
        <v>14</v>
      </c>
      <c r="F7" s="53">
        <f>(D7*E7)/12</f>
        <v>0</v>
      </c>
      <c r="G7" s="61"/>
      <c r="H7" s="35">
        <f>F7*' voorblad en uurtarief'!D$5</f>
        <v>0</v>
      </c>
      <c r="I7" s="36" t="s">
        <v>32</v>
      </c>
    </row>
    <row r="8" spans="1:15" ht="24" customHeight="1" thickBot="1" x14ac:dyDescent="0.2">
      <c r="A8" s="3" t="s">
        <v>44</v>
      </c>
      <c r="B8" s="34" t="s">
        <v>62</v>
      </c>
      <c r="C8" s="47" t="s">
        <v>66</v>
      </c>
      <c r="D8" s="54"/>
      <c r="E8" s="63">
        <v>750</v>
      </c>
      <c r="F8" s="53">
        <f t="shared" ref="F8:F18" si="0">E8*D8</f>
        <v>0</v>
      </c>
      <c r="G8" s="61"/>
      <c r="H8" s="35">
        <f>F8*' voorblad en uurtarief'!D$5</f>
        <v>0</v>
      </c>
      <c r="I8" s="36" t="s">
        <v>32</v>
      </c>
    </row>
    <row r="9" spans="1:15" ht="24" customHeight="1" thickBot="1" x14ac:dyDescent="0.2">
      <c r="A9" s="3" t="s">
        <v>45</v>
      </c>
      <c r="B9" s="34" t="s">
        <v>93</v>
      </c>
      <c r="C9" s="47" t="s">
        <v>68</v>
      </c>
      <c r="D9" s="54"/>
      <c r="E9" s="63">
        <v>2</v>
      </c>
      <c r="F9" s="53">
        <f t="shared" si="0"/>
        <v>0</v>
      </c>
      <c r="G9" s="61"/>
      <c r="H9" s="35">
        <f>F9*' voorblad en uurtarief'!D$5</f>
        <v>0</v>
      </c>
      <c r="I9" s="36" t="s">
        <v>32</v>
      </c>
    </row>
    <row r="10" spans="1:15" ht="24" customHeight="1" thickBot="1" x14ac:dyDescent="0.2">
      <c r="A10" s="3" t="s">
        <v>46</v>
      </c>
      <c r="B10" s="34" t="s">
        <v>90</v>
      </c>
      <c r="C10" s="47" t="s">
        <v>68</v>
      </c>
      <c r="D10" s="54"/>
      <c r="E10" s="63">
        <v>2</v>
      </c>
      <c r="F10" s="53">
        <f>E10*D10/12</f>
        <v>0</v>
      </c>
      <c r="G10" s="61"/>
      <c r="H10" s="35">
        <f>(F10*' voorblad en uurtarief'!D$5)</f>
        <v>0</v>
      </c>
      <c r="I10" s="36" t="s">
        <v>32</v>
      </c>
    </row>
    <row r="11" spans="1:15" ht="24" customHeight="1" thickBot="1" x14ac:dyDescent="0.2">
      <c r="A11" s="3" t="s">
        <v>47</v>
      </c>
      <c r="B11" s="34" t="s">
        <v>91</v>
      </c>
      <c r="C11" s="47" t="s">
        <v>65</v>
      </c>
      <c r="D11" s="54"/>
      <c r="E11" s="63">
        <v>40</v>
      </c>
      <c r="F11" s="53">
        <f t="shared" si="0"/>
        <v>0</v>
      </c>
      <c r="G11" s="61"/>
      <c r="H11" s="35">
        <f>F11*' voorblad en uurtarief'!D$5</f>
        <v>0</v>
      </c>
      <c r="I11" s="36" t="s">
        <v>32</v>
      </c>
    </row>
    <row r="12" spans="1:15" ht="24" customHeight="1" thickBot="1" x14ac:dyDescent="0.2">
      <c r="A12" s="3" t="s">
        <v>48</v>
      </c>
      <c r="B12" s="34" t="s">
        <v>84</v>
      </c>
      <c r="C12" s="47" t="s">
        <v>68</v>
      </c>
      <c r="D12" s="54"/>
      <c r="E12" s="63">
        <v>5</v>
      </c>
      <c r="F12" s="53">
        <f t="shared" si="0"/>
        <v>0</v>
      </c>
      <c r="G12" s="61"/>
      <c r="H12" s="35">
        <f>F12*' voorblad en uurtarief'!D$5</f>
        <v>0</v>
      </c>
      <c r="I12" s="36" t="s">
        <v>32</v>
      </c>
    </row>
    <row r="13" spans="1:15" ht="24" customHeight="1" thickBot="1" x14ac:dyDescent="0.2">
      <c r="A13" s="3" t="s">
        <v>49</v>
      </c>
      <c r="B13" s="34" t="s">
        <v>86</v>
      </c>
      <c r="C13" s="47" t="s">
        <v>78</v>
      </c>
      <c r="D13" s="54"/>
      <c r="E13" s="63">
        <v>100</v>
      </c>
      <c r="F13" s="53">
        <f t="shared" si="0"/>
        <v>0</v>
      </c>
      <c r="G13" s="61"/>
      <c r="H13" s="35">
        <f>F13*' voorblad en uurtarief'!D$5</f>
        <v>0</v>
      </c>
      <c r="I13" s="36" t="s">
        <v>32</v>
      </c>
    </row>
    <row r="14" spans="1:15" ht="24" customHeight="1" thickBot="1" x14ac:dyDescent="0.2">
      <c r="A14" s="3" t="s">
        <v>50</v>
      </c>
      <c r="B14" s="34" t="s">
        <v>92</v>
      </c>
      <c r="C14" s="47" t="s">
        <v>79</v>
      </c>
      <c r="D14" s="54"/>
      <c r="E14" s="63">
        <v>100</v>
      </c>
      <c r="F14" s="53">
        <f t="shared" si="0"/>
        <v>0</v>
      </c>
      <c r="G14" s="61"/>
      <c r="H14" s="35">
        <f>F14*' voorblad en uurtarief'!D$5</f>
        <v>0</v>
      </c>
      <c r="I14" s="36" t="s">
        <v>32</v>
      </c>
    </row>
    <row r="15" spans="1:15" ht="24" customHeight="1" thickBot="1" x14ac:dyDescent="0.2">
      <c r="A15" s="3" t="s">
        <v>61</v>
      </c>
      <c r="B15" s="34" t="s">
        <v>87</v>
      </c>
      <c r="C15" s="47" t="s">
        <v>68</v>
      </c>
      <c r="D15" s="54"/>
      <c r="E15" s="63">
        <v>3</v>
      </c>
      <c r="F15" s="53">
        <f t="shared" si="0"/>
        <v>0</v>
      </c>
      <c r="G15" s="61"/>
      <c r="H15" s="35">
        <f>F15*' voorblad en uurtarief'!D$5</f>
        <v>0</v>
      </c>
      <c r="I15" s="36" t="s">
        <v>32</v>
      </c>
    </row>
    <row r="16" spans="1:15" ht="24" customHeight="1" thickBot="1" x14ac:dyDescent="0.2">
      <c r="A16" s="3" t="s">
        <v>64</v>
      </c>
      <c r="B16" s="34" t="s">
        <v>88</v>
      </c>
      <c r="C16" s="47" t="s">
        <v>78</v>
      </c>
      <c r="D16" s="54"/>
      <c r="E16" s="63">
        <v>60</v>
      </c>
      <c r="F16" s="53">
        <f t="shared" si="0"/>
        <v>0</v>
      </c>
      <c r="G16" s="61"/>
      <c r="H16" s="35">
        <f>F16*' voorblad en uurtarief'!D$5</f>
        <v>0</v>
      </c>
      <c r="I16" s="36" t="s">
        <v>32</v>
      </c>
    </row>
    <row r="17" spans="1:9" ht="24" customHeight="1" thickBot="1" x14ac:dyDescent="0.2">
      <c r="A17" s="3" t="s">
        <v>80</v>
      </c>
      <c r="B17" s="34" t="s">
        <v>89</v>
      </c>
      <c r="C17" s="47" t="s">
        <v>79</v>
      </c>
      <c r="D17" s="54"/>
      <c r="E17" s="63">
        <v>60</v>
      </c>
      <c r="F17" s="53">
        <f t="shared" si="0"/>
        <v>0</v>
      </c>
      <c r="G17" s="61"/>
      <c r="H17" s="35">
        <f>F17*' voorblad en uurtarief'!D$5</f>
        <v>0</v>
      </c>
      <c r="I17" s="36" t="s">
        <v>32</v>
      </c>
    </row>
    <row r="18" spans="1:9" ht="24" customHeight="1" thickBot="1" x14ac:dyDescent="0.2">
      <c r="A18" s="3" t="s">
        <v>81</v>
      </c>
      <c r="B18" s="34" t="s">
        <v>94</v>
      </c>
      <c r="C18" s="47" t="s">
        <v>68</v>
      </c>
      <c r="D18" s="54"/>
      <c r="E18" s="63">
        <v>1</v>
      </c>
      <c r="F18" s="53">
        <f t="shared" si="0"/>
        <v>0</v>
      </c>
      <c r="G18" s="61"/>
      <c r="H18" s="35">
        <f>F18*' voorblad en uurtarief'!D$5</f>
        <v>0</v>
      </c>
      <c r="I18" s="36" t="s">
        <v>32</v>
      </c>
    </row>
    <row r="19" spans="1:9" ht="24" customHeight="1" thickBot="1" x14ac:dyDescent="0.2">
      <c r="A19" s="3" t="s">
        <v>82</v>
      </c>
      <c r="B19" s="34" t="s">
        <v>51</v>
      </c>
      <c r="C19" s="47"/>
      <c r="D19" s="53"/>
      <c r="E19" s="63"/>
      <c r="F19" s="53">
        <f>SUM(F20:F25)</f>
        <v>0</v>
      </c>
      <c r="G19" s="37">
        <f>G20+G21+G22+G23+G24+G25</f>
        <v>0</v>
      </c>
      <c r="H19" s="35">
        <f>(G19+F19)*' voorblad en uurtarief'!D5</f>
        <v>0</v>
      </c>
      <c r="I19" s="38" t="s">
        <v>32</v>
      </c>
    </row>
    <row r="20" spans="1:9" ht="24" customHeight="1" thickBot="1" x14ac:dyDescent="0.2">
      <c r="A20" s="4"/>
      <c r="B20" s="40"/>
      <c r="C20" s="50"/>
      <c r="D20" s="54"/>
      <c r="E20" s="58"/>
      <c r="F20" s="53">
        <f>E20*D20</f>
        <v>0</v>
      </c>
      <c r="G20" s="15"/>
      <c r="H20" s="60">
        <f>(F20+G20)*' voorblad en uurtarief'!D5</f>
        <v>0</v>
      </c>
      <c r="I20" s="38" t="s">
        <v>32</v>
      </c>
    </row>
    <row r="21" spans="1:9" ht="24" customHeight="1" thickBot="1" x14ac:dyDescent="0.2">
      <c r="A21" s="4"/>
      <c r="B21" s="40"/>
      <c r="C21" s="50"/>
      <c r="D21" s="54"/>
      <c r="E21" s="58"/>
      <c r="F21" s="53">
        <f t="shared" ref="F21:F25" si="1">E21*D21</f>
        <v>0</v>
      </c>
      <c r="G21" s="15"/>
      <c r="H21" s="60">
        <f>(G21+F21)*' voorblad en uurtarief'!D5</f>
        <v>0</v>
      </c>
      <c r="I21" s="38" t="s">
        <v>32</v>
      </c>
    </row>
    <row r="22" spans="1:9" ht="24" customHeight="1" thickBot="1" x14ac:dyDescent="0.2">
      <c r="A22" s="4"/>
      <c r="B22" s="40"/>
      <c r="C22" s="50"/>
      <c r="D22" s="54"/>
      <c r="E22" s="58"/>
      <c r="F22" s="53">
        <f t="shared" si="1"/>
        <v>0</v>
      </c>
      <c r="G22" s="15"/>
      <c r="H22" s="60">
        <f>(F22+G22)*' voorblad en uurtarief'!D7</f>
        <v>0</v>
      </c>
      <c r="I22" s="38" t="s">
        <v>32</v>
      </c>
    </row>
    <row r="23" spans="1:9" ht="24" customHeight="1" thickBot="1" x14ac:dyDescent="0.2">
      <c r="A23" s="4"/>
      <c r="B23" s="40"/>
      <c r="C23" s="50"/>
      <c r="D23" s="54"/>
      <c r="E23" s="58"/>
      <c r="F23" s="53">
        <f t="shared" si="1"/>
        <v>0</v>
      </c>
      <c r="G23" s="15"/>
      <c r="H23" s="60">
        <f>(F23+G23)*' voorblad en uurtarief'!D8</f>
        <v>0</v>
      </c>
      <c r="I23" s="38" t="s">
        <v>32</v>
      </c>
    </row>
    <row r="24" spans="1:9" ht="24" customHeight="1" thickBot="1" x14ac:dyDescent="0.2">
      <c r="A24" s="4"/>
      <c r="B24" s="40"/>
      <c r="C24" s="50"/>
      <c r="D24" s="54"/>
      <c r="E24" s="58"/>
      <c r="F24" s="53">
        <f t="shared" si="1"/>
        <v>0</v>
      </c>
      <c r="G24" s="15"/>
      <c r="H24" s="60">
        <f>(F24+G24)*' voorblad en uurtarief'!D9</f>
        <v>0</v>
      </c>
      <c r="I24" s="38" t="s">
        <v>32</v>
      </c>
    </row>
    <row r="25" spans="1:9" ht="24" customHeight="1" thickBot="1" x14ac:dyDescent="0.2">
      <c r="A25" s="39"/>
      <c r="B25" s="41"/>
      <c r="C25" s="51"/>
      <c r="D25" s="55"/>
      <c r="E25" s="59"/>
      <c r="F25" s="53">
        <f t="shared" si="1"/>
        <v>0</v>
      </c>
      <c r="G25" s="14"/>
      <c r="H25" s="60">
        <f>(F25+G25)*' voorblad en uurtarief'!D10</f>
        <v>0</v>
      </c>
      <c r="I25" s="38" t="s">
        <v>32</v>
      </c>
    </row>
    <row r="27" spans="1:9" ht="18" customHeight="1" x14ac:dyDescent="0.15">
      <c r="A27" s="99" t="s">
        <v>63</v>
      </c>
      <c r="B27" s="99"/>
      <c r="C27" s="99"/>
      <c r="D27" s="99"/>
      <c r="E27" s="99"/>
      <c r="F27" s="99"/>
      <c r="G27" s="99"/>
      <c r="H27" s="99"/>
      <c r="I27" s="99"/>
    </row>
    <row r="28" spans="1:9" ht="18" customHeight="1" x14ac:dyDescent="0.15">
      <c r="A28" s="99" t="s">
        <v>83</v>
      </c>
      <c r="B28" s="99"/>
      <c r="C28" s="99"/>
      <c r="D28" s="99"/>
      <c r="E28" s="99"/>
      <c r="F28" s="99"/>
      <c r="G28" s="99"/>
      <c r="H28" s="99"/>
      <c r="I28" s="99"/>
    </row>
  </sheetData>
  <sheetProtection algorithmName="SHA-512" hashValue="FIiavqCqA4s2YFiA8g65Orj+SMbHLwQ/GA6ffWNeGQh9O+NfIb1QOQytm+V8Tr8wKCYydidvcSLuz/KeNjSu0g==" saltValue="/x8CnU5QfI8C23+N5IhZDw==" spinCount="100000" sheet="1" selectLockedCells="1"/>
  <mergeCells count="4">
    <mergeCell ref="B1:O1"/>
    <mergeCell ref="A2:O2"/>
    <mergeCell ref="A27:I27"/>
    <mergeCell ref="A28:I28"/>
  </mergeCells>
  <phoneticPr fontId="11" type="noConversion"/>
  <dataValidations count="2">
    <dataValidation type="whole" allowBlank="1" showInputMessage="1" showErrorMessage="1" errorTitle="foutmelding" error="ongeldige (negatieve) waarde, waarde moet boven 0 liggen" sqref="G1:G5 G26:G1048576" xr:uid="{DF081A21-8C9D-4E6D-8DF6-E8EA28914612}">
      <formula1>0</formula1>
      <formula2>1000000000000</formula2>
    </dataValidation>
    <dataValidation type="decimal" operator="greaterThan" allowBlank="1" showInputMessage="1" showErrorMessage="1" errorTitle="foutmelding" error="ongeldige (negatieve) waarde, waarde moet boven 0 liggen" sqref="G6:G25" xr:uid="{A5077098-85A3-44DD-B558-A1BFF4310446}">
      <formula1>0</formula1>
    </dataValidation>
  </dataValidations>
  <pageMargins left="0.7" right="0.7" top="0.75" bottom="0.75" header="0.3" footer="0.3"/>
  <pageSetup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91D33-5016-43C3-9B4C-8D2F9286A5C8}">
  <sheetPr>
    <tabColor theme="9" tint="0.59999389629810485"/>
  </sheetPr>
  <dimension ref="A1:L24"/>
  <sheetViews>
    <sheetView showGridLines="0" workbookViewId="0">
      <selection activeCell="B8" sqref="B8"/>
    </sheetView>
  </sheetViews>
  <sheetFormatPr defaultRowHeight="11.25" x14ac:dyDescent="0.15"/>
  <cols>
    <col min="2" max="2" width="76" customWidth="1"/>
    <col min="3" max="3" width="19.125" customWidth="1"/>
    <col min="4" max="5" width="15.625" customWidth="1"/>
    <col min="6" max="6" width="13.125" customWidth="1"/>
  </cols>
  <sheetData>
    <row r="1" spans="1:12" s="6" customFormat="1" ht="53.25" customHeight="1" thickBot="1" x14ac:dyDescent="0.25">
      <c r="A1" s="5" t="s">
        <v>73</v>
      </c>
      <c r="B1" s="92" t="s">
        <v>52</v>
      </c>
      <c r="C1" s="87"/>
      <c r="D1" s="87"/>
      <c r="E1" s="87"/>
      <c r="F1" s="87"/>
      <c r="G1" s="87"/>
      <c r="H1" s="87"/>
      <c r="I1" s="87"/>
      <c r="J1" s="87"/>
      <c r="K1" s="87"/>
      <c r="L1" s="88"/>
    </row>
    <row r="2" spans="1:12" s="6" customFormat="1" ht="13.5" thickBot="1" x14ac:dyDescent="0.25">
      <c r="A2" s="96" t="s">
        <v>36</v>
      </c>
      <c r="B2" s="97"/>
      <c r="C2" s="97"/>
      <c r="D2" s="97"/>
      <c r="E2" s="97"/>
      <c r="F2" s="97"/>
      <c r="G2" s="97"/>
      <c r="H2" s="97"/>
      <c r="I2" s="97"/>
      <c r="J2" s="97"/>
      <c r="K2" s="97"/>
      <c r="L2" s="98"/>
    </row>
    <row r="4" spans="1:12" ht="12" thickBot="1" x14ac:dyDescent="0.2"/>
    <row r="5" spans="1:12" ht="12" thickBot="1" x14ac:dyDescent="0.2">
      <c r="A5" s="42" t="s">
        <v>28</v>
      </c>
      <c r="B5" s="43" t="s">
        <v>37</v>
      </c>
      <c r="C5" s="44" t="s">
        <v>53</v>
      </c>
      <c r="D5" s="45" t="s">
        <v>54</v>
      </c>
      <c r="E5" s="45" t="s">
        <v>55</v>
      </c>
      <c r="F5" s="45" t="s">
        <v>40</v>
      </c>
    </row>
    <row r="6" spans="1:12" ht="24" customHeight="1" thickBot="1" x14ac:dyDescent="0.2">
      <c r="A6" s="3" t="s">
        <v>56</v>
      </c>
      <c r="B6" s="34" t="s">
        <v>72</v>
      </c>
      <c r="C6" s="40"/>
      <c r="D6" s="9"/>
      <c r="E6" s="37">
        <f>C6*D6</f>
        <v>0</v>
      </c>
      <c r="F6" s="38" t="s">
        <v>32</v>
      </c>
    </row>
    <row r="7" spans="1:12" ht="24" customHeight="1" thickBot="1" x14ac:dyDescent="0.2">
      <c r="A7" s="3" t="s">
        <v>57</v>
      </c>
      <c r="B7" s="34" t="s">
        <v>58</v>
      </c>
      <c r="C7" s="66"/>
      <c r="D7" s="66"/>
      <c r="E7" s="37">
        <f>SUM(E8:E16)</f>
        <v>0</v>
      </c>
      <c r="F7" s="38" t="s">
        <v>32</v>
      </c>
    </row>
    <row r="8" spans="1:12" ht="24" customHeight="1" thickBot="1" x14ac:dyDescent="0.2">
      <c r="A8" s="3"/>
      <c r="B8" s="40"/>
      <c r="C8" s="40"/>
      <c r="D8" s="9"/>
      <c r="E8" s="37">
        <f t="shared" ref="E8:E23" si="0">C8*D8</f>
        <v>0</v>
      </c>
      <c r="F8" s="38" t="s">
        <v>32</v>
      </c>
    </row>
    <row r="9" spans="1:12" ht="24" customHeight="1" thickBot="1" x14ac:dyDescent="0.2">
      <c r="A9" s="3"/>
      <c r="B9" s="40"/>
      <c r="C9" s="40"/>
      <c r="D9" s="9"/>
      <c r="E9" s="37">
        <f t="shared" si="0"/>
        <v>0</v>
      </c>
      <c r="F9" s="38" t="s">
        <v>32</v>
      </c>
    </row>
    <row r="10" spans="1:12" ht="24" customHeight="1" thickBot="1" x14ac:dyDescent="0.2">
      <c r="A10" s="3"/>
      <c r="B10" s="40"/>
      <c r="C10" s="40"/>
      <c r="D10" s="9"/>
      <c r="E10" s="37">
        <f t="shared" si="0"/>
        <v>0</v>
      </c>
      <c r="F10" s="38" t="s">
        <v>32</v>
      </c>
    </row>
    <row r="11" spans="1:12" ht="24" customHeight="1" thickBot="1" x14ac:dyDescent="0.2">
      <c r="A11" s="3"/>
      <c r="B11" s="40"/>
      <c r="C11" s="40"/>
      <c r="D11" s="9"/>
      <c r="E11" s="37">
        <f t="shared" si="0"/>
        <v>0</v>
      </c>
      <c r="F11" s="38" t="s">
        <v>32</v>
      </c>
    </row>
    <row r="12" spans="1:12" ht="24" customHeight="1" thickBot="1" x14ac:dyDescent="0.2">
      <c r="A12" s="3"/>
      <c r="B12" s="40"/>
      <c r="C12" s="40"/>
      <c r="D12" s="9"/>
      <c r="E12" s="37">
        <f t="shared" si="0"/>
        <v>0</v>
      </c>
      <c r="F12" s="38" t="s">
        <v>32</v>
      </c>
    </row>
    <row r="13" spans="1:12" ht="24" customHeight="1" thickBot="1" x14ac:dyDescent="0.2">
      <c r="A13" s="3"/>
      <c r="B13" s="40"/>
      <c r="C13" s="40"/>
      <c r="D13" s="9"/>
      <c r="E13" s="37">
        <f t="shared" si="0"/>
        <v>0</v>
      </c>
      <c r="F13" s="38" t="s">
        <v>32</v>
      </c>
    </row>
    <row r="14" spans="1:12" ht="24" customHeight="1" thickBot="1" x14ac:dyDescent="0.2">
      <c r="A14" s="3"/>
      <c r="B14" s="40"/>
      <c r="C14" s="40"/>
      <c r="D14" s="9"/>
      <c r="E14" s="37">
        <f t="shared" si="0"/>
        <v>0</v>
      </c>
      <c r="F14" s="38" t="s">
        <v>32</v>
      </c>
    </row>
    <row r="15" spans="1:12" ht="24" customHeight="1" thickBot="1" x14ac:dyDescent="0.2">
      <c r="A15" s="3"/>
      <c r="B15" s="40"/>
      <c r="C15" s="40"/>
      <c r="D15" s="9"/>
      <c r="E15" s="37">
        <f t="shared" si="0"/>
        <v>0</v>
      </c>
      <c r="F15" s="38" t="s">
        <v>32</v>
      </c>
    </row>
    <row r="16" spans="1:12" ht="24" customHeight="1" thickBot="1" x14ac:dyDescent="0.2">
      <c r="A16" s="3"/>
      <c r="B16" s="40"/>
      <c r="C16" s="40"/>
      <c r="D16" s="9"/>
      <c r="E16" s="37">
        <f t="shared" si="0"/>
        <v>0</v>
      </c>
      <c r="F16" s="38" t="s">
        <v>32</v>
      </c>
    </row>
    <row r="17" spans="2:2" ht="24" customHeight="1" x14ac:dyDescent="0.15"/>
    <row r="18" spans="2:2" ht="24" customHeight="1" x14ac:dyDescent="0.15"/>
    <row r="19" spans="2:2" ht="24" customHeight="1" x14ac:dyDescent="0.15"/>
    <row r="20" spans="2:2" ht="24" customHeight="1" x14ac:dyDescent="0.15"/>
    <row r="21" spans="2:2" ht="24" customHeight="1" x14ac:dyDescent="0.15"/>
    <row r="22" spans="2:2" ht="24" customHeight="1" x14ac:dyDescent="0.15">
      <c r="B22" s="67"/>
    </row>
    <row r="24" spans="2:2" ht="16.5" customHeight="1" x14ac:dyDescent="0.15"/>
  </sheetData>
  <sheetProtection algorithmName="SHA-512" hashValue="TFQlrhmbjOBaAbaQBE7QBqOu5Wy7a3NhFlyA9704jcFemc7u//TeUpIqHvDQLPcgZFuDQXgvU3giQ7bZ6arLjA==" saltValue="w6ubs4vtAPL7o5zgIGzEdg==" spinCount="100000" sheet="1" selectLockedCells="1"/>
  <mergeCells count="2">
    <mergeCell ref="B1:L1"/>
    <mergeCell ref="A2:L2"/>
  </mergeCells>
  <phoneticPr fontId="11" type="noConversion"/>
  <dataValidations count="2">
    <dataValidation type="whole" allowBlank="1" showInputMessage="1" showErrorMessage="1" errorTitle="foutmelding" error="ongeldige (negatieve) waarde, kan niet lager dan 0 zijn." sqref="D1:D5 D17:D1048576" xr:uid="{4B2AEF37-A53D-4749-AB9B-1D899FEADB70}">
      <formula1>0</formula1>
      <formula2>10000000000000</formula2>
    </dataValidation>
    <dataValidation type="decimal" operator="greaterThan" allowBlank="1" showInputMessage="1" showErrorMessage="1" errorTitle="foutmelding" error="ongeldige (negatieve) waarde, kan niet lager dan 0 zijn." sqref="D6 D8:D16" xr:uid="{04D28289-FD35-4780-A5FA-7D8BF703790C}">
      <formula1>0</formula1>
    </dataValidation>
  </dataValidations>
  <pageMargins left="0.7" right="0.7" top="0.75" bottom="0.75" header="0.3" footer="0.3"/>
  <pageSetup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A258-5F22-49AF-9B74-08B0EB54309E}">
  <sheetPr>
    <tabColor theme="7" tint="0.59999389629810485"/>
  </sheetPr>
  <dimension ref="A1:J17"/>
  <sheetViews>
    <sheetView showGridLines="0" workbookViewId="0">
      <selection activeCell="B7" sqref="B7"/>
    </sheetView>
  </sheetViews>
  <sheetFormatPr defaultRowHeight="11.25" x14ac:dyDescent="0.15"/>
  <cols>
    <col min="2" max="2" width="76" customWidth="1"/>
    <col min="3" max="3" width="15.625" customWidth="1"/>
    <col min="4" max="4" width="14.125" customWidth="1"/>
  </cols>
  <sheetData>
    <row r="1" spans="1:10" s="6" customFormat="1" ht="53.25" customHeight="1" thickBot="1" x14ac:dyDescent="0.25">
      <c r="A1" s="5" t="s">
        <v>59</v>
      </c>
      <c r="B1" s="92" t="s">
        <v>60</v>
      </c>
      <c r="C1" s="87"/>
      <c r="D1" s="87"/>
      <c r="E1" s="87"/>
      <c r="F1" s="87"/>
      <c r="G1" s="87"/>
      <c r="H1" s="87"/>
      <c r="I1" s="87"/>
      <c r="J1" s="88"/>
    </row>
    <row r="2" spans="1:10" s="6" customFormat="1" ht="13.5" thickBot="1" x14ac:dyDescent="0.25">
      <c r="A2" s="96" t="s">
        <v>36</v>
      </c>
      <c r="B2" s="97"/>
      <c r="C2" s="97"/>
      <c r="D2" s="97"/>
      <c r="E2" s="97"/>
      <c r="F2" s="97"/>
      <c r="G2" s="97"/>
      <c r="H2" s="97"/>
      <c r="I2" s="97"/>
      <c r="J2" s="98"/>
    </row>
    <row r="4" spans="1:10" ht="12" thickBot="1" x14ac:dyDescent="0.2"/>
    <row r="5" spans="1:10" ht="12" thickBot="1" x14ac:dyDescent="0.2">
      <c r="A5" s="42" t="s">
        <v>28</v>
      </c>
      <c r="B5" s="43" t="s">
        <v>37</v>
      </c>
      <c r="C5" s="45" t="s">
        <v>54</v>
      </c>
      <c r="D5" s="42" t="s">
        <v>40</v>
      </c>
    </row>
    <row r="6" spans="1:10" ht="24" customHeight="1" thickBot="1" x14ac:dyDescent="0.2">
      <c r="A6" s="3" t="s">
        <v>59</v>
      </c>
      <c r="B6" s="34" t="s">
        <v>95</v>
      </c>
      <c r="C6" s="37">
        <f>SUM(C7:C15)</f>
        <v>0</v>
      </c>
      <c r="D6" s="38" t="s">
        <v>32</v>
      </c>
    </row>
    <row r="7" spans="1:10" ht="26.25" customHeight="1" thickBot="1" x14ac:dyDescent="0.2">
      <c r="A7" s="3"/>
      <c r="B7" s="40"/>
      <c r="C7" s="9"/>
      <c r="D7" s="38" t="s">
        <v>32</v>
      </c>
    </row>
    <row r="8" spans="1:10" ht="26.25" customHeight="1" thickBot="1" x14ac:dyDescent="0.2">
      <c r="A8" s="3"/>
      <c r="B8" s="40"/>
      <c r="C8" s="9"/>
      <c r="D8" s="38" t="s">
        <v>32</v>
      </c>
    </row>
    <row r="9" spans="1:10" ht="26.25" customHeight="1" thickBot="1" x14ac:dyDescent="0.2">
      <c r="A9" s="3"/>
      <c r="B9" s="40"/>
      <c r="C9" s="9"/>
      <c r="D9" s="38" t="s">
        <v>32</v>
      </c>
    </row>
    <row r="10" spans="1:10" ht="26.25" customHeight="1" thickBot="1" x14ac:dyDescent="0.2">
      <c r="A10" s="3"/>
      <c r="B10" s="40"/>
      <c r="C10" s="9"/>
      <c r="D10" s="38" t="s">
        <v>32</v>
      </c>
    </row>
    <row r="11" spans="1:10" ht="26.25" customHeight="1" thickBot="1" x14ac:dyDescent="0.2">
      <c r="A11" s="3"/>
      <c r="B11" s="40"/>
      <c r="C11" s="9"/>
      <c r="D11" s="46" t="s">
        <v>32</v>
      </c>
    </row>
    <row r="12" spans="1:10" ht="26.25" customHeight="1" thickBot="1" x14ac:dyDescent="0.2">
      <c r="A12" s="3"/>
      <c r="B12" s="40"/>
      <c r="C12" s="9"/>
      <c r="D12" s="38" t="s">
        <v>32</v>
      </c>
    </row>
    <row r="13" spans="1:10" ht="26.25" customHeight="1" thickBot="1" x14ac:dyDescent="0.2">
      <c r="A13" s="3"/>
      <c r="B13" s="40"/>
      <c r="C13" s="9"/>
      <c r="D13" s="38" t="s">
        <v>32</v>
      </c>
    </row>
    <row r="14" spans="1:10" ht="26.25" customHeight="1" thickBot="1" x14ac:dyDescent="0.2">
      <c r="A14" s="3"/>
      <c r="B14" s="40"/>
      <c r="C14" s="9"/>
      <c r="D14" s="46" t="s">
        <v>32</v>
      </c>
    </row>
    <row r="15" spans="1:10" ht="26.25" customHeight="1" thickBot="1" x14ac:dyDescent="0.2">
      <c r="A15" s="3"/>
      <c r="B15" s="40"/>
      <c r="C15" s="9"/>
      <c r="D15" s="46" t="s">
        <v>32</v>
      </c>
    </row>
    <row r="16" spans="1:10" ht="26.25" customHeight="1" x14ac:dyDescent="0.15"/>
    <row r="17" ht="26.25" customHeight="1" x14ac:dyDescent="0.15"/>
  </sheetData>
  <sheetProtection algorithmName="SHA-512" hashValue="7azl2xEYv58+8/RYvlenjdWu4+h7fH7QgBBZTCLPg3GlkymCjvn+7+2b4vgt634BHgYVJcVN6z6SMpa3u26S+Q==" saltValue="ia44bPsWn2F0j3pc31rVyg==" spinCount="100000" sheet="1" selectLockedCells="1"/>
  <mergeCells count="2">
    <mergeCell ref="B1:J1"/>
    <mergeCell ref="A2:J2"/>
  </mergeCells>
  <dataValidations count="1">
    <dataValidation type="decimal" operator="greaterThan" allowBlank="1" showInputMessage="1" showErrorMessage="1" errorTitle="foutmelding" error="onjuiste (negatieve) waarde, kan niet minder zijn dan 0" sqref="C6:C15" xr:uid="{C44964D3-4597-421A-9C40-B62892F7856E}">
      <formula1>0</formula1>
    </dataValidation>
  </dataValidations>
  <pageMargins left="0.7" right="0.7" top="0.75" bottom="0.75" header="0.3" footer="0.3"/>
  <pageSetup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B3C2D0F324F664B8D3716AEE5F01EF9" ma:contentTypeVersion="9" ma:contentTypeDescription="Een nieuw document maken." ma:contentTypeScope="" ma:versionID="02b64c49b6aaf554a217851fab0a7983">
  <xsd:schema xmlns:xsd="http://www.w3.org/2001/XMLSchema" xmlns:xs="http://www.w3.org/2001/XMLSchema" xmlns:p="http://schemas.microsoft.com/office/2006/metadata/properties" xmlns:ns2="2cc7beb1-61c9-4490-b632-497c704c3815" xmlns:ns3="85b58029-0d18-4ae4-86ad-6a3cdaa1927f" targetNamespace="http://schemas.microsoft.com/office/2006/metadata/properties" ma:root="true" ma:fieldsID="0873d607b9255f2535c1deb2c7826a65" ns2:_="" ns3:_="">
    <xsd:import namespace="2cc7beb1-61c9-4490-b632-497c704c3815"/>
    <xsd:import namespace="85b58029-0d18-4ae4-86ad-6a3cdaa1927f"/>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Datum_x0020_Overleg" minOccurs="0"/>
                <xsd:element ref="ns3:Status" minOccurs="0"/>
                <xsd:element ref="ns3:Behandela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7beb1-61c9-4490-b632-497c704c381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b58029-0d18-4ae4-86ad-6a3cdaa1927f" elementFormDefault="qualified">
    <xsd:import namespace="http://schemas.microsoft.com/office/2006/documentManagement/types"/>
    <xsd:import namespace="http://schemas.microsoft.com/office/infopath/2007/PartnerControls"/>
    <xsd:element name="Datum_x0020_Overleg" ma:index="13" nillable="true" ma:displayName="Datum Overleg" ma:format="DateOnly" ma:internalName="Datum_x0020_Overleg">
      <xsd:simpleType>
        <xsd:restriction base="dms:DateTime"/>
      </xsd:simpleType>
    </xsd:element>
    <xsd:element name="Status" ma:index="14" nillable="true" ma:displayName="Status" ma:internalName="Status">
      <xsd:simpleType>
        <xsd:restriction base="dms:Choice">
          <xsd:enumeration value="In behandeling"/>
          <xsd:enumeration value="Afgerond"/>
        </xsd:restriction>
      </xsd:simpleType>
    </xsd:element>
    <xsd:element name="Behandelaar" ma:index="15" nillable="true" ma:displayName="Behandelaar" ma:list="UserInfo" ma:SharePointGroup="0" ma:internalName="Behandelaa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2cc7beb1-61c9-4490-b632-497c704c3815">SW00-256083378-6060</_dlc_DocId>
    <_dlc_DocIdUrl xmlns="2cc7beb1-61c9-4490-b632-497c704c3815">
      <Url>https://samenwerken.sp01.intranet.rws.nl/sites/M220710940/_layouts/15/DocIdRedir.aspx?ID=SW00-256083378-6060</Url>
      <Description>SW00-256083378-6060</Description>
    </_dlc_DocIdUrl>
    <Status xmlns="85b58029-0d18-4ae4-86ad-6a3cdaa1927f" xsi:nil="true"/>
    <Datum_x0020_Overleg xmlns="85b58029-0d18-4ae4-86ad-6a3cdaa1927f" xsi:nil="true"/>
    <Behandelaar xmlns="85b58029-0d18-4ae4-86ad-6a3cdaa1927f">
      <UserInfo>
        <DisplayName/>
        <AccountId xsi:nil="true"/>
        <AccountType/>
      </UserInfo>
    </Behandelaar>
  </documentManagement>
</p:properties>
</file>

<file path=customXml/itemProps1.xml><?xml version="1.0" encoding="utf-8"?>
<ds:datastoreItem xmlns:ds="http://schemas.openxmlformats.org/officeDocument/2006/customXml" ds:itemID="{E360902C-A249-4BDF-AE66-2FDB3F63AFF3}">
  <ds:schemaRefs>
    <ds:schemaRef ds:uri="http://schemas.microsoft.com/sharepoint/events"/>
  </ds:schemaRefs>
</ds:datastoreItem>
</file>

<file path=customXml/itemProps2.xml><?xml version="1.0" encoding="utf-8"?>
<ds:datastoreItem xmlns:ds="http://schemas.openxmlformats.org/officeDocument/2006/customXml" ds:itemID="{675F9F46-A115-454C-9087-1C2B3A6B45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7beb1-61c9-4490-b632-497c704c3815"/>
    <ds:schemaRef ds:uri="85b58029-0d18-4ae4-86ad-6a3cdaa19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F91254-8337-4FD0-B449-2C0A7367245B}">
  <ds:schemaRefs>
    <ds:schemaRef ds:uri="http://schemas.microsoft.com/sharepoint/v3/contenttype/forms"/>
  </ds:schemaRefs>
</ds:datastoreItem>
</file>

<file path=customXml/itemProps4.xml><?xml version="1.0" encoding="utf-8"?>
<ds:datastoreItem xmlns:ds="http://schemas.openxmlformats.org/officeDocument/2006/customXml" ds:itemID="{3D796890-C8D0-443C-9ED7-23A45417A8BC}">
  <ds:schemaRefs>
    <ds:schemaRef ds:uri="http://www.w3.org/XML/1998/namespace"/>
    <ds:schemaRef ds:uri="http://schemas.microsoft.com/office/2006/documentManagement/types"/>
    <ds:schemaRef ds:uri="http://schemas.microsoft.com/office/infopath/2007/PartnerControls"/>
    <ds:schemaRef ds:uri="85b58029-0d18-4ae4-86ad-6a3cdaa1927f"/>
    <ds:schemaRef ds:uri="http://purl.org/dc/dcmitype/"/>
    <ds:schemaRef ds:uri="http://schemas.openxmlformats.org/package/2006/metadata/core-properties"/>
    <ds:schemaRef ds:uri="http://purl.org/dc/terms/"/>
    <ds:schemaRef ds:uri="2cc7beb1-61c9-4490-b632-497c704c3815"/>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37276b06-72c2-4081-996b-9af57fe26b63}" enabled="1" method="Standard" siteId="{ac843cea-7a2b-4dc6-9f37-919c3e210fe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 voorblad en uurtarief</vt:lpstr>
      <vt:lpstr>totaal</vt:lpstr>
      <vt:lpstr>A abonnement &amp; verbruik</vt:lpstr>
      <vt:lpstr>H support &amp; service</vt:lpstr>
      <vt:lpstr>O overige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2023-04-11T09:09:23Z</dcterms:created>
  <dcterms:modified xsi:type="dcterms:W3CDTF">2026-07-27T08:15:47Z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G. Prijsformulier-V1.0.xlsx</vt:lpwstr>
  </property>
  <property fmtid="{D5CDD505-2E9C-101B-9397-08002B2CF9AE}" pid="3" name="ContentTypeId">
    <vt:lpwstr>0x010100BB3C2D0F324F664B8D3716AEE5F01EF9</vt:lpwstr>
  </property>
  <property fmtid="{D5CDD505-2E9C-101B-9397-08002B2CF9AE}" pid="4" name="_dlc_DocIdItemGuid">
    <vt:lpwstr>45d629db-6c6f-499c-be62-989d0b1b602f</vt:lpwstr>
  </property>
</Properties>
</file>