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131 Standaard lenzen\4. Aanbestedingsstukken\Publicatie\"/>
    </mc:Choice>
  </mc:AlternateContent>
  <xr:revisionPtr revIDLastSave="0" documentId="13_ncr:1_{49FEABB3-D202-48D7-AFEF-D758971FA1A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chrijfbiljet" sheetId="1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2" l="1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B14" i="1"/>
  <c r="M55" i="2"/>
  <c r="M49" i="2"/>
  <c r="M46" i="2"/>
  <c r="M43" i="2"/>
  <c r="M40" i="2"/>
  <c r="M37" i="2"/>
  <c r="M34" i="2"/>
  <c r="M31" i="2"/>
  <c r="M28" i="2"/>
  <c r="M25" i="2"/>
  <c r="M22" i="2"/>
  <c r="M16" i="2"/>
  <c r="M13" i="2"/>
  <c r="M10" i="2"/>
  <c r="M8" i="2" l="1"/>
  <c r="M11" i="2"/>
  <c r="M14" i="2"/>
  <c r="M17" i="2"/>
  <c r="M20" i="2"/>
  <c r="M23" i="2"/>
  <c r="M26" i="2"/>
  <c r="M29" i="2"/>
  <c r="M32" i="2"/>
  <c r="M35" i="2"/>
  <c r="M38" i="2"/>
  <c r="M41" i="2"/>
  <c r="M44" i="2"/>
  <c r="M47" i="2"/>
  <c r="M50" i="2"/>
  <c r="M53" i="2"/>
  <c r="M56" i="2"/>
  <c r="M9" i="2"/>
  <c r="M12" i="2"/>
  <c r="M15" i="2"/>
  <c r="M18" i="2"/>
  <c r="M21" i="2"/>
  <c r="M24" i="2"/>
  <c r="M27" i="2"/>
  <c r="M30" i="2"/>
  <c r="M33" i="2"/>
  <c r="M36" i="2"/>
  <c r="M39" i="2"/>
  <c r="M42" i="2"/>
  <c r="M45" i="2"/>
  <c r="M48" i="2"/>
  <c r="M51" i="2"/>
  <c r="M54" i="2"/>
  <c r="M19" i="2"/>
  <c r="M52" i="2"/>
  <c r="B15" i="1" l="1"/>
</calcChain>
</file>

<file path=xl/sharedStrings.xml><?xml version="1.0" encoding="utf-8"?>
<sst xmlns="http://schemas.openxmlformats.org/spreadsheetml/2006/main" count="244" uniqueCount="46">
  <si>
    <t>Prijzenblad aanbesteding standaard intraoculaire lenzen - Maastricht UMC+</t>
  </si>
  <si>
    <t>Invulblad voor inschrijver. Vul de gele velden in. Prijzen zijn netto, exclusief btw, inclusief alle kosten die nodig zijn voor levering conform aanbestedingsstukken, tenzij expliciet anders vermeld.</t>
  </si>
  <si>
    <t>Inschrijver</t>
  </si>
  <si>
    <t>KvK-nummer</t>
  </si>
  <si>
    <t>Contactpersoon</t>
  </si>
  <si>
    <t>E-mailadres</t>
  </si>
  <si>
    <t>Telefoonnummer</t>
  </si>
  <si>
    <t>Datum inschrijving</t>
  </si>
  <si>
    <t>Valuta</t>
  </si>
  <si>
    <t>EUR</t>
  </si>
  <si>
    <t>Geldigheid prijzen t/m</t>
  </si>
  <si>
    <t>Prijsopgave</t>
  </si>
  <si>
    <t>Geraamde jaarafname (2025)</t>
  </si>
  <si>
    <t>stuks</t>
  </si>
  <si>
    <t>Niet gegarandeerd volume; alleen beoordelings-/ramingsgrondslag</t>
  </si>
  <si>
    <t>Totale gewogen inschrijfprijs excl. btw</t>
  </si>
  <si>
    <t>BTW-Percentage (informatief)</t>
  </si>
  <si>
    <t>Niet meegewogen in de beoordeling</t>
  </si>
  <si>
    <t>Opmerking inschrijver</t>
  </si>
  <si>
    <t>Optioneel</t>
  </si>
  <si>
    <t>1</t>
  </si>
  <si>
    <t>Prijzenblad - standaard intraoculaire lenzen per dioptrie</t>
  </si>
  <si>
    <t>Gele kolommen zijn invulvelden. De eenheidsprijs komt uit het Inschrijfbiljet en geldt voor alle dioptrieën. Laat de formulekolommen ongewijzigd.</t>
  </si>
  <si>
    <t>Positie</t>
  </si>
  <si>
    <t>Omschrijving</t>
  </si>
  <si>
    <t>Dioptrie (D)</t>
  </si>
  <si>
    <t>Volumecategorie</t>
  </si>
  <si>
    <t>Geraamde afname 2025</t>
  </si>
  <si>
    <t>Aandeel</t>
  </si>
  <si>
    <t>Merk/type inschrijver</t>
  </si>
  <si>
    <t>Artikelnr. inschrijver</t>
  </si>
  <si>
    <t>Beschikbaar? Ja/Nee</t>
  </si>
  <si>
    <t>Verpakkingseenheid</t>
  </si>
  <si>
    <t>Netto eenheidsprijs excl. btw</t>
  </si>
  <si>
    <t>Prijs-/leveringsopmerking</t>
  </si>
  <si>
    <t>Gewogen inschrijfprijs</t>
  </si>
  <si>
    <t>Randrange (laagvolume)</t>
  </si>
  <si>
    <t>Ja</t>
  </si>
  <si>
    <t>Regulier</t>
  </si>
  <si>
    <t>Kernrange (hoogvolume)</t>
  </si>
  <si>
    <t>Let op: Plafondprijs netto eenheidsprijs excl. btw = €70,00. Bedragen hoger worden uitgesloten van deelname.</t>
  </si>
  <si>
    <t xml:space="preserve">Prijs semi-preloaded lens excl. btw </t>
  </si>
  <si>
    <t>Prijs preloaded lens excl. btw</t>
  </si>
  <si>
    <t>De netto all-in eenheidsprijs van het semi-preloaded systeem bedraagt maximaal € 75,00 exclusief btw én maximaal € 5,00 meer dan de aangeboden prijs van het niet-preloaded basissysteem. Voor het preloaded systeem bedraagt de netto all-in eenheidsprijs maximaal € 80,00 exclusief btw én maximaal € 10,00 meer dan de aangeboden prijs van het niet-preloaded basissysteem. De prijzen omvatten de lens, injector, cartridge en alle noodzakelijke toebehoren en dienstverlening.</t>
  </si>
  <si>
    <t xml:space="preserve">Automatisch berekend, beoordeling van uw inschrijving. </t>
  </si>
  <si>
    <t>Standaard intraoculaire lens conform PvE (niet-preloaded)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</si>
</sst>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dd\-mm\-yyyy"/>
    <numFmt numFmtId="165" formatCode="\€\ #,##0.00"/>
    <numFmt numFmtId="166" formatCode="0.0%"/>
    <numFmt numFmtId="167" formatCode="0.0"/>
  </numFmts>
  <fonts count="9">
    <font>
      <sz val="11"/>
      <name val="Carlito"/>
    </font>
    <font>
      <b/>
      <sz val="14"/>
      <color rgb="FFFFFFFF"/>
      <name val="Carlito"/>
    </font>
    <font>
      <sz val="11"/>
      <color rgb="FF444444"/>
      <name val="Carlito"/>
    </font>
    <font>
      <b/>
      <sz val="11"/>
      <color rgb="FF17365D"/>
      <name val="Carlito"/>
    </font>
    <font>
      <sz val="11"/>
      <color rgb="FF000000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  <font>
      <i/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0F4C81"/>
      </patternFill>
    </fill>
    <fill>
      <patternFill patternType="solid">
        <fgColor rgb="FFF2F2F2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1" applyFont="1" applyAlignment="1">
      <alignment vertical="top"/>
    </xf>
    <xf numFmtId="0" fontId="3" fillId="4" borderId="0" xfId="1" applyFont="1" applyFill="1" applyAlignment="1">
      <alignment horizontal="left" vertical="top"/>
    </xf>
    <xf numFmtId="0" fontId="4" fillId="5" borderId="0" xfId="1" applyFont="1" applyFill="1" applyAlignment="1">
      <alignment vertical="top" wrapText="1"/>
    </xf>
    <xf numFmtId="0" fontId="5" fillId="0" borderId="0" xfId="1" applyFont="1" applyAlignment="1">
      <alignment vertical="top" wrapText="1"/>
    </xf>
    <xf numFmtId="0" fontId="6" fillId="2" borderId="0" xfId="1" applyFont="1" applyFill="1" applyAlignment="1">
      <alignment horizontal="center" vertical="top" wrapText="1"/>
    </xf>
    <xf numFmtId="0" fontId="0" fillId="0" borderId="0" xfId="1" applyFont="1" applyAlignment="1">
      <alignment vertical="top" wrapText="1"/>
    </xf>
    <xf numFmtId="167" fontId="0" fillId="0" borderId="0" xfId="1" applyNumberFormat="1" applyFont="1" applyAlignment="1">
      <alignment vertical="top" wrapText="1"/>
    </xf>
    <xf numFmtId="3" fontId="0" fillId="0" borderId="0" xfId="1" applyNumberFormat="1" applyFont="1" applyAlignment="1">
      <alignment vertical="top" wrapText="1"/>
    </xf>
    <xf numFmtId="166" fontId="0" fillId="0" borderId="0" xfId="1" applyNumberFormat="1" applyFont="1" applyAlignment="1">
      <alignment vertical="top" wrapText="1"/>
    </xf>
    <xf numFmtId="165" fontId="0" fillId="0" borderId="0" xfId="1" applyNumberFormat="1" applyFont="1" applyAlignment="1">
      <alignment vertical="top" wrapText="1"/>
    </xf>
    <xf numFmtId="0" fontId="0" fillId="6" borderId="0" xfId="1" applyFont="1" applyFill="1" applyAlignment="1">
      <alignment vertical="top"/>
    </xf>
    <xf numFmtId="0" fontId="0" fillId="6" borderId="0" xfId="0" applyFill="1"/>
    <xf numFmtId="0" fontId="4" fillId="5" borderId="1" xfId="1" applyFont="1" applyFill="1" applyBorder="1" applyAlignment="1">
      <alignment vertical="top" wrapText="1"/>
    </xf>
    <xf numFmtId="0" fontId="4" fillId="5" borderId="1" xfId="1" applyFont="1" applyFill="1" applyBorder="1" applyAlignment="1">
      <alignment horizontal="right" vertical="top" wrapText="1"/>
    </xf>
    <xf numFmtId="164" fontId="4" fillId="5" borderId="1" xfId="1" applyNumberFormat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vertical="top" wrapText="1"/>
    </xf>
    <xf numFmtId="9" fontId="2" fillId="3" borderId="1" xfId="2" applyFont="1" applyFill="1" applyBorder="1" applyAlignment="1">
      <alignment vertical="top" wrapText="1"/>
    </xf>
    <xf numFmtId="14" fontId="2" fillId="3" borderId="1" xfId="1" applyNumberFormat="1" applyFont="1" applyFill="1" applyBorder="1" applyAlignment="1">
      <alignment vertical="top" wrapText="1"/>
    </xf>
    <xf numFmtId="165" fontId="2" fillId="3" borderId="1" xfId="1" applyNumberFormat="1" applyFont="1" applyFill="1" applyBorder="1" applyAlignment="1">
      <alignment horizontal="right" vertical="top" wrapText="1"/>
    </xf>
    <xf numFmtId="0" fontId="2" fillId="3" borderId="0" xfId="1" applyFont="1" applyFill="1" applyAlignment="1">
      <alignment vertical="top" wrapText="1"/>
    </xf>
    <xf numFmtId="0" fontId="4" fillId="5" borderId="0" xfId="1" applyFont="1" applyFill="1" applyAlignment="1">
      <alignment horizontal="right" vertical="top" wrapText="1"/>
    </xf>
    <xf numFmtId="164" fontId="4" fillId="5" borderId="0" xfId="1" applyNumberFormat="1" applyFont="1" applyFill="1" applyAlignment="1">
      <alignment horizontal="right" vertical="top" wrapText="1"/>
    </xf>
    <xf numFmtId="165" fontId="2" fillId="3" borderId="0" xfId="1" applyNumberFormat="1" applyFont="1" applyFill="1" applyAlignment="1">
      <alignment horizontal="right" vertical="top" wrapText="1"/>
    </xf>
    <xf numFmtId="14" fontId="2" fillId="3" borderId="0" xfId="1" applyNumberFormat="1" applyFont="1" applyFill="1" applyAlignment="1">
      <alignment vertical="top" wrapText="1"/>
    </xf>
    <xf numFmtId="165" fontId="2" fillId="3" borderId="0" xfId="1" applyNumberFormat="1" applyFont="1" applyFill="1" applyAlignment="1">
      <alignment vertical="top" wrapText="1"/>
    </xf>
    <xf numFmtId="9" fontId="2" fillId="3" borderId="0" xfId="2" applyFont="1" applyFill="1" applyBorder="1" applyAlignment="1">
      <alignment vertical="top" wrapText="1"/>
    </xf>
    <xf numFmtId="44" fontId="4" fillId="5" borderId="0" xfId="3" applyFont="1" applyFill="1" applyAlignment="1">
      <alignment vertical="top" wrapText="1"/>
    </xf>
    <xf numFmtId="165" fontId="2" fillId="8" borderId="1" xfId="1" applyNumberFormat="1" applyFont="1" applyFill="1" applyBorder="1" applyAlignment="1">
      <alignment vertical="top" wrapText="1"/>
    </xf>
    <xf numFmtId="0" fontId="1" fillId="2" borderId="0" xfId="1" applyFont="1" applyFill="1" applyAlignment="1">
      <alignment horizontal="left" vertical="top"/>
    </xf>
    <xf numFmtId="0" fontId="2" fillId="3" borderId="0" xfId="1" applyFont="1" applyFill="1" applyAlignment="1">
      <alignment vertical="top" wrapText="1"/>
    </xf>
    <xf numFmtId="0" fontId="3" fillId="4" borderId="0" xfId="1" applyFont="1" applyFill="1" applyAlignment="1">
      <alignment horizontal="left" vertical="top"/>
    </xf>
    <xf numFmtId="0" fontId="8" fillId="6" borderId="0" xfId="1" applyFont="1" applyFill="1" applyAlignment="1">
      <alignment horizontal="left" vertical="top" wrapText="1"/>
    </xf>
    <xf numFmtId="0" fontId="8" fillId="7" borderId="0" xfId="1" applyFont="1" applyFill="1" applyAlignment="1">
      <alignment horizontal="center" vertical="top"/>
    </xf>
    <xf numFmtId="0" fontId="0" fillId="7" borderId="0" xfId="1" applyFont="1" applyFill="1" applyAlignment="1">
      <alignment horizontal="center" vertical="top"/>
    </xf>
  </cellXfs>
  <cellStyles count="4">
    <cellStyle name="Normal" xfId="1" xr:uid="{00000000-0005-0000-0000-000000000000}"/>
    <cellStyle name="Procent" xfId="2" builtinId="5"/>
    <cellStyle name="Standaard" xfId="0" builtinId="0"/>
    <cellStyle name="Valuta" xfId="3" builtinId="4"/>
  </cellStyles>
  <dxfs count="3">
    <dxf>
      <fill>
        <patternFill patternType="solid">
          <bgColor rgb="FFF2F2F2"/>
        </patternFill>
      </fill>
    </dxf>
    <dxf>
      <fill>
        <patternFill patternType="solid">
          <bgColor rgb="FFE2F0D9"/>
        </patternFill>
      </fill>
    </dxf>
    <dxf>
      <font>
        <color rgb="FF000000"/>
      </font>
      <numFmt numFmtId="165" formatCode="\€\ #,##0.00"/>
      <fill>
        <patternFill patternType="solid">
          <fgColor indexed="64"/>
          <bgColor rgb="FFFFF2CC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jzenTable" displayName="PrijzenTable" ref="A7:M56">
  <tableColumns count="13">
    <tableColumn id="1" xr3:uid="{00000000-0010-0000-0000-000001000000}" name="Positie"/>
    <tableColumn id="2" xr3:uid="{00000000-0010-0000-0000-000002000000}" name="Omschrijving"/>
    <tableColumn id="3" xr3:uid="{00000000-0010-0000-0000-000003000000}" name="Dioptrie (D)"/>
    <tableColumn id="4" xr3:uid="{00000000-0010-0000-0000-000004000000}" name="Volumecategorie"/>
    <tableColumn id="5" xr3:uid="{00000000-0010-0000-0000-000005000000}" name="Geraamde afname 2025"/>
    <tableColumn id="6" xr3:uid="{00000000-0010-0000-0000-000006000000}" name="Aandeel"/>
    <tableColumn id="7" xr3:uid="{00000000-0010-0000-0000-000007000000}" name="Merk/type inschrijver"/>
    <tableColumn id="8" xr3:uid="{00000000-0010-0000-0000-000008000000}" name="Artikelnr. inschrijver"/>
    <tableColumn id="9" xr3:uid="{00000000-0010-0000-0000-000009000000}" name="Beschikbaar? Ja/Nee"/>
    <tableColumn id="10" xr3:uid="{00000000-0010-0000-0000-00000A000000}" name="Verpakkingseenheid"/>
    <tableColumn id="11" xr3:uid="{00000000-0010-0000-0000-00000B000000}" name="Netto eenheidsprijs excl. btw" dataDxfId="2" dataCellStyle="Normal">
      <calculatedColumnFormula>Inschrijfbiljet!#REF!</calculatedColumnFormula>
    </tableColumn>
    <tableColumn id="12" xr3:uid="{00000000-0010-0000-0000-00000C000000}" name="Prijs-/leveringsopmerking"/>
    <tableColumn id="13" xr3:uid="{00000000-0010-0000-0000-00000D000000}" name="Gewogen inschrijfprij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8"/>
  <sheetViews>
    <sheetView workbookViewId="0">
      <selection activeCell="A15" sqref="A15"/>
    </sheetView>
  </sheetViews>
  <sheetFormatPr defaultRowHeight="14.25"/>
  <cols>
    <col min="1" max="1" width="24" customWidth="1"/>
    <col min="2" max="2" width="52" customWidth="1"/>
    <col min="3" max="3" width="24.875" customWidth="1"/>
    <col min="4" max="4" width="40.375" customWidth="1"/>
    <col min="5" max="5" width="32" customWidth="1"/>
    <col min="6" max="6" width="11.125" customWidth="1"/>
    <col min="7" max="7" width="10.625" customWidth="1"/>
    <col min="8" max="8" width="5.375" customWidth="1"/>
    <col min="9" max="9" width="6.5" customWidth="1"/>
    <col min="10" max="27" width="9" style="12"/>
  </cols>
  <sheetData>
    <row r="1" spans="1:27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>
      <c r="A2" s="30" t="s">
        <v>1</v>
      </c>
      <c r="B2" s="30" t="s">
        <v>1</v>
      </c>
      <c r="C2" s="30"/>
      <c r="D2" s="30" t="s">
        <v>1</v>
      </c>
      <c r="E2" s="30" t="s">
        <v>1</v>
      </c>
      <c r="F2" s="30" t="s">
        <v>1</v>
      </c>
      <c r="G2" s="30" t="s">
        <v>1</v>
      </c>
      <c r="H2" s="30" t="s">
        <v>1</v>
      </c>
      <c r="I2" s="30" t="s">
        <v>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2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15">
      <c r="A4" s="2" t="s">
        <v>2</v>
      </c>
      <c r="B4" s="14"/>
      <c r="C4" s="2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15">
      <c r="A5" s="2" t="s">
        <v>3</v>
      </c>
      <c r="B5" s="14"/>
      <c r="C5" s="2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5">
      <c r="A6" s="2" t="s">
        <v>4</v>
      </c>
      <c r="B6" s="14"/>
      <c r="C6" s="2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15">
      <c r="A7" s="2" t="s">
        <v>5</v>
      </c>
      <c r="B7" s="14"/>
      <c r="C7" s="2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5">
      <c r="A8" s="2" t="s">
        <v>6</v>
      </c>
      <c r="B8" s="14"/>
      <c r="C8" s="2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5">
      <c r="A9" s="2" t="s">
        <v>7</v>
      </c>
      <c r="B9" s="15"/>
      <c r="C9" s="2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15">
      <c r="A10" s="2" t="s">
        <v>8</v>
      </c>
      <c r="B10" s="19" t="s">
        <v>9</v>
      </c>
      <c r="C10" s="2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5">
      <c r="A11" s="2" t="s">
        <v>10</v>
      </c>
      <c r="B11" s="18">
        <v>46752</v>
      </c>
      <c r="C11" s="2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s="12" customForma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5">
      <c r="A13" s="31" t="s">
        <v>11</v>
      </c>
      <c r="B13" s="31"/>
      <c r="C13" s="31"/>
      <c r="D13" s="31"/>
      <c r="E13" s="3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30">
      <c r="A14" s="4" t="s">
        <v>12</v>
      </c>
      <c r="B14" s="16">
        <f>SUM(Prijzenblad!$E$8:$E$56)</f>
        <v>3235</v>
      </c>
      <c r="C14" s="20"/>
      <c r="D14" s="11" t="s">
        <v>13</v>
      </c>
      <c r="E14" s="11" t="s">
        <v>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30">
      <c r="A15" s="4" t="s">
        <v>15</v>
      </c>
      <c r="B15" s="28">
        <f>SUM(Prijzenblad!$M$8:$M$56)</f>
        <v>0</v>
      </c>
      <c r="C15" s="25"/>
      <c r="D15" s="11" t="s">
        <v>9</v>
      </c>
      <c r="E15" s="11" t="s">
        <v>44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30">
      <c r="A16" s="4" t="s">
        <v>16</v>
      </c>
      <c r="B16" s="17"/>
      <c r="C16" s="26"/>
      <c r="D16" s="11"/>
      <c r="E16" s="11" t="s">
        <v>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5.75" customHeight="1">
      <c r="A17" s="4" t="s">
        <v>41</v>
      </c>
      <c r="B17" s="13"/>
      <c r="C17" s="3"/>
      <c r="D17" s="32" t="s">
        <v>43</v>
      </c>
      <c r="E17" s="3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50.25" customHeight="1">
      <c r="A18" s="4" t="s">
        <v>42</v>
      </c>
      <c r="B18" s="13"/>
      <c r="C18" s="3"/>
      <c r="D18" s="32"/>
      <c r="E18" s="3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5">
      <c r="A19" s="4" t="s">
        <v>18</v>
      </c>
      <c r="B19" s="13"/>
      <c r="C19" s="3"/>
      <c r="D19" s="11"/>
      <c r="E19" s="11" t="s">
        <v>19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s="12" customForma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s="12" customForma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12" customForma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s="12" customForma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s="12" customForma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12" customForma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s="12" customForma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s="12" customForma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12" customForma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s="12" customForma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s="12" customForma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12" customForma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s="12" customForma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s="12" customForma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12" customForma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s="12" customForma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s="12" customForma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12" customForma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s="12" customForma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s="12" customForma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12" customForma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s="12" customForma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s="12" customForma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12" customForma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s="12" customForma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s="12" customForma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12" customForma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12" customForma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12" customForma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12" customForma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12" customForma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12" customForma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12" customForma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s="12" customForma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s="12" customForma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12" customForma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s="12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2" customForma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12" customForma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s="12" customForma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s="12" customForma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12" customForma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s="12" customForma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s="12" customForma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12" customForma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s="12" customForma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s="12" customForma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12" customForma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s="12" customForma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s="12" customForma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12" customForma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s="12" customForma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s="12" customForma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12" customForma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s="12" customForma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s="12" customForma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12" customForma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s="12" customForma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s="12" customForma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12" customForma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s="12" customForma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s="12" customForma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12" customForma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s="12" customForma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s="12" customForma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12" customForma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s="12" customForma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s="12" customForma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s="12" customForma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s="12" customForma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s="12" customForma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s="12" customForma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s="12" customForma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s="12" customForma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s="12" customForma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s="12" customForma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s="12" customForma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s="12" customForma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s="12" customForma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s="12" customForma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s="12" customForma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s="12" customForma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s="12" customForma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s="12" customForma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s="12" customForma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s="12" customForma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s="12" customForma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s="12" customForma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s="12" customForma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s="12" customForma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s="12" customForma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s="12" customForma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s="12" customForma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s="12" customForma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s="12" customForma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s="12" customForma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s="12" customForma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s="12" customForma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s="12" customForma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s="12" customForma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s="12" customForma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s="12" customForma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s="12" customForma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s="12" customForma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s="12" customForma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s="12" customForma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s="12" customForma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s="12" customForma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s="12" customForma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s="12" customForma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s="12" customForma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s="12" customForma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s="12" customForma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s="12" customForma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s="12" customForma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s="12" customForma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s="12" customForma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s="12" customForma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s="12" customForma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s="12" customForma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s="12" customForma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s="12" customForma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s="12" customForma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s="12" customForma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s="12" customForma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s="12" customForma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s="12" customForma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s="12" customForma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s="12" customForma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s="12" customForma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s="12" customForma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s="12" customForma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s="12" customForma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s="12" customForma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s="12" customForma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s="12" customForma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s="12" customForma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s="12" customForma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s="12" customForma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s="12" customForma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s="12" customForma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s="12" customForma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s="12" customForma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s="12" customForma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s="12" customForma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s="12" customForma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s="12" customForma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s="12" customForma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s="12" customForma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s="12" customForma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s="12" customForma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s="12" customForma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s="12" customForma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s="12" customForma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s="12" customForma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s="12" customForma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s="12" customForma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s="12" customForma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s="12" customForma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s="12" customForma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</sheetData>
  <mergeCells count="4">
    <mergeCell ref="A1:I1"/>
    <mergeCell ref="A2:I2"/>
    <mergeCell ref="A13:E13"/>
    <mergeCell ref="D17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00"/>
  <sheetViews>
    <sheetView tabSelected="1" workbookViewId="0">
      <selection activeCell="B6" sqref="B6"/>
    </sheetView>
  </sheetViews>
  <sheetFormatPr defaultRowHeight="14.25"/>
  <cols>
    <col min="1" max="1" width="8" customWidth="1"/>
    <col min="2" max="2" width="34" customWidth="1"/>
    <col min="3" max="3" width="12" customWidth="1"/>
    <col min="4" max="4" width="24" customWidth="1"/>
    <col min="5" max="5" width="14" customWidth="1"/>
    <col min="6" max="6" width="10" customWidth="1"/>
    <col min="7" max="7" width="24" customWidth="1"/>
    <col min="8" max="8" width="20" customWidth="1"/>
    <col min="9" max="10" width="16" customWidth="1"/>
    <col min="11" max="11" width="18" customWidth="1"/>
    <col min="12" max="12" width="28" customWidth="1"/>
    <col min="13" max="13" width="18" customWidth="1"/>
    <col min="14" max="39" width="9" style="12"/>
  </cols>
  <sheetData>
    <row r="1" spans="1:24" ht="18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s="12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s="12" customForma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s="12" customFormat="1">
      <c r="A5" s="11"/>
      <c r="B5" s="33" t="s">
        <v>40</v>
      </c>
      <c r="C5" s="34"/>
      <c r="D5" s="34"/>
      <c r="E5" s="34"/>
      <c r="F5" s="34"/>
      <c r="G5" s="34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s="12" customForma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42" customHeight="1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32</v>
      </c>
      <c r="K7" s="5" t="s">
        <v>33</v>
      </c>
      <c r="L7" s="5" t="s">
        <v>34</v>
      </c>
      <c r="M7" s="5" t="s">
        <v>35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28.5">
      <c r="A8" s="6">
        <v>1</v>
      </c>
      <c r="B8" s="6" t="s">
        <v>45</v>
      </c>
      <c r="C8" s="7">
        <v>6</v>
      </c>
      <c r="D8" s="6" t="s">
        <v>36</v>
      </c>
      <c r="E8" s="8">
        <v>11</v>
      </c>
      <c r="F8" s="9">
        <f t="shared" ref="F8:F39" si="0">E8/SUM($E$8:$E$56)</f>
        <v>3.4003091190108192E-3</v>
      </c>
      <c r="G8" s="3"/>
      <c r="H8" s="3"/>
      <c r="I8" s="3" t="s">
        <v>37</v>
      </c>
      <c r="J8" s="3" t="s">
        <v>20</v>
      </c>
      <c r="K8" s="27">
        <v>0</v>
      </c>
      <c r="L8" s="3"/>
      <c r="M8" s="10">
        <f t="shared" ref="M8:M39" si="1">IF(OR(I8&lt;&gt;"Ja",K8=""),"",E8*K8)</f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28.5">
      <c r="A9" s="6">
        <v>2</v>
      </c>
      <c r="B9" s="6" t="s">
        <v>45</v>
      </c>
      <c r="C9" s="7">
        <v>6.5</v>
      </c>
      <c r="D9" s="6" t="s">
        <v>36</v>
      </c>
      <c r="E9" s="8">
        <v>2</v>
      </c>
      <c r="F9" s="9">
        <f t="shared" si="0"/>
        <v>6.1823802163833079E-4</v>
      </c>
      <c r="G9" s="3"/>
      <c r="H9" s="3"/>
      <c r="I9" s="3" t="s">
        <v>37</v>
      </c>
      <c r="J9" s="3" t="s">
        <v>20</v>
      </c>
      <c r="K9" s="27">
        <v>0</v>
      </c>
      <c r="L9" s="3"/>
      <c r="M9" s="10">
        <f t="shared" si="1"/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28.5">
      <c r="A10" s="6">
        <v>3</v>
      </c>
      <c r="B10" s="6" t="s">
        <v>45</v>
      </c>
      <c r="C10" s="7">
        <v>7</v>
      </c>
      <c r="D10" s="6" t="s">
        <v>36</v>
      </c>
      <c r="E10" s="8">
        <v>4</v>
      </c>
      <c r="F10" s="9">
        <f t="shared" si="0"/>
        <v>1.2364760432766616E-3</v>
      </c>
      <c r="G10" s="3"/>
      <c r="H10" s="3"/>
      <c r="I10" s="3" t="s">
        <v>37</v>
      </c>
      <c r="J10" s="3" t="s">
        <v>20</v>
      </c>
      <c r="K10" s="27">
        <v>0</v>
      </c>
      <c r="L10" s="3"/>
      <c r="M10" s="10">
        <f t="shared" si="1"/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28.5">
      <c r="A11" s="6">
        <v>4</v>
      </c>
      <c r="B11" s="6" t="s">
        <v>45</v>
      </c>
      <c r="C11" s="7">
        <v>7.5</v>
      </c>
      <c r="D11" s="6" t="s">
        <v>36</v>
      </c>
      <c r="E11" s="8">
        <v>7</v>
      </c>
      <c r="F11" s="9">
        <f t="shared" si="0"/>
        <v>2.1638330757341576E-3</v>
      </c>
      <c r="G11" s="3"/>
      <c r="H11" s="3"/>
      <c r="I11" s="3" t="s">
        <v>37</v>
      </c>
      <c r="J11" s="3" t="s">
        <v>20</v>
      </c>
      <c r="K11" s="27">
        <v>0</v>
      </c>
      <c r="L11" s="3"/>
      <c r="M11" s="10">
        <f t="shared" si="1"/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8.5">
      <c r="A12" s="6">
        <v>5</v>
      </c>
      <c r="B12" s="6" t="s">
        <v>45</v>
      </c>
      <c r="C12" s="7">
        <v>8</v>
      </c>
      <c r="D12" s="6" t="s">
        <v>36</v>
      </c>
      <c r="E12" s="8">
        <v>5</v>
      </c>
      <c r="F12" s="9">
        <f t="shared" si="0"/>
        <v>1.5455950540958269E-3</v>
      </c>
      <c r="G12" s="3"/>
      <c r="H12" s="3"/>
      <c r="I12" s="3" t="s">
        <v>37</v>
      </c>
      <c r="J12" s="3" t="s">
        <v>20</v>
      </c>
      <c r="K12" s="27">
        <v>0</v>
      </c>
      <c r="L12" s="3"/>
      <c r="M12" s="10">
        <f t="shared" si="1"/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28.5">
      <c r="A13" s="6">
        <v>6</v>
      </c>
      <c r="B13" s="6" t="s">
        <v>45</v>
      </c>
      <c r="C13" s="7">
        <v>8.5</v>
      </c>
      <c r="D13" s="6" t="s">
        <v>36</v>
      </c>
      <c r="E13" s="8">
        <v>8</v>
      </c>
      <c r="F13" s="9">
        <f t="shared" si="0"/>
        <v>2.4729520865533232E-3</v>
      </c>
      <c r="G13" s="3"/>
      <c r="H13" s="3"/>
      <c r="I13" s="3" t="s">
        <v>37</v>
      </c>
      <c r="J13" s="3" t="s">
        <v>20</v>
      </c>
      <c r="K13" s="27">
        <v>0</v>
      </c>
      <c r="L13" s="3"/>
      <c r="M13" s="10">
        <f t="shared" si="1"/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28.5">
      <c r="A14" s="6">
        <v>7</v>
      </c>
      <c r="B14" s="6" t="s">
        <v>45</v>
      </c>
      <c r="C14" s="7">
        <v>9</v>
      </c>
      <c r="D14" s="6" t="s">
        <v>36</v>
      </c>
      <c r="E14" s="8">
        <v>14</v>
      </c>
      <c r="F14" s="9">
        <f t="shared" si="0"/>
        <v>4.3276661514683153E-3</v>
      </c>
      <c r="G14" s="3"/>
      <c r="H14" s="3"/>
      <c r="I14" s="3" t="s">
        <v>37</v>
      </c>
      <c r="J14" s="3" t="s">
        <v>20</v>
      </c>
      <c r="K14" s="27">
        <v>0</v>
      </c>
      <c r="L14" s="3"/>
      <c r="M14" s="10">
        <f t="shared" si="1"/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28.5">
      <c r="A15" s="6">
        <v>8</v>
      </c>
      <c r="B15" s="6" t="s">
        <v>45</v>
      </c>
      <c r="C15" s="7">
        <v>9.5</v>
      </c>
      <c r="D15" s="6" t="s">
        <v>36</v>
      </c>
      <c r="E15" s="8">
        <v>6</v>
      </c>
      <c r="F15" s="9">
        <f t="shared" si="0"/>
        <v>1.8547140649149924E-3</v>
      </c>
      <c r="G15" s="3"/>
      <c r="H15" s="3"/>
      <c r="I15" s="3" t="s">
        <v>37</v>
      </c>
      <c r="J15" s="3" t="s">
        <v>20</v>
      </c>
      <c r="K15" s="27">
        <v>0</v>
      </c>
      <c r="L15" s="3"/>
      <c r="M15" s="10">
        <f t="shared" si="1"/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28.5">
      <c r="A16" s="6">
        <v>9</v>
      </c>
      <c r="B16" s="6" t="s">
        <v>45</v>
      </c>
      <c r="C16" s="7">
        <v>10</v>
      </c>
      <c r="D16" s="6" t="s">
        <v>36</v>
      </c>
      <c r="E16" s="8">
        <v>14</v>
      </c>
      <c r="F16" s="9">
        <f t="shared" si="0"/>
        <v>4.3276661514683153E-3</v>
      </c>
      <c r="G16" s="3"/>
      <c r="H16" s="3"/>
      <c r="I16" s="3" t="s">
        <v>37</v>
      </c>
      <c r="J16" s="3" t="s">
        <v>20</v>
      </c>
      <c r="K16" s="27">
        <v>0</v>
      </c>
      <c r="L16" s="3"/>
      <c r="M16" s="10">
        <f t="shared" si="1"/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28.5">
      <c r="A17" s="6">
        <v>10</v>
      </c>
      <c r="B17" s="6" t="s">
        <v>45</v>
      </c>
      <c r="C17" s="7">
        <v>10.5</v>
      </c>
      <c r="D17" s="6" t="s">
        <v>36</v>
      </c>
      <c r="E17" s="8">
        <v>12</v>
      </c>
      <c r="F17" s="9">
        <f t="shared" si="0"/>
        <v>3.7094281298299847E-3</v>
      </c>
      <c r="G17" s="3"/>
      <c r="H17" s="3"/>
      <c r="I17" s="3" t="s">
        <v>37</v>
      </c>
      <c r="J17" s="3" t="s">
        <v>20</v>
      </c>
      <c r="K17" s="27">
        <v>0</v>
      </c>
      <c r="L17" s="3"/>
      <c r="M17" s="10">
        <f t="shared" si="1"/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28.5">
      <c r="A18" s="6">
        <v>11</v>
      </c>
      <c r="B18" s="6" t="s">
        <v>45</v>
      </c>
      <c r="C18" s="7">
        <v>11</v>
      </c>
      <c r="D18" s="6" t="s">
        <v>36</v>
      </c>
      <c r="E18" s="8">
        <v>16</v>
      </c>
      <c r="F18" s="9">
        <f t="shared" si="0"/>
        <v>4.9459041731066463E-3</v>
      </c>
      <c r="G18" s="3"/>
      <c r="H18" s="3"/>
      <c r="I18" s="3" t="s">
        <v>37</v>
      </c>
      <c r="J18" s="3" t="s">
        <v>20</v>
      </c>
      <c r="K18" s="27">
        <v>0</v>
      </c>
      <c r="L18" s="3"/>
      <c r="M18" s="10">
        <f t="shared" si="1"/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28.5">
      <c r="A19" s="6">
        <v>12</v>
      </c>
      <c r="B19" s="6" t="s">
        <v>45</v>
      </c>
      <c r="C19" s="7">
        <v>11.5</v>
      </c>
      <c r="D19" s="6" t="s">
        <v>36</v>
      </c>
      <c r="E19" s="8">
        <v>11</v>
      </c>
      <c r="F19" s="9">
        <f t="shared" si="0"/>
        <v>3.4003091190108192E-3</v>
      </c>
      <c r="G19" s="3"/>
      <c r="H19" s="3"/>
      <c r="I19" s="3" t="s">
        <v>37</v>
      </c>
      <c r="J19" s="3" t="s">
        <v>20</v>
      </c>
      <c r="K19" s="27">
        <v>0</v>
      </c>
      <c r="L19" s="3"/>
      <c r="M19" s="10">
        <f t="shared" si="1"/>
        <v>0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28.5">
      <c r="A20" s="6">
        <v>13</v>
      </c>
      <c r="B20" s="6" t="s">
        <v>45</v>
      </c>
      <c r="C20" s="7">
        <v>12</v>
      </c>
      <c r="D20" s="6" t="s">
        <v>36</v>
      </c>
      <c r="E20" s="8">
        <v>18</v>
      </c>
      <c r="F20" s="9">
        <f t="shared" si="0"/>
        <v>5.5641421947449764E-3</v>
      </c>
      <c r="G20" s="3"/>
      <c r="H20" s="3"/>
      <c r="I20" s="3" t="s">
        <v>37</v>
      </c>
      <c r="J20" s="3" t="s">
        <v>20</v>
      </c>
      <c r="K20" s="27">
        <v>0</v>
      </c>
      <c r="L20" s="3"/>
      <c r="M20" s="10">
        <f t="shared" si="1"/>
        <v>0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28.5">
      <c r="A21" s="6">
        <v>14</v>
      </c>
      <c r="B21" s="6" t="s">
        <v>45</v>
      </c>
      <c r="C21" s="7">
        <v>12.5</v>
      </c>
      <c r="D21" s="6" t="s">
        <v>36</v>
      </c>
      <c r="E21" s="8">
        <v>11</v>
      </c>
      <c r="F21" s="9">
        <f t="shared" si="0"/>
        <v>3.4003091190108192E-3</v>
      </c>
      <c r="G21" s="3"/>
      <c r="H21" s="3"/>
      <c r="I21" s="3" t="s">
        <v>37</v>
      </c>
      <c r="J21" s="3" t="s">
        <v>20</v>
      </c>
      <c r="K21" s="27">
        <v>0</v>
      </c>
      <c r="L21" s="3"/>
      <c r="M21" s="10">
        <f t="shared" si="1"/>
        <v>0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28.5">
      <c r="A22" s="6">
        <v>15</v>
      </c>
      <c r="B22" s="6" t="s">
        <v>45</v>
      </c>
      <c r="C22" s="7">
        <v>13</v>
      </c>
      <c r="D22" s="6" t="s">
        <v>36</v>
      </c>
      <c r="E22" s="8">
        <v>23</v>
      </c>
      <c r="F22" s="9">
        <f t="shared" si="0"/>
        <v>7.1097372488408035E-3</v>
      </c>
      <c r="G22" s="3"/>
      <c r="H22" s="3"/>
      <c r="I22" s="3" t="s">
        <v>37</v>
      </c>
      <c r="J22" s="3" t="s">
        <v>20</v>
      </c>
      <c r="K22" s="27">
        <v>0</v>
      </c>
      <c r="L22" s="3"/>
      <c r="M22" s="10">
        <f t="shared" si="1"/>
        <v>0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28.5">
      <c r="A23" s="6">
        <v>16</v>
      </c>
      <c r="B23" s="6" t="s">
        <v>45</v>
      </c>
      <c r="C23" s="7">
        <v>13.5</v>
      </c>
      <c r="D23" s="6" t="s">
        <v>36</v>
      </c>
      <c r="E23" s="8">
        <v>22</v>
      </c>
      <c r="F23" s="9">
        <f t="shared" si="0"/>
        <v>6.8006182380216385E-3</v>
      </c>
      <c r="G23" s="3"/>
      <c r="H23" s="3"/>
      <c r="I23" s="3" t="s">
        <v>37</v>
      </c>
      <c r="J23" s="3" t="s">
        <v>20</v>
      </c>
      <c r="K23" s="27">
        <v>0</v>
      </c>
      <c r="L23" s="3"/>
      <c r="M23" s="10">
        <f t="shared" si="1"/>
        <v>0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28.5">
      <c r="A24" s="6">
        <v>17</v>
      </c>
      <c r="B24" s="6" t="s">
        <v>45</v>
      </c>
      <c r="C24" s="7">
        <v>14</v>
      </c>
      <c r="D24" s="6" t="s">
        <v>38</v>
      </c>
      <c r="E24" s="8">
        <v>29</v>
      </c>
      <c r="F24" s="9">
        <f t="shared" si="0"/>
        <v>8.9644513137557957E-3</v>
      </c>
      <c r="G24" s="3"/>
      <c r="H24" s="3"/>
      <c r="I24" s="3" t="s">
        <v>37</v>
      </c>
      <c r="J24" s="3" t="s">
        <v>20</v>
      </c>
      <c r="K24" s="27">
        <v>0</v>
      </c>
      <c r="L24" s="3"/>
      <c r="M24" s="10">
        <f t="shared" si="1"/>
        <v>0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28.5">
      <c r="A25" s="6">
        <v>18</v>
      </c>
      <c r="B25" s="6" t="s">
        <v>45</v>
      </c>
      <c r="C25" s="7">
        <v>14.5</v>
      </c>
      <c r="D25" s="6" t="s">
        <v>36</v>
      </c>
      <c r="E25" s="8">
        <v>20</v>
      </c>
      <c r="F25" s="9">
        <f t="shared" si="0"/>
        <v>6.1823802163833074E-3</v>
      </c>
      <c r="G25" s="3"/>
      <c r="H25" s="3"/>
      <c r="I25" s="3" t="s">
        <v>37</v>
      </c>
      <c r="J25" s="3" t="s">
        <v>20</v>
      </c>
      <c r="K25" s="27">
        <v>0</v>
      </c>
      <c r="L25" s="3"/>
      <c r="M25" s="10">
        <f t="shared" si="1"/>
        <v>0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28.5">
      <c r="A26" s="6">
        <v>19</v>
      </c>
      <c r="B26" s="6" t="s">
        <v>45</v>
      </c>
      <c r="C26" s="7">
        <v>15</v>
      </c>
      <c r="D26" s="6" t="s">
        <v>38</v>
      </c>
      <c r="E26" s="8">
        <v>26</v>
      </c>
      <c r="F26" s="9">
        <f t="shared" si="0"/>
        <v>8.0370942812983005E-3</v>
      </c>
      <c r="G26" s="3"/>
      <c r="H26" s="3"/>
      <c r="I26" s="3" t="s">
        <v>37</v>
      </c>
      <c r="J26" s="3" t="s">
        <v>20</v>
      </c>
      <c r="K26" s="27">
        <v>0</v>
      </c>
      <c r="L26" s="3"/>
      <c r="M26" s="10">
        <f t="shared" si="1"/>
        <v>0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28.5">
      <c r="A27" s="6">
        <v>20</v>
      </c>
      <c r="B27" s="6" t="s">
        <v>45</v>
      </c>
      <c r="C27" s="7">
        <v>15.5</v>
      </c>
      <c r="D27" s="6" t="s">
        <v>38</v>
      </c>
      <c r="E27" s="8">
        <v>32</v>
      </c>
      <c r="F27" s="9">
        <f t="shared" si="0"/>
        <v>9.8918083462132926E-3</v>
      </c>
      <c r="G27" s="3"/>
      <c r="H27" s="3"/>
      <c r="I27" s="3" t="s">
        <v>37</v>
      </c>
      <c r="J27" s="3" t="s">
        <v>20</v>
      </c>
      <c r="K27" s="27">
        <v>0</v>
      </c>
      <c r="L27" s="3"/>
      <c r="M27" s="10">
        <f t="shared" si="1"/>
        <v>0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28.5">
      <c r="A28" s="6">
        <v>21</v>
      </c>
      <c r="B28" s="6" t="s">
        <v>45</v>
      </c>
      <c r="C28" s="7">
        <v>16</v>
      </c>
      <c r="D28" s="6" t="s">
        <v>38</v>
      </c>
      <c r="E28" s="8">
        <v>35</v>
      </c>
      <c r="F28" s="9">
        <f t="shared" si="0"/>
        <v>1.0819165378670788E-2</v>
      </c>
      <c r="G28" s="3"/>
      <c r="H28" s="3"/>
      <c r="I28" s="3" t="s">
        <v>37</v>
      </c>
      <c r="J28" s="3" t="s">
        <v>20</v>
      </c>
      <c r="K28" s="27">
        <v>0</v>
      </c>
      <c r="L28" s="3"/>
      <c r="M28" s="10">
        <f t="shared" si="1"/>
        <v>0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28.5">
      <c r="A29" s="6">
        <v>22</v>
      </c>
      <c r="B29" s="6" t="s">
        <v>45</v>
      </c>
      <c r="C29" s="7">
        <v>16.5</v>
      </c>
      <c r="D29" s="6" t="s">
        <v>38</v>
      </c>
      <c r="E29" s="8">
        <v>55</v>
      </c>
      <c r="F29" s="9">
        <f t="shared" si="0"/>
        <v>1.7001545595054096E-2</v>
      </c>
      <c r="G29" s="3"/>
      <c r="H29" s="3"/>
      <c r="I29" s="3" t="s">
        <v>37</v>
      </c>
      <c r="J29" s="3" t="s">
        <v>20</v>
      </c>
      <c r="K29" s="27">
        <v>0</v>
      </c>
      <c r="L29" s="3"/>
      <c r="M29" s="10">
        <f t="shared" si="1"/>
        <v>0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28.5">
      <c r="A30" s="6">
        <v>23</v>
      </c>
      <c r="B30" s="6" t="s">
        <v>45</v>
      </c>
      <c r="C30" s="7">
        <v>17</v>
      </c>
      <c r="D30" s="6" t="s">
        <v>38</v>
      </c>
      <c r="E30" s="8">
        <v>62</v>
      </c>
      <c r="F30" s="9">
        <f t="shared" si="0"/>
        <v>1.9165378670788255E-2</v>
      </c>
      <c r="G30" s="3"/>
      <c r="H30" s="3"/>
      <c r="I30" s="3" t="s">
        <v>37</v>
      </c>
      <c r="J30" s="3" t="s">
        <v>20</v>
      </c>
      <c r="K30" s="27">
        <v>0</v>
      </c>
      <c r="L30" s="3"/>
      <c r="M30" s="10">
        <f t="shared" si="1"/>
        <v>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28.5">
      <c r="A31" s="6">
        <v>24</v>
      </c>
      <c r="B31" s="6" t="s">
        <v>45</v>
      </c>
      <c r="C31" s="7">
        <v>17.5</v>
      </c>
      <c r="D31" s="6" t="s">
        <v>38</v>
      </c>
      <c r="E31" s="8">
        <v>84</v>
      </c>
      <c r="F31" s="9">
        <f t="shared" si="0"/>
        <v>2.5965996908809894E-2</v>
      </c>
      <c r="G31" s="3"/>
      <c r="H31" s="3"/>
      <c r="I31" s="3" t="s">
        <v>37</v>
      </c>
      <c r="J31" s="3" t="s">
        <v>20</v>
      </c>
      <c r="K31" s="27">
        <v>0</v>
      </c>
      <c r="L31" s="3"/>
      <c r="M31" s="10">
        <f t="shared" si="1"/>
        <v>0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28.5">
      <c r="A32" s="6">
        <v>25</v>
      </c>
      <c r="B32" s="6" t="s">
        <v>45</v>
      </c>
      <c r="C32" s="7">
        <v>18</v>
      </c>
      <c r="D32" s="6" t="s">
        <v>38</v>
      </c>
      <c r="E32" s="8">
        <v>80</v>
      </c>
      <c r="F32" s="9">
        <f t="shared" si="0"/>
        <v>2.472952086553323E-2</v>
      </c>
      <c r="G32" s="3"/>
      <c r="H32" s="3"/>
      <c r="I32" s="3" t="s">
        <v>37</v>
      </c>
      <c r="J32" s="3" t="s">
        <v>20</v>
      </c>
      <c r="K32" s="27">
        <v>0</v>
      </c>
      <c r="L32" s="3"/>
      <c r="M32" s="10">
        <f t="shared" si="1"/>
        <v>0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28.5">
      <c r="A33" s="6">
        <v>26</v>
      </c>
      <c r="B33" s="6" t="s">
        <v>45</v>
      </c>
      <c r="C33" s="7">
        <v>18.5</v>
      </c>
      <c r="D33" s="6" t="s">
        <v>39</v>
      </c>
      <c r="E33" s="8">
        <v>110</v>
      </c>
      <c r="F33" s="9">
        <f t="shared" si="0"/>
        <v>3.4003091190108192E-2</v>
      </c>
      <c r="G33" s="3"/>
      <c r="H33" s="3"/>
      <c r="I33" s="3" t="s">
        <v>37</v>
      </c>
      <c r="J33" s="3" t="s">
        <v>20</v>
      </c>
      <c r="K33" s="27">
        <v>0</v>
      </c>
      <c r="L33" s="3"/>
      <c r="M33" s="10">
        <f t="shared" si="1"/>
        <v>0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28.5">
      <c r="A34" s="6">
        <v>27</v>
      </c>
      <c r="B34" s="6" t="s">
        <v>45</v>
      </c>
      <c r="C34" s="7">
        <v>19</v>
      </c>
      <c r="D34" s="6" t="s">
        <v>39</v>
      </c>
      <c r="E34" s="8">
        <v>143</v>
      </c>
      <c r="F34" s="9">
        <f t="shared" si="0"/>
        <v>4.420401854714065E-2</v>
      </c>
      <c r="G34" s="3"/>
      <c r="H34" s="3"/>
      <c r="I34" s="3" t="s">
        <v>37</v>
      </c>
      <c r="J34" s="3" t="s">
        <v>20</v>
      </c>
      <c r="K34" s="27">
        <v>0</v>
      </c>
      <c r="L34" s="3"/>
      <c r="M34" s="10">
        <f t="shared" si="1"/>
        <v>0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28.5">
      <c r="A35" s="6">
        <v>28</v>
      </c>
      <c r="B35" s="6" t="s">
        <v>45</v>
      </c>
      <c r="C35" s="7">
        <v>19.5</v>
      </c>
      <c r="D35" s="6" t="s">
        <v>39</v>
      </c>
      <c r="E35" s="8">
        <v>187</v>
      </c>
      <c r="F35" s="9">
        <f t="shared" si="0"/>
        <v>5.7805255023183927E-2</v>
      </c>
      <c r="G35" s="3"/>
      <c r="H35" s="3"/>
      <c r="I35" s="3" t="s">
        <v>37</v>
      </c>
      <c r="J35" s="3" t="s">
        <v>20</v>
      </c>
      <c r="K35" s="27">
        <v>0</v>
      </c>
      <c r="L35" s="3"/>
      <c r="M35" s="10">
        <f t="shared" si="1"/>
        <v>0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28.5">
      <c r="A36" s="6">
        <v>29</v>
      </c>
      <c r="B36" s="6" t="s">
        <v>45</v>
      </c>
      <c r="C36" s="7">
        <v>20</v>
      </c>
      <c r="D36" s="6" t="s">
        <v>39</v>
      </c>
      <c r="E36" s="8">
        <v>186</v>
      </c>
      <c r="F36" s="9">
        <f t="shared" si="0"/>
        <v>5.7496136012364758E-2</v>
      </c>
      <c r="G36" s="3"/>
      <c r="H36" s="3"/>
      <c r="I36" s="3" t="s">
        <v>37</v>
      </c>
      <c r="J36" s="3" t="s">
        <v>20</v>
      </c>
      <c r="K36" s="27">
        <v>0</v>
      </c>
      <c r="L36" s="3"/>
      <c r="M36" s="10">
        <f t="shared" si="1"/>
        <v>0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28.5">
      <c r="A37" s="6">
        <v>30</v>
      </c>
      <c r="B37" s="6" t="s">
        <v>45</v>
      </c>
      <c r="C37" s="7">
        <v>20.5</v>
      </c>
      <c r="D37" s="6" t="s">
        <v>39</v>
      </c>
      <c r="E37" s="8">
        <v>203</v>
      </c>
      <c r="F37" s="9">
        <f t="shared" si="0"/>
        <v>6.2751159196290568E-2</v>
      </c>
      <c r="G37" s="3"/>
      <c r="H37" s="3"/>
      <c r="I37" s="3" t="s">
        <v>37</v>
      </c>
      <c r="J37" s="3" t="s">
        <v>20</v>
      </c>
      <c r="K37" s="27">
        <v>0</v>
      </c>
      <c r="L37" s="3"/>
      <c r="M37" s="10">
        <f t="shared" si="1"/>
        <v>0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28.5">
      <c r="A38" s="6">
        <v>31</v>
      </c>
      <c r="B38" s="6" t="s">
        <v>45</v>
      </c>
      <c r="C38" s="7">
        <v>21</v>
      </c>
      <c r="D38" s="6" t="s">
        <v>39</v>
      </c>
      <c r="E38" s="8">
        <v>244</v>
      </c>
      <c r="F38" s="9">
        <f t="shared" si="0"/>
        <v>7.5425038639876346E-2</v>
      </c>
      <c r="G38" s="3"/>
      <c r="H38" s="3"/>
      <c r="I38" s="3" t="s">
        <v>37</v>
      </c>
      <c r="J38" s="3" t="s">
        <v>20</v>
      </c>
      <c r="K38" s="27">
        <v>0</v>
      </c>
      <c r="L38" s="3"/>
      <c r="M38" s="10">
        <f t="shared" si="1"/>
        <v>0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28.5">
      <c r="A39" s="6">
        <v>32</v>
      </c>
      <c r="B39" s="6" t="s">
        <v>45</v>
      </c>
      <c r="C39" s="7">
        <v>21.5</v>
      </c>
      <c r="D39" s="6" t="s">
        <v>39</v>
      </c>
      <c r="E39" s="8">
        <v>253</v>
      </c>
      <c r="F39" s="9">
        <f t="shared" si="0"/>
        <v>7.8207109737248842E-2</v>
      </c>
      <c r="G39" s="3"/>
      <c r="H39" s="3"/>
      <c r="I39" s="3" t="s">
        <v>37</v>
      </c>
      <c r="J39" s="3" t="s">
        <v>20</v>
      </c>
      <c r="K39" s="27">
        <v>0</v>
      </c>
      <c r="L39" s="3"/>
      <c r="M39" s="10">
        <f t="shared" si="1"/>
        <v>0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28.5">
      <c r="A40" s="6">
        <v>33</v>
      </c>
      <c r="B40" s="6" t="s">
        <v>45</v>
      </c>
      <c r="C40" s="7">
        <v>22</v>
      </c>
      <c r="D40" s="6" t="s">
        <v>39</v>
      </c>
      <c r="E40" s="8">
        <v>238</v>
      </c>
      <c r="F40" s="9">
        <f t="shared" ref="F40:F56" si="2">E40/SUM($E$8:$E$56)</f>
        <v>7.3570324574961363E-2</v>
      </c>
      <c r="G40" s="3"/>
      <c r="H40" s="3"/>
      <c r="I40" s="3" t="s">
        <v>37</v>
      </c>
      <c r="J40" s="3" t="s">
        <v>20</v>
      </c>
      <c r="K40" s="27">
        <v>0</v>
      </c>
      <c r="L40" s="3"/>
      <c r="M40" s="10">
        <f t="shared" ref="M40:M56" si="3">IF(OR(I40&lt;&gt;"Ja",K40=""),"",E40*K40)</f>
        <v>0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28.5">
      <c r="A41" s="6">
        <v>34</v>
      </c>
      <c r="B41" s="6" t="s">
        <v>45</v>
      </c>
      <c r="C41" s="7">
        <v>22.5</v>
      </c>
      <c r="D41" s="6" t="s">
        <v>39</v>
      </c>
      <c r="E41" s="8">
        <v>225</v>
      </c>
      <c r="F41" s="9">
        <f t="shared" si="2"/>
        <v>6.9551777434312206E-2</v>
      </c>
      <c r="G41" s="3"/>
      <c r="H41" s="3"/>
      <c r="I41" s="3" t="s">
        <v>37</v>
      </c>
      <c r="J41" s="3" t="s">
        <v>20</v>
      </c>
      <c r="K41" s="27">
        <v>0</v>
      </c>
      <c r="L41" s="3"/>
      <c r="M41" s="10">
        <f t="shared" si="3"/>
        <v>0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28.5">
      <c r="A42" s="6">
        <v>35</v>
      </c>
      <c r="B42" s="6" t="s">
        <v>45</v>
      </c>
      <c r="C42" s="7">
        <v>23</v>
      </c>
      <c r="D42" s="6" t="s">
        <v>39</v>
      </c>
      <c r="E42" s="8">
        <v>186</v>
      </c>
      <c r="F42" s="9">
        <f t="shared" si="2"/>
        <v>5.7496136012364758E-2</v>
      </c>
      <c r="G42" s="3"/>
      <c r="H42" s="3"/>
      <c r="I42" s="3" t="s">
        <v>37</v>
      </c>
      <c r="J42" s="3" t="s">
        <v>20</v>
      </c>
      <c r="K42" s="27">
        <v>0</v>
      </c>
      <c r="L42" s="3"/>
      <c r="M42" s="10">
        <f t="shared" si="3"/>
        <v>0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28.5">
      <c r="A43" s="6">
        <v>36</v>
      </c>
      <c r="B43" s="6" t="s">
        <v>45</v>
      </c>
      <c r="C43" s="7">
        <v>23.5</v>
      </c>
      <c r="D43" s="6" t="s">
        <v>39</v>
      </c>
      <c r="E43" s="8">
        <v>139</v>
      </c>
      <c r="F43" s="9">
        <f t="shared" si="2"/>
        <v>4.296754250386399E-2</v>
      </c>
      <c r="G43" s="3"/>
      <c r="H43" s="3"/>
      <c r="I43" s="3" t="s">
        <v>37</v>
      </c>
      <c r="J43" s="3" t="s">
        <v>20</v>
      </c>
      <c r="K43" s="27">
        <v>0</v>
      </c>
      <c r="L43" s="3"/>
      <c r="M43" s="10">
        <f t="shared" si="3"/>
        <v>0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28.5">
      <c r="A44" s="6">
        <v>37</v>
      </c>
      <c r="B44" s="6" t="s">
        <v>45</v>
      </c>
      <c r="C44" s="7">
        <v>24</v>
      </c>
      <c r="D44" s="6" t="s">
        <v>39</v>
      </c>
      <c r="E44" s="8">
        <v>111</v>
      </c>
      <c r="F44" s="9">
        <f t="shared" si="2"/>
        <v>3.4312210200927354E-2</v>
      </c>
      <c r="G44" s="3"/>
      <c r="H44" s="3"/>
      <c r="I44" s="3" t="s">
        <v>37</v>
      </c>
      <c r="J44" s="3" t="s">
        <v>20</v>
      </c>
      <c r="K44" s="27">
        <v>0</v>
      </c>
      <c r="L44" s="3"/>
      <c r="M44" s="10">
        <f t="shared" si="3"/>
        <v>0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28.5">
      <c r="A45" s="6">
        <v>38</v>
      </c>
      <c r="B45" s="6" t="s">
        <v>45</v>
      </c>
      <c r="C45" s="7">
        <v>24.5</v>
      </c>
      <c r="D45" s="6" t="s">
        <v>38</v>
      </c>
      <c r="E45" s="8">
        <v>88</v>
      </c>
      <c r="F45" s="9">
        <f t="shared" si="2"/>
        <v>2.7202472952086554E-2</v>
      </c>
      <c r="G45" s="3"/>
      <c r="H45" s="3"/>
      <c r="I45" s="3" t="s">
        <v>37</v>
      </c>
      <c r="J45" s="3" t="s">
        <v>20</v>
      </c>
      <c r="K45" s="27">
        <v>0</v>
      </c>
      <c r="L45" s="3"/>
      <c r="M45" s="10">
        <f t="shared" si="3"/>
        <v>0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28.5">
      <c r="A46" s="6">
        <v>39</v>
      </c>
      <c r="B46" s="6" t="s">
        <v>45</v>
      </c>
      <c r="C46" s="7">
        <v>25</v>
      </c>
      <c r="D46" s="6" t="s">
        <v>38</v>
      </c>
      <c r="E46" s="8">
        <v>57</v>
      </c>
      <c r="F46" s="9">
        <f t="shared" si="2"/>
        <v>1.7619783616692426E-2</v>
      </c>
      <c r="G46" s="3"/>
      <c r="H46" s="3"/>
      <c r="I46" s="3" t="s">
        <v>37</v>
      </c>
      <c r="J46" s="3" t="s">
        <v>20</v>
      </c>
      <c r="K46" s="27">
        <v>0</v>
      </c>
      <c r="L46" s="3"/>
      <c r="M46" s="10">
        <f t="shared" si="3"/>
        <v>0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28.5">
      <c r="A47" s="6">
        <v>40</v>
      </c>
      <c r="B47" s="6" t="s">
        <v>45</v>
      </c>
      <c r="C47" s="7">
        <v>25.5</v>
      </c>
      <c r="D47" s="6" t="s">
        <v>38</v>
      </c>
      <c r="E47" s="8">
        <v>59</v>
      </c>
      <c r="F47" s="9">
        <f t="shared" si="2"/>
        <v>1.8238021638330756E-2</v>
      </c>
      <c r="G47" s="3"/>
      <c r="H47" s="3"/>
      <c r="I47" s="3" t="s">
        <v>37</v>
      </c>
      <c r="J47" s="3" t="s">
        <v>20</v>
      </c>
      <c r="K47" s="27">
        <v>0</v>
      </c>
      <c r="L47" s="3"/>
      <c r="M47" s="10">
        <f t="shared" si="3"/>
        <v>0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28.5">
      <c r="A48" s="6">
        <v>41</v>
      </c>
      <c r="B48" s="6" t="s">
        <v>45</v>
      </c>
      <c r="C48" s="7">
        <v>26</v>
      </c>
      <c r="D48" s="6" t="s">
        <v>38</v>
      </c>
      <c r="E48" s="8">
        <v>43</v>
      </c>
      <c r="F48" s="9">
        <f t="shared" si="2"/>
        <v>1.3292117465224112E-2</v>
      </c>
      <c r="G48" s="3"/>
      <c r="H48" s="3"/>
      <c r="I48" s="3" t="s">
        <v>37</v>
      </c>
      <c r="J48" s="3" t="s">
        <v>20</v>
      </c>
      <c r="K48" s="27">
        <v>0</v>
      </c>
      <c r="L48" s="3"/>
      <c r="M48" s="10">
        <f t="shared" si="3"/>
        <v>0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28.5">
      <c r="A49" s="6">
        <v>42</v>
      </c>
      <c r="B49" s="6" t="s">
        <v>45</v>
      </c>
      <c r="C49" s="7">
        <v>26.5</v>
      </c>
      <c r="D49" s="6" t="s">
        <v>38</v>
      </c>
      <c r="E49" s="8">
        <v>44</v>
      </c>
      <c r="F49" s="9">
        <f t="shared" si="2"/>
        <v>1.3601236476043277E-2</v>
      </c>
      <c r="G49" s="3"/>
      <c r="H49" s="3"/>
      <c r="I49" s="3" t="s">
        <v>37</v>
      </c>
      <c r="J49" s="3" t="s">
        <v>20</v>
      </c>
      <c r="K49" s="27">
        <v>0</v>
      </c>
      <c r="L49" s="3"/>
      <c r="M49" s="10">
        <f t="shared" si="3"/>
        <v>0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28.5">
      <c r="A50" s="6">
        <v>43</v>
      </c>
      <c r="B50" s="6" t="s">
        <v>45</v>
      </c>
      <c r="C50" s="7">
        <v>27</v>
      </c>
      <c r="D50" s="6" t="s">
        <v>36</v>
      </c>
      <c r="E50" s="8">
        <v>19</v>
      </c>
      <c r="F50" s="9">
        <f t="shared" si="2"/>
        <v>5.8732612055641424E-3</v>
      </c>
      <c r="G50" s="3"/>
      <c r="H50" s="3"/>
      <c r="I50" s="3" t="s">
        <v>37</v>
      </c>
      <c r="J50" s="3" t="s">
        <v>20</v>
      </c>
      <c r="K50" s="27">
        <v>0</v>
      </c>
      <c r="L50" s="3"/>
      <c r="M50" s="10">
        <f t="shared" si="3"/>
        <v>0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28.5">
      <c r="A51" s="6">
        <v>44</v>
      </c>
      <c r="B51" s="6" t="s">
        <v>45</v>
      </c>
      <c r="C51" s="7">
        <v>27.5</v>
      </c>
      <c r="D51" s="6" t="s">
        <v>36</v>
      </c>
      <c r="E51" s="8">
        <v>18</v>
      </c>
      <c r="F51" s="9">
        <f t="shared" si="2"/>
        <v>5.5641421947449764E-3</v>
      </c>
      <c r="G51" s="3"/>
      <c r="H51" s="3"/>
      <c r="I51" s="3" t="s">
        <v>37</v>
      </c>
      <c r="J51" s="3" t="s">
        <v>20</v>
      </c>
      <c r="K51" s="27">
        <v>0</v>
      </c>
      <c r="L51" s="3"/>
      <c r="M51" s="10">
        <f t="shared" si="3"/>
        <v>0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28.5">
      <c r="A52" s="6">
        <v>45</v>
      </c>
      <c r="B52" s="6" t="s">
        <v>45</v>
      </c>
      <c r="C52" s="7">
        <v>28</v>
      </c>
      <c r="D52" s="6" t="s">
        <v>36</v>
      </c>
      <c r="E52" s="8">
        <v>17</v>
      </c>
      <c r="F52" s="9">
        <f t="shared" si="2"/>
        <v>5.2550231839258114E-3</v>
      </c>
      <c r="G52" s="3"/>
      <c r="H52" s="3"/>
      <c r="I52" s="3" t="s">
        <v>37</v>
      </c>
      <c r="J52" s="3" t="s">
        <v>20</v>
      </c>
      <c r="K52" s="27">
        <v>0</v>
      </c>
      <c r="L52" s="3"/>
      <c r="M52" s="10">
        <f t="shared" si="3"/>
        <v>0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28.5">
      <c r="A53" s="6">
        <v>46</v>
      </c>
      <c r="B53" s="6" t="s">
        <v>45</v>
      </c>
      <c r="C53" s="7">
        <v>28.5</v>
      </c>
      <c r="D53" s="6" t="s">
        <v>36</v>
      </c>
      <c r="E53" s="8">
        <v>21</v>
      </c>
      <c r="F53" s="9">
        <f t="shared" si="2"/>
        <v>6.4914992272024734E-3</v>
      </c>
      <c r="G53" s="3"/>
      <c r="H53" s="3"/>
      <c r="I53" s="3" t="s">
        <v>37</v>
      </c>
      <c r="J53" s="3" t="s">
        <v>20</v>
      </c>
      <c r="K53" s="27">
        <v>0</v>
      </c>
      <c r="L53" s="3"/>
      <c r="M53" s="10">
        <f t="shared" si="3"/>
        <v>0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28.5">
      <c r="A54" s="6">
        <v>47</v>
      </c>
      <c r="B54" s="6" t="s">
        <v>45</v>
      </c>
      <c r="C54" s="7">
        <v>29</v>
      </c>
      <c r="D54" s="6" t="s">
        <v>36</v>
      </c>
      <c r="E54" s="8">
        <v>8</v>
      </c>
      <c r="F54" s="9">
        <f t="shared" si="2"/>
        <v>2.4729520865533232E-3</v>
      </c>
      <c r="G54" s="3"/>
      <c r="H54" s="3"/>
      <c r="I54" s="3" t="s">
        <v>37</v>
      </c>
      <c r="J54" s="3" t="s">
        <v>20</v>
      </c>
      <c r="K54" s="27">
        <v>0</v>
      </c>
      <c r="L54" s="3"/>
      <c r="M54" s="10">
        <f t="shared" si="3"/>
        <v>0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28.5">
      <c r="A55" s="6">
        <v>48</v>
      </c>
      <c r="B55" s="6" t="s">
        <v>45</v>
      </c>
      <c r="C55" s="7">
        <v>29.5</v>
      </c>
      <c r="D55" s="6" t="s">
        <v>36</v>
      </c>
      <c r="E55" s="8">
        <v>11</v>
      </c>
      <c r="F55" s="9">
        <f t="shared" si="2"/>
        <v>3.4003091190108192E-3</v>
      </c>
      <c r="G55" s="3"/>
      <c r="H55" s="3"/>
      <c r="I55" s="3" t="s">
        <v>37</v>
      </c>
      <c r="J55" s="3" t="s">
        <v>20</v>
      </c>
      <c r="K55" s="27">
        <v>0</v>
      </c>
      <c r="L55" s="3"/>
      <c r="M55" s="10">
        <f t="shared" si="3"/>
        <v>0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28.5">
      <c r="A56" s="6">
        <v>49</v>
      </c>
      <c r="B56" s="6" t="s">
        <v>45</v>
      </c>
      <c r="C56" s="7">
        <v>30</v>
      </c>
      <c r="D56" s="6" t="s">
        <v>36</v>
      </c>
      <c r="E56" s="8">
        <v>18</v>
      </c>
      <c r="F56" s="9">
        <f t="shared" si="2"/>
        <v>5.5641421947449764E-3</v>
      </c>
      <c r="G56" s="3"/>
      <c r="H56" s="3"/>
      <c r="I56" s="3" t="s">
        <v>37</v>
      </c>
      <c r="J56" s="3" t="s">
        <v>20</v>
      </c>
      <c r="K56" s="27">
        <v>0</v>
      </c>
      <c r="L56" s="3"/>
      <c r="M56" s="10">
        <f t="shared" si="3"/>
        <v>0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s="12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s="12" customForma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s="12" customForma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s="12" customForma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s="12" customForma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s="12" customForma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s="12" customForma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s="12" customForma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s="12" customForma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s="12" customForma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s="12" customForma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s="12" customForma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s="12" customForma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s="12" customForma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s="12" customForma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s="12" customForma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s="12" customForma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s="12" customForma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s="12" customForma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s="12" customForma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s="12" customForma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s="12" customForma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s="12" customForma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s="12" customForma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s="12" customForma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s="12" customForma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s="12" customForma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s="12" customForma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s="12" customForma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s="12" customForma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s="12" customForma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s="12" customForma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s="12" customForma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s="12" customForma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s="12" customForma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s="12" customForma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s="12" customForma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s="12" customForma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s="12" customForma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s="12" customForma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s="12" customForma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s="12" customForma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s="12" customForma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s="12" customForma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s="12" customForma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s="12" customForma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s="12" customForma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s="12" customForma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s="12" customForma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s="12" customForma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s="12" customForma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s="12" customForma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s="12" customForma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s="12" customForma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s="12" customForma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s="12" customForma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s="12" customForma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s="12" customForma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s="12" customForma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s="12" customForma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s="12" customForma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s="12" customForma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s="12" customForma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s="12" customForma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s="12" customForma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s="12" customForma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s="12" customForma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s="12" customForma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s="12" customForma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s="12" customForma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s="12" customForma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s="12" customForma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s="12" customForma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s="12" customForma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s="12" customForma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s="12" customForma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s="12" customForma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s="12" customForma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s="12" customForma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s="12" customForma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s="12" customForma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s="12" customForma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s="12" customForma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s="12" customForma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s="12" customForma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s="12" customForma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s="12" customForma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s="12" customForma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s="12" customForma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s="12" customForma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s="12" customForma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s="12" customForma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s="12" customForma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s="12" customForma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s="12" customForma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s="12" customForma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s="12" customForma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s="12" customForma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s="12" customForma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s="12" customForma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s="12" customForma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s="12" customForma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s="12" customForma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s="12" customForma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s="12" customForma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s="12" customForma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s="12" customForma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s="12" customForma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s="12" customForma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s="12" customForma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s="12" customForma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s="12" customForma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s="12" customForma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s="12" customForma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s="12" customForma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s="12" customForma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s="12" customForma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s="12" customForma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s="12" customForma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s="12" customForma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s="12" customForma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s="12" customForma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s="12" customForma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s="12" customForma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s="12" customForma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s="12" customForma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s="12" customForma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s="12" customForma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s="12" customForma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s="12" customForma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s="12" customForma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s="12" customForma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s="12" customForma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s="12" customForma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s="12" customForma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s="12" customForma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s="12" customForma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s="12" customForma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</sheetData>
  <mergeCells count="3">
    <mergeCell ref="A1:M1"/>
    <mergeCell ref="A2:M2"/>
    <mergeCell ref="B5:G5"/>
  </mergeCells>
  <conditionalFormatting sqref="D8:D56">
    <cfRule type="expression" dxfId="1" priority="2">
      <formula>D8="Kernrange (hoogvolume)"</formula>
    </cfRule>
    <cfRule type="expression" dxfId="0" priority="3">
      <formula>D8="Randrange (laagvolume)"</formula>
    </cfRule>
  </conditionalFormatting>
  <dataValidations count="1">
    <dataValidation type="list" sqref="I8:I56" xr:uid="{00000000-0002-0000-0100-000000000000}">
      <formula1>"Ja,Nee"</formula1>
    </dataValidation>
  </dataValidations>
  <pageMargins left="0.7" right="0.7" top="0.75" bottom="0.75" header="0.3" footer="0.3"/>
  <ignoredErrors>
    <ignoredError sqref="K8:K56" calculatedColumn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10B0DD14CAB4097A3A4FE0255EE8F" ma:contentTypeVersion="3" ma:contentTypeDescription="Een nieuw document maken." ma:contentTypeScope="" ma:versionID="3a8913487a07f9970f77a95edc0920fc">
  <xsd:schema xmlns:xsd="http://www.w3.org/2001/XMLSchema" xmlns:xs="http://www.w3.org/2001/XMLSchema" xmlns:p="http://schemas.microsoft.com/office/2006/metadata/properties" xmlns:ns2="a5742695-6444-43f2-b533-eb110680b38b" targetNamespace="http://schemas.microsoft.com/office/2006/metadata/properties" ma:root="true" ma:fieldsID="772b2104b1e04a26b89f05fea3f33b77" ns2:_="">
    <xsd:import namespace="a5742695-6444-43f2-b533-eb110680b3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42695-6444-43f2-b533-eb110680b3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CB1925-F313-4A48-BFE5-414E4AC694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42695-6444-43f2-b533-eb110680b3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B018D-A7B2-4673-A2BB-82F1C43564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6EDBFF-4485-40E0-8FA3-2B092080A244}">
  <ds:schemaRefs>
    <ds:schemaRef ds:uri="http://purl.org/dc/elements/1.1/"/>
    <ds:schemaRef ds:uri="http://schemas.microsoft.com/office/2006/metadata/properties"/>
    <ds:schemaRef ds:uri="a5742695-6444-43f2-b533-eb110680b38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Inschrijfbiljet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Vandeberg, B.M.A. (Bas)</cp:lastModifiedBy>
  <cp:revision/>
  <dcterms:created xsi:type="dcterms:W3CDTF">2026-07-03T12:01:16Z</dcterms:created>
  <dcterms:modified xsi:type="dcterms:W3CDTF">2026-07-28T14:00:50Z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0x01010047E10B0DD14CAB4097A3A4FE0255EE8F</vt:lpwstr>
  </property>
</Properties>
</file>