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3. NvI 2/Werkbestek NvI 2b/Deel A Aanbestedingsleidraad (NvI 2)/"/>
    </mc:Choice>
  </mc:AlternateContent>
  <xr:revisionPtr revIDLastSave="124" documentId="8_{4C108222-1CF1-4FBD-90C5-2BC203D94E8C}" xr6:coauthVersionLast="47" xr6:coauthVersionMax="47" xr10:uidLastSave="{EA7ADBB3-DABB-410A-B2BD-9B32FAD05AE5}"/>
  <bookViews>
    <workbookView xWindow="28690" yWindow="10" windowWidth="29020" windowHeight="15700" tabRatio="814" xr2:uid="{C534A164-15B5-4D9C-8AD6-921B40555ABC}"/>
  </bookViews>
  <sheets>
    <sheet name="FEO" sheetId="1" r:id="rId1"/>
    <sheet name="Bestaand Instromend Materieel" sheetId="3" r:id="rId2"/>
    <sheet name="Nieuw Instromend (niet MPO)" sheetId="2" r:id="rId3"/>
    <sheet name="ZE gefinancierd (MPO)" sheetId="4" r:id="rId4"/>
    <sheet name="Apparatuur" sheetId="9" r:id="rId5"/>
    <sheet name="Aanschaf vervangende batterijen" sheetId="5" r:id="rId6"/>
    <sheet name="Verv. batterijen gefinancierd" sheetId="6" r:id="rId7"/>
    <sheet name="Tank- en Laadinfra eigen middel" sheetId="7" r:id="rId8"/>
    <sheet name="Tank en laad gefinancierd (MPO)"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L20" i="1"/>
  <c r="L19" i="1"/>
  <c r="L18" i="1"/>
  <c r="B22" i="1"/>
  <c r="B17" i="1"/>
  <c r="B21" i="1"/>
  <c r="B20" i="1"/>
  <c r="B19" i="1"/>
  <c r="B18" i="1"/>
  <c r="B82" i="1"/>
  <c r="C106" i="1"/>
  <c r="D106" i="1"/>
  <c r="E106" i="1"/>
  <c r="F106" i="1"/>
  <c r="G106" i="1"/>
  <c r="H106" i="1"/>
  <c r="I106" i="1"/>
  <c r="J106" i="1"/>
  <c r="K106" i="1"/>
  <c r="L106" i="1"/>
  <c r="B106" i="1"/>
  <c r="K25" i="9"/>
  <c r="C25" i="9"/>
  <c r="C24" i="9"/>
  <c r="C23" i="9"/>
  <c r="Q61" i="7"/>
  <c r="P61" i="7"/>
  <c r="O61" i="7"/>
  <c r="N61" i="7"/>
  <c r="M61" i="7"/>
  <c r="L61" i="7"/>
  <c r="K61" i="7"/>
  <c r="J61" i="7"/>
  <c r="I61" i="7"/>
  <c r="H61" i="7"/>
  <c r="G61" i="7"/>
  <c r="F61" i="7"/>
  <c r="E61" i="7"/>
  <c r="D61" i="7"/>
  <c r="C61" i="7"/>
  <c r="B12" i="5"/>
  <c r="J25" i="9"/>
  <c r="I25" i="9"/>
  <c r="H25" i="9"/>
  <c r="G25" i="9"/>
  <c r="F25" i="9"/>
  <c r="E25" i="9"/>
  <c r="D25" i="9"/>
  <c r="B25" i="9"/>
  <c r="F16" i="4"/>
  <c r="B22" i="3"/>
  <c r="D18" i="1"/>
  <c r="C18" i="2" l="1"/>
  <c r="D18" i="2"/>
  <c r="E18" i="2"/>
  <c r="F18" i="2"/>
  <c r="G18" i="2"/>
  <c r="H18" i="2"/>
  <c r="B18" i="2"/>
  <c r="B12" i="2"/>
  <c r="C18" i="3"/>
  <c r="D18" i="3"/>
  <c r="E18" i="3"/>
  <c r="F18" i="3"/>
  <c r="G18" i="3"/>
  <c r="H18" i="3"/>
  <c r="B84" i="1" l="1"/>
  <c r="B85" i="1" s="1"/>
  <c r="B22" i="5"/>
  <c r="B23" i="9"/>
  <c r="B24" i="9" s="1"/>
  <c r="J24" i="9"/>
  <c r="I24" i="9"/>
  <c r="H24" i="9"/>
  <c r="G24" i="9"/>
  <c r="F24" i="9"/>
  <c r="E24" i="9"/>
  <c r="D24" i="9"/>
  <c r="J16" i="9"/>
  <c r="I16" i="9"/>
  <c r="H16" i="9"/>
  <c r="G16" i="9"/>
  <c r="F16" i="9"/>
  <c r="E16" i="9"/>
  <c r="D16" i="9"/>
  <c r="C16" i="9"/>
  <c r="B16" i="9"/>
  <c r="J23" i="9"/>
  <c r="I23" i="9"/>
  <c r="H23" i="9"/>
  <c r="G23" i="9"/>
  <c r="F23" i="9"/>
  <c r="E23" i="9"/>
  <c r="D23" i="9"/>
  <c r="J15" i="9"/>
  <c r="I15" i="9"/>
  <c r="H15" i="9"/>
  <c r="G15" i="9"/>
  <c r="F15" i="9"/>
  <c r="E15" i="9"/>
  <c r="D15" i="9"/>
  <c r="C15" i="9"/>
  <c r="B15" i="9"/>
  <c r="K22" i="9"/>
  <c r="K21" i="9"/>
  <c r="K20" i="9"/>
  <c r="K10" i="9"/>
  <c r="K11" i="9"/>
  <c r="K14" i="9"/>
  <c r="K12" i="9"/>
  <c r="K13" i="9"/>
  <c r="K6" i="9"/>
  <c r="B26" i="2" l="1"/>
  <c r="H36" i="3"/>
  <c r="G36" i="3"/>
  <c r="F36" i="3"/>
  <c r="E36" i="3"/>
  <c r="D36" i="3"/>
  <c r="C36" i="3"/>
  <c r="B36" i="3"/>
  <c r="H35" i="3"/>
  <c r="G35" i="3"/>
  <c r="F35" i="3"/>
  <c r="E35" i="3"/>
  <c r="D35" i="3"/>
  <c r="C35" i="3"/>
  <c r="B35" i="3"/>
  <c r="H34" i="3"/>
  <c r="G34" i="3"/>
  <c r="F34" i="3"/>
  <c r="E34" i="3"/>
  <c r="D34" i="3"/>
  <c r="C34" i="3"/>
  <c r="B34" i="3"/>
  <c r="H33" i="3"/>
  <c r="G33" i="3"/>
  <c r="F33" i="3"/>
  <c r="E33" i="3"/>
  <c r="D33" i="3"/>
  <c r="C33" i="3"/>
  <c r="B33" i="3"/>
  <c r="H32" i="3"/>
  <c r="G32" i="3"/>
  <c r="F32" i="3"/>
  <c r="E32" i="3"/>
  <c r="D32" i="3"/>
  <c r="C32" i="3"/>
  <c r="B32" i="3"/>
  <c r="H31" i="3"/>
  <c r="G31" i="3"/>
  <c r="F31" i="3"/>
  <c r="E31" i="3"/>
  <c r="D31" i="3"/>
  <c r="C31" i="3"/>
  <c r="B31" i="3"/>
  <c r="H30" i="3"/>
  <c r="G30" i="3"/>
  <c r="F30" i="3"/>
  <c r="E30" i="3"/>
  <c r="D30" i="3"/>
  <c r="C30" i="3"/>
  <c r="B30" i="3"/>
  <c r="H29" i="3"/>
  <c r="G29" i="3"/>
  <c r="F29" i="3"/>
  <c r="E29" i="3"/>
  <c r="D29" i="3"/>
  <c r="C29" i="3"/>
  <c r="B29" i="3"/>
  <c r="H28" i="3"/>
  <c r="G28" i="3"/>
  <c r="F28" i="3"/>
  <c r="E28" i="3"/>
  <c r="D28" i="3"/>
  <c r="C28" i="3"/>
  <c r="H27" i="3"/>
  <c r="G27" i="3"/>
  <c r="F27" i="3"/>
  <c r="E27" i="3"/>
  <c r="D27" i="3"/>
  <c r="C27" i="3"/>
  <c r="H26" i="3"/>
  <c r="G26" i="3"/>
  <c r="F26" i="3"/>
  <c r="E26" i="3"/>
  <c r="D26" i="3"/>
  <c r="C26" i="3"/>
  <c r="H22" i="3"/>
  <c r="G22" i="3"/>
  <c r="F22" i="3"/>
  <c r="E22" i="3"/>
  <c r="D22" i="3"/>
  <c r="C22" i="3"/>
  <c r="H21" i="3"/>
  <c r="G21" i="3"/>
  <c r="F21" i="3"/>
  <c r="E21" i="3"/>
  <c r="D21" i="3"/>
  <c r="C21" i="3"/>
  <c r="B21" i="3"/>
  <c r="H17" i="3"/>
  <c r="G17" i="3"/>
  <c r="F17" i="3"/>
  <c r="E17" i="3"/>
  <c r="D17" i="3"/>
  <c r="C17" i="3"/>
  <c r="B17" i="3"/>
  <c r="H12" i="3"/>
  <c r="G12" i="3"/>
  <c r="F12" i="3"/>
  <c r="E12" i="3"/>
  <c r="D12" i="3"/>
  <c r="C12" i="3"/>
  <c r="B12" i="3"/>
  <c r="B18" i="3" s="1"/>
  <c r="Q80" i="7"/>
  <c r="P80" i="7"/>
  <c r="O80" i="7"/>
  <c r="N80" i="7"/>
  <c r="M80" i="7"/>
  <c r="L80" i="7"/>
  <c r="K80" i="7"/>
  <c r="J80" i="7"/>
  <c r="I80" i="7"/>
  <c r="H80" i="7"/>
  <c r="G80" i="7"/>
  <c r="F80" i="7"/>
  <c r="E80" i="7"/>
  <c r="D80" i="7"/>
  <c r="C80" i="7"/>
  <c r="Q79" i="7"/>
  <c r="P79" i="7"/>
  <c r="O79" i="7"/>
  <c r="N79" i="7"/>
  <c r="M79" i="7"/>
  <c r="L79" i="7"/>
  <c r="K79" i="7"/>
  <c r="J79" i="7"/>
  <c r="I79" i="7"/>
  <c r="H79" i="7"/>
  <c r="G79" i="7"/>
  <c r="F79" i="7"/>
  <c r="E79" i="7"/>
  <c r="D79" i="7"/>
  <c r="C79" i="7"/>
  <c r="Q78" i="7"/>
  <c r="P78" i="7"/>
  <c r="O78" i="7"/>
  <c r="N78" i="7"/>
  <c r="M78" i="7"/>
  <c r="L78" i="7"/>
  <c r="K78" i="7"/>
  <c r="J78" i="7"/>
  <c r="I78" i="7"/>
  <c r="H78" i="7"/>
  <c r="G78" i="7"/>
  <c r="F78" i="7"/>
  <c r="E78" i="7"/>
  <c r="D78" i="7"/>
  <c r="C78" i="7"/>
  <c r="Q77" i="7"/>
  <c r="P77" i="7"/>
  <c r="O77" i="7"/>
  <c r="N77" i="7"/>
  <c r="M77" i="7"/>
  <c r="L77" i="7"/>
  <c r="K77" i="7"/>
  <c r="J77" i="7"/>
  <c r="I77" i="7"/>
  <c r="H77" i="7"/>
  <c r="G77" i="7"/>
  <c r="F77" i="7"/>
  <c r="E77" i="7"/>
  <c r="D77" i="7"/>
  <c r="C77" i="7"/>
  <c r="Q76" i="7"/>
  <c r="P76" i="7"/>
  <c r="O76" i="7"/>
  <c r="N76" i="7"/>
  <c r="M76" i="7"/>
  <c r="L76" i="7"/>
  <c r="K76" i="7"/>
  <c r="J76" i="7"/>
  <c r="I76" i="7"/>
  <c r="H76" i="7"/>
  <c r="G76" i="7"/>
  <c r="F76" i="7"/>
  <c r="E76" i="7"/>
  <c r="D76" i="7"/>
  <c r="C76" i="7"/>
  <c r="Q75" i="7"/>
  <c r="P75" i="7"/>
  <c r="O75" i="7"/>
  <c r="N75" i="7"/>
  <c r="M75" i="7"/>
  <c r="L75" i="7"/>
  <c r="K75" i="7"/>
  <c r="J75" i="7"/>
  <c r="I75" i="7"/>
  <c r="H75" i="7"/>
  <c r="G75" i="7"/>
  <c r="F75" i="7"/>
  <c r="E75" i="7"/>
  <c r="D75" i="7"/>
  <c r="C75" i="7"/>
  <c r="Q74" i="7"/>
  <c r="P74" i="7"/>
  <c r="O74" i="7"/>
  <c r="N74" i="7"/>
  <c r="M74" i="7"/>
  <c r="L74" i="7"/>
  <c r="K74" i="7"/>
  <c r="J74" i="7"/>
  <c r="I74" i="7"/>
  <c r="H74" i="7"/>
  <c r="G74" i="7"/>
  <c r="F74" i="7"/>
  <c r="E74" i="7"/>
  <c r="D74" i="7"/>
  <c r="C74" i="7"/>
  <c r="Q73" i="7"/>
  <c r="P73" i="7"/>
  <c r="O73" i="7"/>
  <c r="N73" i="7"/>
  <c r="M73" i="7"/>
  <c r="L73" i="7"/>
  <c r="K73" i="7"/>
  <c r="J73" i="7"/>
  <c r="I73" i="7"/>
  <c r="H73" i="7"/>
  <c r="G73" i="7"/>
  <c r="F73" i="7"/>
  <c r="E73" i="7"/>
  <c r="D73" i="7"/>
  <c r="C73" i="7"/>
  <c r="Q72" i="7"/>
  <c r="P72" i="7"/>
  <c r="O72" i="7"/>
  <c r="N72" i="7"/>
  <c r="M72" i="7"/>
  <c r="L72" i="7"/>
  <c r="K72" i="7"/>
  <c r="J72" i="7"/>
  <c r="I72" i="7"/>
  <c r="H72" i="7"/>
  <c r="G72" i="7"/>
  <c r="F72" i="7"/>
  <c r="E72" i="7"/>
  <c r="D72" i="7"/>
  <c r="C72" i="7"/>
  <c r="Q71" i="7"/>
  <c r="P71" i="7"/>
  <c r="O71" i="7"/>
  <c r="N71" i="7"/>
  <c r="M71" i="7"/>
  <c r="L71" i="7"/>
  <c r="K71" i="7"/>
  <c r="J71" i="7"/>
  <c r="I71" i="7"/>
  <c r="H71" i="7"/>
  <c r="G71" i="7"/>
  <c r="F71" i="7"/>
  <c r="E71" i="7"/>
  <c r="D71" i="7"/>
  <c r="C71" i="7"/>
  <c r="Q70" i="7"/>
  <c r="P70" i="7"/>
  <c r="P82" i="7" s="1"/>
  <c r="O70" i="7"/>
  <c r="N70" i="7"/>
  <c r="M70" i="7"/>
  <c r="L70" i="7"/>
  <c r="K70" i="7"/>
  <c r="J70" i="7"/>
  <c r="I70" i="7"/>
  <c r="H70" i="7"/>
  <c r="H82" i="7" s="1"/>
  <c r="G70" i="7"/>
  <c r="F70" i="7"/>
  <c r="E70" i="7"/>
  <c r="D70" i="7"/>
  <c r="C70" i="7"/>
  <c r="Q66" i="7"/>
  <c r="P66" i="7"/>
  <c r="O66" i="7"/>
  <c r="N66" i="7"/>
  <c r="M66" i="7"/>
  <c r="L66" i="7"/>
  <c r="K66" i="7"/>
  <c r="J66" i="7"/>
  <c r="I66" i="7"/>
  <c r="H66" i="7"/>
  <c r="G66" i="7"/>
  <c r="F66" i="7"/>
  <c r="E66" i="7"/>
  <c r="D66" i="7"/>
  <c r="C66" i="7"/>
  <c r="B66" i="7"/>
  <c r="Q62" i="7"/>
  <c r="P62" i="7"/>
  <c r="O62" i="7"/>
  <c r="N62" i="7"/>
  <c r="M62" i="7"/>
  <c r="L62" i="7"/>
  <c r="K62" i="7"/>
  <c r="J62" i="7"/>
  <c r="I62" i="7"/>
  <c r="H62" i="7"/>
  <c r="G62" i="7"/>
  <c r="F62" i="7"/>
  <c r="E62" i="7"/>
  <c r="D62" i="7"/>
  <c r="C62" i="7"/>
  <c r="B62" i="7"/>
  <c r="Q57" i="7"/>
  <c r="P57" i="7"/>
  <c r="O57" i="7"/>
  <c r="N57" i="7"/>
  <c r="M57" i="7"/>
  <c r="L57" i="7"/>
  <c r="K57" i="7"/>
  <c r="J57" i="7"/>
  <c r="I57" i="7"/>
  <c r="H57" i="7"/>
  <c r="G57" i="7"/>
  <c r="F57" i="7"/>
  <c r="E57" i="7"/>
  <c r="D57" i="7"/>
  <c r="C57" i="7"/>
  <c r="B57" i="7"/>
  <c r="B61" i="7" s="1"/>
  <c r="Q39" i="7"/>
  <c r="P39" i="7"/>
  <c r="O39" i="7"/>
  <c r="N39" i="7"/>
  <c r="M39" i="7"/>
  <c r="L39" i="7"/>
  <c r="K39" i="7"/>
  <c r="J39" i="7"/>
  <c r="I39" i="7"/>
  <c r="H39" i="7"/>
  <c r="G39" i="7"/>
  <c r="F39" i="7"/>
  <c r="E39" i="7"/>
  <c r="D39" i="7"/>
  <c r="C39" i="7"/>
  <c r="B39" i="7"/>
  <c r="Q38" i="7"/>
  <c r="P38" i="7"/>
  <c r="O38" i="7"/>
  <c r="N38" i="7"/>
  <c r="M38" i="7"/>
  <c r="L38" i="7"/>
  <c r="K38" i="7"/>
  <c r="J38" i="7"/>
  <c r="I38" i="7"/>
  <c r="H38" i="7"/>
  <c r="G38" i="7"/>
  <c r="F38" i="7"/>
  <c r="E38" i="7"/>
  <c r="D38" i="7"/>
  <c r="C38" i="7"/>
  <c r="B38" i="7"/>
  <c r="Q37" i="7"/>
  <c r="P37" i="7"/>
  <c r="O37" i="7"/>
  <c r="N37" i="7"/>
  <c r="M37" i="7"/>
  <c r="L37" i="7"/>
  <c r="K37" i="7"/>
  <c r="J37" i="7"/>
  <c r="I37" i="7"/>
  <c r="H37" i="7"/>
  <c r="G37" i="7"/>
  <c r="F37" i="7"/>
  <c r="E37" i="7"/>
  <c r="D37" i="7"/>
  <c r="C37" i="7"/>
  <c r="B37" i="7"/>
  <c r="Q36" i="7"/>
  <c r="P36" i="7"/>
  <c r="O36" i="7"/>
  <c r="N36" i="7"/>
  <c r="M36" i="7"/>
  <c r="L36" i="7"/>
  <c r="K36" i="7"/>
  <c r="J36" i="7"/>
  <c r="I36" i="7"/>
  <c r="H36" i="7"/>
  <c r="G36" i="7"/>
  <c r="F36" i="7"/>
  <c r="E36" i="7"/>
  <c r="D36" i="7"/>
  <c r="C36" i="7"/>
  <c r="B36" i="7"/>
  <c r="Q35" i="7"/>
  <c r="P35" i="7"/>
  <c r="O35" i="7"/>
  <c r="N35" i="7"/>
  <c r="M35" i="7"/>
  <c r="L35" i="7"/>
  <c r="K35" i="7"/>
  <c r="J35" i="7"/>
  <c r="I35" i="7"/>
  <c r="H35" i="7"/>
  <c r="G35" i="7"/>
  <c r="F35" i="7"/>
  <c r="E35" i="7"/>
  <c r="D35" i="7"/>
  <c r="C35" i="7"/>
  <c r="B35" i="7"/>
  <c r="Q34" i="7"/>
  <c r="P34" i="7"/>
  <c r="O34" i="7"/>
  <c r="N34" i="7"/>
  <c r="M34" i="7"/>
  <c r="L34" i="7"/>
  <c r="K34" i="7"/>
  <c r="J34" i="7"/>
  <c r="I34" i="7"/>
  <c r="H34" i="7"/>
  <c r="G34" i="7"/>
  <c r="F34" i="7"/>
  <c r="E34" i="7"/>
  <c r="D34" i="7"/>
  <c r="C34" i="7"/>
  <c r="B34" i="7"/>
  <c r="Q33" i="7"/>
  <c r="P33" i="7"/>
  <c r="O33" i="7"/>
  <c r="N33" i="7"/>
  <c r="M33" i="7"/>
  <c r="L33" i="7"/>
  <c r="K33" i="7"/>
  <c r="J33" i="7"/>
  <c r="I33" i="7"/>
  <c r="H33" i="7"/>
  <c r="G33" i="7"/>
  <c r="F33" i="7"/>
  <c r="E33" i="7"/>
  <c r="D33" i="7"/>
  <c r="C33" i="7"/>
  <c r="B33" i="7"/>
  <c r="Q32" i="7"/>
  <c r="P32" i="7"/>
  <c r="O32" i="7"/>
  <c r="N32" i="7"/>
  <c r="M32" i="7"/>
  <c r="L32" i="7"/>
  <c r="K32" i="7"/>
  <c r="J32" i="7"/>
  <c r="I32" i="7"/>
  <c r="H32" i="7"/>
  <c r="G32" i="7"/>
  <c r="F32" i="7"/>
  <c r="E32" i="7"/>
  <c r="D32" i="7"/>
  <c r="C32" i="7"/>
  <c r="B32" i="7"/>
  <c r="Q31" i="7"/>
  <c r="P31" i="7"/>
  <c r="O31" i="7"/>
  <c r="N31" i="7"/>
  <c r="M31" i="7"/>
  <c r="L31" i="7"/>
  <c r="K31" i="7"/>
  <c r="J31" i="7"/>
  <c r="I31" i="7"/>
  <c r="H31" i="7"/>
  <c r="G31" i="7"/>
  <c r="F31" i="7"/>
  <c r="E31" i="7"/>
  <c r="D31" i="7"/>
  <c r="C31" i="7"/>
  <c r="B31" i="7"/>
  <c r="Q30" i="7"/>
  <c r="P30" i="7"/>
  <c r="O30" i="7"/>
  <c r="N30" i="7"/>
  <c r="M30" i="7"/>
  <c r="L30" i="7"/>
  <c r="K30" i="7"/>
  <c r="J30" i="7"/>
  <c r="I30" i="7"/>
  <c r="H30" i="7"/>
  <c r="G30" i="7"/>
  <c r="F30" i="7"/>
  <c r="E30" i="7"/>
  <c r="D30" i="7"/>
  <c r="C30" i="7"/>
  <c r="B30" i="7"/>
  <c r="Q29" i="7"/>
  <c r="Q41" i="7" s="1"/>
  <c r="P29" i="7"/>
  <c r="P41" i="7" s="1"/>
  <c r="O29" i="7"/>
  <c r="O41" i="7" s="1"/>
  <c r="N29" i="7"/>
  <c r="N41" i="7" s="1"/>
  <c r="M29" i="7"/>
  <c r="M41" i="7" s="1"/>
  <c r="L29" i="7"/>
  <c r="L41" i="7" s="1"/>
  <c r="K29" i="7"/>
  <c r="K41" i="7" s="1"/>
  <c r="J29" i="7"/>
  <c r="J41" i="7" s="1"/>
  <c r="I29" i="7"/>
  <c r="I41" i="7" s="1"/>
  <c r="H29" i="7"/>
  <c r="H41" i="7" s="1"/>
  <c r="G29" i="7"/>
  <c r="G41" i="7" s="1"/>
  <c r="F29" i="7"/>
  <c r="F41" i="7" s="1"/>
  <c r="E29" i="7"/>
  <c r="E41" i="7" s="1"/>
  <c r="D29" i="7"/>
  <c r="D41" i="7" s="1"/>
  <c r="C29" i="7"/>
  <c r="C41" i="7" s="1"/>
  <c r="B29" i="7"/>
  <c r="B41" i="7" s="1"/>
  <c r="Q22" i="7"/>
  <c r="P22" i="7"/>
  <c r="O22" i="7"/>
  <c r="N22" i="7"/>
  <c r="M22" i="7"/>
  <c r="L22" i="7"/>
  <c r="K22" i="7"/>
  <c r="J22" i="7"/>
  <c r="I22" i="7"/>
  <c r="H22" i="7"/>
  <c r="G22" i="7"/>
  <c r="F22" i="7"/>
  <c r="E22" i="7"/>
  <c r="D22" i="7"/>
  <c r="C22" i="7"/>
  <c r="B22" i="7"/>
  <c r="Q20" i="7"/>
  <c r="P20" i="7"/>
  <c r="O20" i="7"/>
  <c r="N20" i="7"/>
  <c r="M20" i="7"/>
  <c r="L20" i="7"/>
  <c r="K20" i="7"/>
  <c r="J20" i="7"/>
  <c r="I20" i="7"/>
  <c r="H20" i="7"/>
  <c r="G20" i="7"/>
  <c r="F20" i="7"/>
  <c r="E20" i="7"/>
  <c r="D20" i="7"/>
  <c r="C20" i="7"/>
  <c r="B20" i="7"/>
  <c r="N16" i="7"/>
  <c r="N21" i="7" s="1"/>
  <c r="Q8" i="7"/>
  <c r="Q16" i="7" s="1"/>
  <c r="Q21" i="7" s="1"/>
  <c r="P8" i="7"/>
  <c r="P16" i="7" s="1"/>
  <c r="P21" i="7" s="1"/>
  <c r="O8" i="7"/>
  <c r="O16" i="7" s="1"/>
  <c r="O21" i="7" s="1"/>
  <c r="N8" i="7"/>
  <c r="M8" i="7"/>
  <c r="M16" i="7" s="1"/>
  <c r="M21" i="7" s="1"/>
  <c r="L8" i="7"/>
  <c r="L16" i="7" s="1"/>
  <c r="L21" i="7" s="1"/>
  <c r="K8" i="7"/>
  <c r="K16" i="7" s="1"/>
  <c r="K21" i="7" s="1"/>
  <c r="J8" i="7"/>
  <c r="J16" i="7" s="1"/>
  <c r="J21" i="7" s="1"/>
  <c r="I8" i="7"/>
  <c r="I16" i="7" s="1"/>
  <c r="I21" i="7" s="1"/>
  <c r="H8" i="7"/>
  <c r="H16" i="7" s="1"/>
  <c r="H21" i="7" s="1"/>
  <c r="G8" i="7"/>
  <c r="G16" i="7" s="1"/>
  <c r="G21" i="7" s="1"/>
  <c r="F8" i="7"/>
  <c r="F16" i="7" s="1"/>
  <c r="F21" i="7" s="1"/>
  <c r="E8" i="7"/>
  <c r="E16" i="7" s="1"/>
  <c r="E21" i="7" s="1"/>
  <c r="D8" i="7"/>
  <c r="D16" i="7" s="1"/>
  <c r="D21" i="7" s="1"/>
  <c r="C8" i="7"/>
  <c r="C16" i="7" s="1"/>
  <c r="C21" i="7" s="1"/>
  <c r="B8" i="7"/>
  <c r="B16" i="7" s="1"/>
  <c r="B21" i="7" s="1"/>
  <c r="K78" i="8"/>
  <c r="J78" i="8"/>
  <c r="I78" i="8"/>
  <c r="H78" i="8"/>
  <c r="G78" i="8"/>
  <c r="F78" i="8"/>
  <c r="E78" i="8"/>
  <c r="D78" i="8"/>
  <c r="C78" i="8"/>
  <c r="K77" i="8"/>
  <c r="J77" i="8"/>
  <c r="I77" i="8"/>
  <c r="H77" i="8"/>
  <c r="G77" i="8"/>
  <c r="F77" i="8"/>
  <c r="E77" i="8"/>
  <c r="D77" i="8"/>
  <c r="C77" i="8"/>
  <c r="K76" i="8"/>
  <c r="J76" i="8"/>
  <c r="I76" i="8"/>
  <c r="H76" i="8"/>
  <c r="G76" i="8"/>
  <c r="F76" i="8"/>
  <c r="E76" i="8"/>
  <c r="D76" i="8"/>
  <c r="C76" i="8"/>
  <c r="K75" i="8"/>
  <c r="J75" i="8"/>
  <c r="I75" i="8"/>
  <c r="H75" i="8"/>
  <c r="G75" i="8"/>
  <c r="F75" i="8"/>
  <c r="E75" i="8"/>
  <c r="D75" i="8"/>
  <c r="C75" i="8"/>
  <c r="K74" i="8"/>
  <c r="J74" i="8"/>
  <c r="I74" i="8"/>
  <c r="H74" i="8"/>
  <c r="G74" i="8"/>
  <c r="F74" i="8"/>
  <c r="E74" i="8"/>
  <c r="D74" i="8"/>
  <c r="C74" i="8"/>
  <c r="K73" i="8"/>
  <c r="J73" i="8"/>
  <c r="I73" i="8"/>
  <c r="H73" i="8"/>
  <c r="G73" i="8"/>
  <c r="F73" i="8"/>
  <c r="E73" i="8"/>
  <c r="D73" i="8"/>
  <c r="C73" i="8"/>
  <c r="K72" i="8"/>
  <c r="J72" i="8"/>
  <c r="I72" i="8"/>
  <c r="H72" i="8"/>
  <c r="G72" i="8"/>
  <c r="F72" i="8"/>
  <c r="E72" i="8"/>
  <c r="D72" i="8"/>
  <c r="C72" i="8"/>
  <c r="K71" i="8"/>
  <c r="J71" i="8"/>
  <c r="I71" i="8"/>
  <c r="H71" i="8"/>
  <c r="G71" i="8"/>
  <c r="F71" i="8"/>
  <c r="E71" i="8"/>
  <c r="D71" i="8"/>
  <c r="C71" i="8"/>
  <c r="K70" i="8"/>
  <c r="J70" i="8"/>
  <c r="I70" i="8"/>
  <c r="H70" i="8"/>
  <c r="G70" i="8"/>
  <c r="F70" i="8"/>
  <c r="E70" i="8"/>
  <c r="D70" i="8"/>
  <c r="C70" i="8"/>
  <c r="K69" i="8"/>
  <c r="J69" i="8"/>
  <c r="I69" i="8"/>
  <c r="H69" i="8"/>
  <c r="G69" i="8"/>
  <c r="F69" i="8"/>
  <c r="E69" i="8"/>
  <c r="D69" i="8"/>
  <c r="C69" i="8"/>
  <c r="K68" i="8"/>
  <c r="J68" i="8"/>
  <c r="I68" i="8"/>
  <c r="H68" i="8"/>
  <c r="G68" i="8"/>
  <c r="F68" i="8"/>
  <c r="E68" i="8"/>
  <c r="D68" i="8"/>
  <c r="C68" i="8"/>
  <c r="K64" i="8"/>
  <c r="J64" i="8"/>
  <c r="I64" i="8"/>
  <c r="H64" i="8"/>
  <c r="G64" i="8"/>
  <c r="F64" i="8"/>
  <c r="E64" i="8"/>
  <c r="D64" i="8"/>
  <c r="C64" i="8"/>
  <c r="B64" i="8"/>
  <c r="F61" i="8"/>
  <c r="K60" i="8"/>
  <c r="J60" i="8"/>
  <c r="I60" i="8"/>
  <c r="H60" i="8"/>
  <c r="G60" i="8"/>
  <c r="F60" i="8"/>
  <c r="E60" i="8"/>
  <c r="D60" i="8"/>
  <c r="C60" i="8"/>
  <c r="B60" i="8"/>
  <c r="J59" i="8"/>
  <c r="J61" i="8" s="1"/>
  <c r="H59" i="8"/>
  <c r="H61" i="8" s="1"/>
  <c r="G59" i="8"/>
  <c r="G61" i="8" s="1"/>
  <c r="F59" i="8"/>
  <c r="E59" i="8"/>
  <c r="E61" i="8" s="1"/>
  <c r="B59" i="8"/>
  <c r="B61" i="8" s="1"/>
  <c r="K55" i="8"/>
  <c r="K59" i="8" s="1"/>
  <c r="K61" i="8" s="1"/>
  <c r="J55" i="8"/>
  <c r="I55" i="8"/>
  <c r="I59" i="8" s="1"/>
  <c r="I61" i="8" s="1"/>
  <c r="H55" i="8"/>
  <c r="G55" i="8"/>
  <c r="F55" i="8"/>
  <c r="E55" i="8"/>
  <c r="D55" i="8"/>
  <c r="D59" i="8" s="1"/>
  <c r="D61" i="8" s="1"/>
  <c r="C55" i="8"/>
  <c r="C59" i="8" s="1"/>
  <c r="C61" i="8" s="1"/>
  <c r="B55" i="8"/>
  <c r="K37" i="8"/>
  <c r="J37" i="8"/>
  <c r="I37" i="8"/>
  <c r="H37" i="8"/>
  <c r="G37" i="8"/>
  <c r="F37" i="8"/>
  <c r="E37" i="8"/>
  <c r="D37" i="8"/>
  <c r="C37" i="8"/>
  <c r="B37" i="8"/>
  <c r="K36" i="8"/>
  <c r="J36" i="8"/>
  <c r="I36" i="8"/>
  <c r="H36" i="8"/>
  <c r="G36" i="8"/>
  <c r="F36" i="8"/>
  <c r="E36" i="8"/>
  <c r="D36" i="8"/>
  <c r="C36" i="8"/>
  <c r="B36"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K30" i="8"/>
  <c r="J30" i="8"/>
  <c r="I30" i="8"/>
  <c r="H30" i="8"/>
  <c r="G30" i="8"/>
  <c r="F30" i="8"/>
  <c r="E30" i="8"/>
  <c r="D30" i="8"/>
  <c r="C30" i="8"/>
  <c r="B30" i="8"/>
  <c r="K29" i="8"/>
  <c r="J29" i="8"/>
  <c r="I29" i="8"/>
  <c r="H29" i="8"/>
  <c r="G29" i="8"/>
  <c r="F29" i="8"/>
  <c r="E29" i="8"/>
  <c r="D29" i="8"/>
  <c r="C29" i="8"/>
  <c r="B29" i="8"/>
  <c r="K28" i="8"/>
  <c r="J28" i="8"/>
  <c r="I28" i="8"/>
  <c r="H28" i="8"/>
  <c r="G28" i="8"/>
  <c r="F28" i="8"/>
  <c r="E28" i="8"/>
  <c r="D28" i="8"/>
  <c r="C28" i="8"/>
  <c r="B28" i="8"/>
  <c r="K27" i="8"/>
  <c r="J27" i="8"/>
  <c r="I27" i="8"/>
  <c r="H27" i="8"/>
  <c r="G27" i="8"/>
  <c r="G39" i="8" s="1"/>
  <c r="F27" i="8"/>
  <c r="E27" i="8"/>
  <c r="D27" i="8"/>
  <c r="C27" i="8"/>
  <c r="B27" i="8"/>
  <c r="K24" i="8"/>
  <c r="C24" i="8"/>
  <c r="E23" i="8"/>
  <c r="G22" i="8"/>
  <c r="K20" i="8"/>
  <c r="J20" i="8"/>
  <c r="I20" i="8"/>
  <c r="H20" i="8"/>
  <c r="G20" i="8"/>
  <c r="F20" i="8"/>
  <c r="E20" i="8"/>
  <c r="D20" i="8"/>
  <c r="C20" i="8"/>
  <c r="B20" i="8"/>
  <c r="K19" i="8"/>
  <c r="J19" i="8"/>
  <c r="I19" i="8"/>
  <c r="H19" i="8"/>
  <c r="G19" i="8"/>
  <c r="F19" i="8"/>
  <c r="E19" i="8"/>
  <c r="D19" i="8"/>
  <c r="C19" i="8"/>
  <c r="B19" i="8"/>
  <c r="K18" i="8"/>
  <c r="J18" i="8"/>
  <c r="I18" i="8"/>
  <c r="H18" i="8"/>
  <c r="H23" i="8" s="1"/>
  <c r="G18" i="8"/>
  <c r="G23" i="8" s="1"/>
  <c r="F18" i="8"/>
  <c r="F24" i="8" s="1"/>
  <c r="E18" i="8"/>
  <c r="E24" i="8" s="1"/>
  <c r="D18" i="8"/>
  <c r="C18" i="8"/>
  <c r="B18" i="8"/>
  <c r="H14" i="8"/>
  <c r="H22" i="8" s="1"/>
  <c r="G14" i="8"/>
  <c r="K13" i="8"/>
  <c r="J13" i="8"/>
  <c r="J24" i="8" s="1"/>
  <c r="I13" i="8"/>
  <c r="I24" i="8" s="1"/>
  <c r="H13" i="8"/>
  <c r="H24" i="8" s="1"/>
  <c r="G13" i="8"/>
  <c r="G24" i="8" s="1"/>
  <c r="F13" i="8"/>
  <c r="E13" i="8"/>
  <c r="D13" i="8"/>
  <c r="D24" i="8" s="1"/>
  <c r="C13" i="8"/>
  <c r="B13" i="8"/>
  <c r="B24" i="8" s="1"/>
  <c r="K12" i="8"/>
  <c r="K23" i="8" s="1"/>
  <c r="J12" i="8"/>
  <c r="J23" i="8" s="1"/>
  <c r="I12" i="8"/>
  <c r="I14" i="8" s="1"/>
  <c r="I22" i="8" s="1"/>
  <c r="H12" i="8"/>
  <c r="G12" i="8"/>
  <c r="F12" i="8"/>
  <c r="F23" i="8" s="1"/>
  <c r="E12" i="8"/>
  <c r="E14" i="8" s="1"/>
  <c r="E22" i="8" s="1"/>
  <c r="D12" i="8"/>
  <c r="D23" i="8" s="1"/>
  <c r="C12" i="8"/>
  <c r="C23" i="8" s="1"/>
  <c r="B12" i="8"/>
  <c r="B23" i="8" s="1"/>
  <c r="K11" i="8"/>
  <c r="J11" i="8"/>
  <c r="I11" i="8"/>
  <c r="H11" i="8"/>
  <c r="G11" i="8"/>
  <c r="F11" i="8"/>
  <c r="E11" i="8"/>
  <c r="D11" i="8"/>
  <c r="C11" i="8"/>
  <c r="B11" i="8"/>
  <c r="R36" i="6"/>
  <c r="Q36" i="6"/>
  <c r="P36" i="6"/>
  <c r="O36" i="6"/>
  <c r="N36" i="6"/>
  <c r="M36" i="6"/>
  <c r="L36" i="6"/>
  <c r="K36" i="6"/>
  <c r="J36" i="6"/>
  <c r="I36" i="6"/>
  <c r="H36" i="6"/>
  <c r="G36" i="6"/>
  <c r="F36" i="6"/>
  <c r="E36" i="6"/>
  <c r="D36" i="6"/>
  <c r="C36" i="6"/>
  <c r="B36" i="6"/>
  <c r="R35" i="6"/>
  <c r="Q35" i="6"/>
  <c r="P35" i="6"/>
  <c r="O35" i="6"/>
  <c r="N35" i="6"/>
  <c r="M35" i="6"/>
  <c r="L35" i="6"/>
  <c r="K35" i="6"/>
  <c r="J35" i="6"/>
  <c r="I35" i="6"/>
  <c r="H35" i="6"/>
  <c r="G35" i="6"/>
  <c r="F35" i="6"/>
  <c r="E35" i="6"/>
  <c r="D35" i="6"/>
  <c r="C35" i="6"/>
  <c r="B35" i="6"/>
  <c r="R34" i="6"/>
  <c r="Q34" i="6"/>
  <c r="P34" i="6"/>
  <c r="O34" i="6"/>
  <c r="N34" i="6"/>
  <c r="M34" i="6"/>
  <c r="L34" i="6"/>
  <c r="K34" i="6"/>
  <c r="J34" i="6"/>
  <c r="I34" i="6"/>
  <c r="H34" i="6"/>
  <c r="G34" i="6"/>
  <c r="F34" i="6"/>
  <c r="E34" i="6"/>
  <c r="D34" i="6"/>
  <c r="C34" i="6"/>
  <c r="B34" i="6"/>
  <c r="R33" i="6"/>
  <c r="Q33" i="6"/>
  <c r="P33" i="6"/>
  <c r="O33" i="6"/>
  <c r="N33" i="6"/>
  <c r="M33" i="6"/>
  <c r="L33" i="6"/>
  <c r="K33" i="6"/>
  <c r="J33" i="6"/>
  <c r="I33" i="6"/>
  <c r="H33" i="6"/>
  <c r="G33" i="6"/>
  <c r="F33" i="6"/>
  <c r="E33" i="6"/>
  <c r="D33" i="6"/>
  <c r="C33" i="6"/>
  <c r="B33" i="6"/>
  <c r="R32" i="6"/>
  <c r="Q32" i="6"/>
  <c r="P32" i="6"/>
  <c r="O32" i="6"/>
  <c r="N32" i="6"/>
  <c r="M32" i="6"/>
  <c r="L32" i="6"/>
  <c r="K32" i="6"/>
  <c r="J32" i="6"/>
  <c r="I32" i="6"/>
  <c r="H32" i="6"/>
  <c r="G32" i="6"/>
  <c r="F32" i="6"/>
  <c r="E32" i="6"/>
  <c r="D32" i="6"/>
  <c r="C32" i="6"/>
  <c r="B32" i="6"/>
  <c r="R31" i="6"/>
  <c r="Q31" i="6"/>
  <c r="P31" i="6"/>
  <c r="O31" i="6"/>
  <c r="N31" i="6"/>
  <c r="M31" i="6"/>
  <c r="L31" i="6"/>
  <c r="K31" i="6"/>
  <c r="J31" i="6"/>
  <c r="I31" i="6"/>
  <c r="H31" i="6"/>
  <c r="G31" i="6"/>
  <c r="F31" i="6"/>
  <c r="E31" i="6"/>
  <c r="D31" i="6"/>
  <c r="C31" i="6"/>
  <c r="B31" i="6"/>
  <c r="R30" i="6"/>
  <c r="Q30" i="6"/>
  <c r="P30" i="6"/>
  <c r="O30" i="6"/>
  <c r="N30" i="6"/>
  <c r="M30" i="6"/>
  <c r="L30" i="6"/>
  <c r="K30" i="6"/>
  <c r="J30" i="6"/>
  <c r="I30" i="6"/>
  <c r="H30" i="6"/>
  <c r="G30" i="6"/>
  <c r="F30" i="6"/>
  <c r="E30" i="6"/>
  <c r="D30" i="6"/>
  <c r="C30" i="6"/>
  <c r="B30" i="6"/>
  <c r="R29" i="6"/>
  <c r="Q29" i="6"/>
  <c r="P29" i="6"/>
  <c r="O29" i="6"/>
  <c r="N29" i="6"/>
  <c r="M29" i="6"/>
  <c r="L29" i="6"/>
  <c r="K29" i="6"/>
  <c r="J29" i="6"/>
  <c r="I29" i="6"/>
  <c r="H29" i="6"/>
  <c r="G29" i="6"/>
  <c r="F29" i="6"/>
  <c r="E29" i="6"/>
  <c r="D29" i="6"/>
  <c r="C29" i="6"/>
  <c r="B29" i="6"/>
  <c r="R28" i="6"/>
  <c r="Q28" i="6"/>
  <c r="P28" i="6"/>
  <c r="O28" i="6"/>
  <c r="N28" i="6"/>
  <c r="M28" i="6"/>
  <c r="L28" i="6"/>
  <c r="K28" i="6"/>
  <c r="J28" i="6"/>
  <c r="I28" i="6"/>
  <c r="H28" i="6"/>
  <c r="G28" i="6"/>
  <c r="F28" i="6"/>
  <c r="E28" i="6"/>
  <c r="D28" i="6"/>
  <c r="C28" i="6"/>
  <c r="B28" i="6"/>
  <c r="R27" i="6"/>
  <c r="Q27" i="6"/>
  <c r="P27" i="6"/>
  <c r="O27" i="6"/>
  <c r="N27" i="6"/>
  <c r="M27" i="6"/>
  <c r="L27" i="6"/>
  <c r="K27" i="6"/>
  <c r="J27" i="6"/>
  <c r="I27" i="6"/>
  <c r="H27" i="6"/>
  <c r="G27" i="6"/>
  <c r="F27" i="6"/>
  <c r="E27" i="6"/>
  <c r="D27" i="6"/>
  <c r="C27" i="6"/>
  <c r="B27" i="6"/>
  <c r="R26" i="6"/>
  <c r="Q26" i="6"/>
  <c r="P26" i="6"/>
  <c r="O26" i="6"/>
  <c r="N26" i="6"/>
  <c r="M26" i="6"/>
  <c r="M38" i="6" s="1"/>
  <c r="L26" i="6"/>
  <c r="K26" i="6"/>
  <c r="J26" i="6"/>
  <c r="I26" i="6"/>
  <c r="H26" i="6"/>
  <c r="G26" i="6"/>
  <c r="F26" i="6"/>
  <c r="E26" i="6"/>
  <c r="E38" i="6" s="1"/>
  <c r="D26" i="6"/>
  <c r="C26" i="6"/>
  <c r="B26" i="6"/>
  <c r="P23" i="6"/>
  <c r="O23" i="6"/>
  <c r="H23" i="6"/>
  <c r="G23" i="6"/>
  <c r="Q22" i="6"/>
  <c r="P22" i="6"/>
  <c r="I22" i="6"/>
  <c r="H22" i="6"/>
  <c r="R19" i="6"/>
  <c r="Q19" i="6"/>
  <c r="P19" i="6"/>
  <c r="O19" i="6"/>
  <c r="N19" i="6"/>
  <c r="M19" i="6"/>
  <c r="L19" i="6"/>
  <c r="K19" i="6"/>
  <c r="J19" i="6"/>
  <c r="I19" i="6"/>
  <c r="H19" i="6"/>
  <c r="G19" i="6"/>
  <c r="F19" i="6"/>
  <c r="E19" i="6"/>
  <c r="D19" i="6"/>
  <c r="C19" i="6"/>
  <c r="B19" i="6"/>
  <c r="R18" i="6"/>
  <c r="Q18" i="6"/>
  <c r="P18" i="6"/>
  <c r="O18" i="6"/>
  <c r="N18" i="6"/>
  <c r="M18" i="6"/>
  <c r="L18" i="6"/>
  <c r="K18" i="6"/>
  <c r="J18" i="6"/>
  <c r="I18" i="6"/>
  <c r="H18" i="6"/>
  <c r="G18" i="6"/>
  <c r="F18" i="6"/>
  <c r="E18" i="6"/>
  <c r="D18" i="6"/>
  <c r="C18" i="6"/>
  <c r="B18" i="6"/>
  <c r="R17" i="6"/>
  <c r="Q17" i="6"/>
  <c r="P17" i="6"/>
  <c r="O17" i="6"/>
  <c r="N17" i="6"/>
  <c r="M17" i="6"/>
  <c r="L17" i="6"/>
  <c r="K17" i="6"/>
  <c r="J17" i="6"/>
  <c r="I17" i="6"/>
  <c r="H17" i="6"/>
  <c r="G17" i="6"/>
  <c r="F17" i="6"/>
  <c r="E17" i="6"/>
  <c r="D17" i="6"/>
  <c r="C17" i="6"/>
  <c r="B17" i="6"/>
  <c r="R13" i="6"/>
  <c r="R23" i="6" s="1"/>
  <c r="Q13" i="6"/>
  <c r="Q23" i="6" s="1"/>
  <c r="P13" i="6"/>
  <c r="O13" i="6"/>
  <c r="N13" i="6"/>
  <c r="N23" i="6" s="1"/>
  <c r="M13" i="6"/>
  <c r="M23" i="6" s="1"/>
  <c r="L13" i="6"/>
  <c r="L23" i="6" s="1"/>
  <c r="K13" i="6"/>
  <c r="K23" i="6" s="1"/>
  <c r="J13" i="6"/>
  <c r="J23" i="6" s="1"/>
  <c r="I13" i="6"/>
  <c r="I23" i="6" s="1"/>
  <c r="H13" i="6"/>
  <c r="G13" i="6"/>
  <c r="F13" i="6"/>
  <c r="F23" i="6" s="1"/>
  <c r="E13" i="6"/>
  <c r="E23" i="6" s="1"/>
  <c r="D13" i="6"/>
  <c r="D23" i="6" s="1"/>
  <c r="C13" i="6"/>
  <c r="C23" i="6" s="1"/>
  <c r="B13" i="6"/>
  <c r="B23" i="6" s="1"/>
  <c r="R12" i="6"/>
  <c r="R22" i="6" s="1"/>
  <c r="Q12" i="6"/>
  <c r="P12" i="6"/>
  <c r="O12" i="6"/>
  <c r="O22" i="6" s="1"/>
  <c r="N12" i="6"/>
  <c r="N22" i="6" s="1"/>
  <c r="M12" i="6"/>
  <c r="M22" i="6" s="1"/>
  <c r="L12" i="6"/>
  <c r="L22" i="6" s="1"/>
  <c r="K12" i="6"/>
  <c r="K22" i="6" s="1"/>
  <c r="J12" i="6"/>
  <c r="J22" i="6" s="1"/>
  <c r="I12" i="6"/>
  <c r="H12" i="6"/>
  <c r="G12" i="6"/>
  <c r="G22" i="6" s="1"/>
  <c r="F12" i="6"/>
  <c r="F22" i="6" s="1"/>
  <c r="E12" i="6"/>
  <c r="E22" i="6" s="1"/>
  <c r="D12" i="6"/>
  <c r="D22" i="6" s="1"/>
  <c r="C12" i="6"/>
  <c r="C22" i="6" s="1"/>
  <c r="B12" i="6"/>
  <c r="B22" i="6" s="1"/>
  <c r="O11" i="6"/>
  <c r="O21" i="6" s="1"/>
  <c r="M11" i="6"/>
  <c r="M21" i="6" s="1"/>
  <c r="K11" i="6"/>
  <c r="K21" i="6" s="1"/>
  <c r="G11" i="6"/>
  <c r="G21" i="6" s="1"/>
  <c r="E11" i="6"/>
  <c r="E21" i="6" s="1"/>
  <c r="C11" i="6"/>
  <c r="C21" i="6" s="1"/>
  <c r="R8" i="6"/>
  <c r="R11" i="6" s="1"/>
  <c r="R21" i="6" s="1"/>
  <c r="Q8" i="6"/>
  <c r="Q11" i="6" s="1"/>
  <c r="Q21" i="6" s="1"/>
  <c r="P8" i="6"/>
  <c r="P11" i="6" s="1"/>
  <c r="P21" i="6" s="1"/>
  <c r="O8" i="6"/>
  <c r="N8" i="6"/>
  <c r="N11" i="6" s="1"/>
  <c r="N21" i="6" s="1"/>
  <c r="M8" i="6"/>
  <c r="L8" i="6"/>
  <c r="L11" i="6" s="1"/>
  <c r="L21" i="6" s="1"/>
  <c r="K8" i="6"/>
  <c r="J8" i="6"/>
  <c r="J11" i="6" s="1"/>
  <c r="J21" i="6" s="1"/>
  <c r="I8" i="6"/>
  <c r="I11" i="6" s="1"/>
  <c r="I21" i="6" s="1"/>
  <c r="H8" i="6"/>
  <c r="H11" i="6" s="1"/>
  <c r="H21" i="6" s="1"/>
  <c r="G8" i="6"/>
  <c r="F8" i="6"/>
  <c r="F11" i="6" s="1"/>
  <c r="F21" i="6" s="1"/>
  <c r="E8" i="6"/>
  <c r="D8" i="6"/>
  <c r="D11" i="6" s="1"/>
  <c r="D21" i="6" s="1"/>
  <c r="C8" i="6"/>
  <c r="B8" i="6"/>
  <c r="B11" i="6" s="1"/>
  <c r="B21" i="6" s="1"/>
  <c r="R32" i="5"/>
  <c r="Q32" i="5"/>
  <c r="P32" i="5"/>
  <c r="O32" i="5"/>
  <c r="N32" i="5"/>
  <c r="M32" i="5"/>
  <c r="L32" i="5"/>
  <c r="K32" i="5"/>
  <c r="J32" i="5"/>
  <c r="I32" i="5"/>
  <c r="H32" i="5"/>
  <c r="G32" i="5"/>
  <c r="F32" i="5"/>
  <c r="E32" i="5"/>
  <c r="D32" i="5"/>
  <c r="C32" i="5"/>
  <c r="B32" i="5"/>
  <c r="R31" i="5"/>
  <c r="Q31" i="5"/>
  <c r="P31" i="5"/>
  <c r="O31" i="5"/>
  <c r="N31" i="5"/>
  <c r="M31" i="5"/>
  <c r="L31" i="5"/>
  <c r="K31" i="5"/>
  <c r="J31" i="5"/>
  <c r="I31" i="5"/>
  <c r="H31" i="5"/>
  <c r="G31" i="5"/>
  <c r="F31" i="5"/>
  <c r="E31" i="5"/>
  <c r="D31" i="5"/>
  <c r="C31" i="5"/>
  <c r="B31" i="5"/>
  <c r="R30" i="5"/>
  <c r="Q30" i="5"/>
  <c r="P30" i="5"/>
  <c r="O30" i="5"/>
  <c r="N30" i="5"/>
  <c r="M30" i="5"/>
  <c r="L30" i="5"/>
  <c r="K30" i="5"/>
  <c r="J30" i="5"/>
  <c r="I30" i="5"/>
  <c r="H30" i="5"/>
  <c r="G30" i="5"/>
  <c r="F30" i="5"/>
  <c r="E30" i="5"/>
  <c r="D30" i="5"/>
  <c r="C30" i="5"/>
  <c r="B30" i="5"/>
  <c r="R29" i="5"/>
  <c r="Q29" i="5"/>
  <c r="P29" i="5"/>
  <c r="O29" i="5"/>
  <c r="N29" i="5"/>
  <c r="M29" i="5"/>
  <c r="L29" i="5"/>
  <c r="K29" i="5"/>
  <c r="J29" i="5"/>
  <c r="I29" i="5"/>
  <c r="H29" i="5"/>
  <c r="G29" i="5"/>
  <c r="F29" i="5"/>
  <c r="E29" i="5"/>
  <c r="D29" i="5"/>
  <c r="C29" i="5"/>
  <c r="B29" i="5"/>
  <c r="R28" i="5"/>
  <c r="Q28" i="5"/>
  <c r="P28" i="5"/>
  <c r="O28" i="5"/>
  <c r="N28" i="5"/>
  <c r="M28" i="5"/>
  <c r="L28" i="5"/>
  <c r="K28" i="5"/>
  <c r="J28" i="5"/>
  <c r="I28" i="5"/>
  <c r="H28" i="5"/>
  <c r="G28" i="5"/>
  <c r="F28" i="5"/>
  <c r="E28" i="5"/>
  <c r="D28" i="5"/>
  <c r="C28" i="5"/>
  <c r="B28" i="5"/>
  <c r="R27" i="5"/>
  <c r="Q27" i="5"/>
  <c r="P27" i="5"/>
  <c r="O27" i="5"/>
  <c r="N27" i="5"/>
  <c r="M27" i="5"/>
  <c r="L27" i="5"/>
  <c r="K27" i="5"/>
  <c r="J27" i="5"/>
  <c r="I27" i="5"/>
  <c r="H27" i="5"/>
  <c r="G27" i="5"/>
  <c r="F27" i="5"/>
  <c r="E27" i="5"/>
  <c r="D27" i="5"/>
  <c r="C27" i="5"/>
  <c r="B27" i="5"/>
  <c r="R26" i="5"/>
  <c r="Q26" i="5"/>
  <c r="P26" i="5"/>
  <c r="O26" i="5"/>
  <c r="N26" i="5"/>
  <c r="M26" i="5"/>
  <c r="L26" i="5"/>
  <c r="K26" i="5"/>
  <c r="J26" i="5"/>
  <c r="I26" i="5"/>
  <c r="H26" i="5"/>
  <c r="G26" i="5"/>
  <c r="F26" i="5"/>
  <c r="E26" i="5"/>
  <c r="D26" i="5"/>
  <c r="C26" i="5"/>
  <c r="B26" i="5"/>
  <c r="R25" i="5"/>
  <c r="Q25" i="5"/>
  <c r="P25" i="5"/>
  <c r="O25" i="5"/>
  <c r="N25" i="5"/>
  <c r="M25" i="5"/>
  <c r="L25" i="5"/>
  <c r="K25" i="5"/>
  <c r="J25" i="5"/>
  <c r="I25" i="5"/>
  <c r="H25" i="5"/>
  <c r="G25" i="5"/>
  <c r="F25" i="5"/>
  <c r="E25" i="5"/>
  <c r="D25" i="5"/>
  <c r="C25" i="5"/>
  <c r="B25" i="5"/>
  <c r="R24" i="5"/>
  <c r="Q24" i="5"/>
  <c r="P24" i="5"/>
  <c r="O24" i="5"/>
  <c r="N24" i="5"/>
  <c r="M24" i="5"/>
  <c r="L24" i="5"/>
  <c r="K24" i="5"/>
  <c r="J24" i="5"/>
  <c r="I24" i="5"/>
  <c r="H24" i="5"/>
  <c r="G24" i="5"/>
  <c r="F24" i="5"/>
  <c r="E24" i="5"/>
  <c r="D24" i="5"/>
  <c r="C24" i="5"/>
  <c r="B24" i="5"/>
  <c r="R23" i="5"/>
  <c r="Q23" i="5"/>
  <c r="P23" i="5"/>
  <c r="O23" i="5"/>
  <c r="N23" i="5"/>
  <c r="M23" i="5"/>
  <c r="L23" i="5"/>
  <c r="K23" i="5"/>
  <c r="J23" i="5"/>
  <c r="I23" i="5"/>
  <c r="H23" i="5"/>
  <c r="G23" i="5"/>
  <c r="F23" i="5"/>
  <c r="E23" i="5"/>
  <c r="D23" i="5"/>
  <c r="C23" i="5"/>
  <c r="B23" i="5"/>
  <c r="R22" i="5"/>
  <c r="R34" i="5" s="1"/>
  <c r="Q22" i="5"/>
  <c r="Q34" i="5" s="1"/>
  <c r="P22" i="5"/>
  <c r="O22" i="5"/>
  <c r="N22" i="5"/>
  <c r="M22" i="5"/>
  <c r="L22" i="5"/>
  <c r="K22" i="5"/>
  <c r="J22" i="5"/>
  <c r="I22" i="5"/>
  <c r="I34" i="5" s="1"/>
  <c r="H22" i="5"/>
  <c r="H34" i="5" s="1"/>
  <c r="G22" i="5"/>
  <c r="F22" i="5"/>
  <c r="E22" i="5"/>
  <c r="D22" i="5"/>
  <c r="C22" i="5"/>
  <c r="R18" i="5"/>
  <c r="Q18" i="5"/>
  <c r="P18" i="5"/>
  <c r="O18" i="5"/>
  <c r="N18" i="5"/>
  <c r="M18" i="5"/>
  <c r="L18" i="5"/>
  <c r="K18" i="5"/>
  <c r="J18" i="5"/>
  <c r="I18" i="5"/>
  <c r="H18" i="5"/>
  <c r="G18" i="5"/>
  <c r="F18" i="5"/>
  <c r="E18" i="5"/>
  <c r="D18" i="5"/>
  <c r="C18" i="5"/>
  <c r="B18" i="5"/>
  <c r="R17" i="5"/>
  <c r="Q17" i="5"/>
  <c r="P17" i="5"/>
  <c r="O17" i="5"/>
  <c r="N17" i="5"/>
  <c r="M17" i="5"/>
  <c r="L17" i="5"/>
  <c r="K17" i="5"/>
  <c r="J17" i="5"/>
  <c r="I17" i="5"/>
  <c r="H17" i="5"/>
  <c r="G17" i="5"/>
  <c r="F17" i="5"/>
  <c r="E17" i="5"/>
  <c r="D17" i="5"/>
  <c r="C17" i="5"/>
  <c r="B17" i="5"/>
  <c r="K13" i="5"/>
  <c r="K19" i="5" s="1"/>
  <c r="C13" i="5"/>
  <c r="C19" i="5" s="1"/>
  <c r="R12" i="5"/>
  <c r="Q12" i="5"/>
  <c r="P12" i="5"/>
  <c r="O12" i="5"/>
  <c r="N12" i="5"/>
  <c r="M12" i="5"/>
  <c r="L12" i="5"/>
  <c r="K12" i="5"/>
  <c r="J12" i="5"/>
  <c r="I12" i="5"/>
  <c r="H12" i="5"/>
  <c r="G12" i="5"/>
  <c r="F12" i="5"/>
  <c r="E12" i="5"/>
  <c r="D12" i="5"/>
  <c r="C12" i="5"/>
  <c r="R8" i="5"/>
  <c r="R13" i="5" s="1"/>
  <c r="Q8" i="5"/>
  <c r="Q13" i="5" s="1"/>
  <c r="P8" i="5"/>
  <c r="P13" i="5" s="1"/>
  <c r="O8" i="5"/>
  <c r="O13" i="5" s="1"/>
  <c r="N8" i="5"/>
  <c r="N13" i="5" s="1"/>
  <c r="M8" i="5"/>
  <c r="M13" i="5" s="1"/>
  <c r="L8" i="5"/>
  <c r="L13" i="5" s="1"/>
  <c r="K8" i="5"/>
  <c r="J8" i="5"/>
  <c r="J13" i="5" s="1"/>
  <c r="I8" i="5"/>
  <c r="I13" i="5" s="1"/>
  <c r="H8" i="5"/>
  <c r="H13" i="5" s="1"/>
  <c r="G8" i="5"/>
  <c r="G13" i="5" s="1"/>
  <c r="F8" i="5"/>
  <c r="F13" i="5" s="1"/>
  <c r="E8" i="5"/>
  <c r="E13" i="5" s="1"/>
  <c r="D8" i="5"/>
  <c r="D13" i="5" s="1"/>
  <c r="C8" i="5"/>
  <c r="B8" i="5"/>
  <c r="B13" i="5" s="1"/>
  <c r="K39" i="4"/>
  <c r="J39" i="4"/>
  <c r="I39" i="4"/>
  <c r="H39" i="4"/>
  <c r="G39" i="4"/>
  <c r="F39" i="4"/>
  <c r="E39" i="4"/>
  <c r="D39" i="4"/>
  <c r="C39" i="4"/>
  <c r="B39" i="4"/>
  <c r="K38" i="4"/>
  <c r="J38" i="4"/>
  <c r="I38" i="4"/>
  <c r="H38" i="4"/>
  <c r="G38" i="4"/>
  <c r="F38" i="4"/>
  <c r="E38" i="4"/>
  <c r="D38" i="4"/>
  <c r="C38" i="4"/>
  <c r="B38" i="4"/>
  <c r="K37" i="4"/>
  <c r="J37" i="4"/>
  <c r="I37" i="4"/>
  <c r="H37" i="4"/>
  <c r="G37" i="4"/>
  <c r="F37" i="4"/>
  <c r="E37" i="4"/>
  <c r="D37" i="4"/>
  <c r="C37" i="4"/>
  <c r="B37" i="4"/>
  <c r="K36" i="4"/>
  <c r="J36" i="4"/>
  <c r="I36" i="4"/>
  <c r="H36" i="4"/>
  <c r="G36" i="4"/>
  <c r="F36" i="4"/>
  <c r="E36" i="4"/>
  <c r="D36" i="4"/>
  <c r="C36" i="4"/>
  <c r="B36" i="4"/>
  <c r="K35" i="4"/>
  <c r="J35" i="4"/>
  <c r="I35" i="4"/>
  <c r="H35" i="4"/>
  <c r="G35" i="4"/>
  <c r="F35" i="4"/>
  <c r="E35" i="4"/>
  <c r="D35" i="4"/>
  <c r="C35" i="4"/>
  <c r="B35" i="4"/>
  <c r="K34" i="4"/>
  <c r="J34" i="4"/>
  <c r="I34" i="4"/>
  <c r="H34" i="4"/>
  <c r="G34" i="4"/>
  <c r="F34" i="4"/>
  <c r="E34" i="4"/>
  <c r="D34" i="4"/>
  <c r="C34" i="4"/>
  <c r="B34" i="4"/>
  <c r="K33" i="4"/>
  <c r="J33" i="4"/>
  <c r="I33" i="4"/>
  <c r="H33" i="4"/>
  <c r="G33" i="4"/>
  <c r="F33" i="4"/>
  <c r="E33" i="4"/>
  <c r="D33" i="4"/>
  <c r="C33" i="4"/>
  <c r="K32" i="4"/>
  <c r="J32" i="4"/>
  <c r="I32" i="4"/>
  <c r="H32" i="4"/>
  <c r="G32" i="4"/>
  <c r="F32" i="4"/>
  <c r="E32" i="4"/>
  <c r="D32" i="4"/>
  <c r="C32" i="4"/>
  <c r="K31" i="4"/>
  <c r="J31" i="4"/>
  <c r="I31" i="4"/>
  <c r="H31" i="4"/>
  <c r="G31" i="4"/>
  <c r="F31" i="4"/>
  <c r="E31" i="4"/>
  <c r="D31" i="4"/>
  <c r="C31" i="4"/>
  <c r="K30" i="4"/>
  <c r="J30" i="4"/>
  <c r="I30" i="4"/>
  <c r="H30" i="4"/>
  <c r="G30" i="4"/>
  <c r="F30" i="4"/>
  <c r="E30" i="4"/>
  <c r="D30" i="4"/>
  <c r="C30" i="4"/>
  <c r="K29" i="4"/>
  <c r="J29" i="4"/>
  <c r="I29" i="4"/>
  <c r="I41" i="4" s="1"/>
  <c r="H29" i="4"/>
  <c r="G29" i="4"/>
  <c r="F29" i="4"/>
  <c r="E29" i="4"/>
  <c r="D29" i="4"/>
  <c r="C29" i="4"/>
  <c r="E26" i="4"/>
  <c r="D26" i="4"/>
  <c r="K22" i="4"/>
  <c r="J22" i="4"/>
  <c r="I22" i="4"/>
  <c r="H22" i="4"/>
  <c r="G22" i="4"/>
  <c r="F22" i="4"/>
  <c r="E22" i="4"/>
  <c r="D22" i="4"/>
  <c r="C22" i="4"/>
  <c r="B22" i="4"/>
  <c r="B33" i="4" s="1"/>
  <c r="K21" i="4"/>
  <c r="J21" i="4"/>
  <c r="I21" i="4"/>
  <c r="H21" i="4"/>
  <c r="G21" i="4"/>
  <c r="F21" i="4"/>
  <c r="E21" i="4"/>
  <c r="D21" i="4"/>
  <c r="C21" i="4"/>
  <c r="B21" i="4"/>
  <c r="K20" i="4"/>
  <c r="J20" i="4"/>
  <c r="J25" i="4" s="1"/>
  <c r="I20" i="4"/>
  <c r="H20" i="4"/>
  <c r="H26" i="4" s="1"/>
  <c r="G20" i="4"/>
  <c r="G25" i="4" s="1"/>
  <c r="F20" i="4"/>
  <c r="F26" i="4" s="1"/>
  <c r="E20" i="4"/>
  <c r="D20" i="4"/>
  <c r="C20" i="4"/>
  <c r="B20" i="4"/>
  <c r="I16" i="4"/>
  <c r="I24" i="4" s="1"/>
  <c r="H16" i="4"/>
  <c r="H24" i="4" s="1"/>
  <c r="K15" i="4"/>
  <c r="K26" i="4" s="1"/>
  <c r="J15" i="4"/>
  <c r="J26" i="4" s="1"/>
  <c r="I15" i="4"/>
  <c r="I26" i="4" s="1"/>
  <c r="H15" i="4"/>
  <c r="G15" i="4"/>
  <c r="G26" i="4" s="1"/>
  <c r="F15" i="4"/>
  <c r="E15" i="4"/>
  <c r="D15" i="4"/>
  <c r="C15" i="4"/>
  <c r="C26" i="4" s="1"/>
  <c r="B15" i="4"/>
  <c r="K14" i="4"/>
  <c r="K25" i="4" s="1"/>
  <c r="J14" i="4"/>
  <c r="I14" i="4"/>
  <c r="I25" i="4" s="1"/>
  <c r="H14" i="4"/>
  <c r="G14" i="4"/>
  <c r="G16" i="4" s="1"/>
  <c r="G24" i="4" s="1"/>
  <c r="F14" i="4"/>
  <c r="F24" i="4" s="1"/>
  <c r="E14" i="4"/>
  <c r="E25" i="4" s="1"/>
  <c r="D14" i="4"/>
  <c r="D25" i="4" s="1"/>
  <c r="C14" i="4"/>
  <c r="C25" i="4" s="1"/>
  <c r="B14" i="4"/>
  <c r="K13" i="4"/>
  <c r="J13" i="4"/>
  <c r="I13" i="4"/>
  <c r="H13" i="4"/>
  <c r="G13" i="4"/>
  <c r="F13" i="4"/>
  <c r="E13" i="4"/>
  <c r="D13" i="4"/>
  <c r="C13" i="4"/>
  <c r="B13" i="4"/>
  <c r="H36" i="2"/>
  <c r="G36" i="2"/>
  <c r="F36" i="2"/>
  <c r="E36" i="2"/>
  <c r="D36" i="2"/>
  <c r="C36" i="2"/>
  <c r="B36" i="2"/>
  <c r="H35" i="2"/>
  <c r="G35" i="2"/>
  <c r="F35" i="2"/>
  <c r="E35" i="2"/>
  <c r="D35" i="2"/>
  <c r="C35" i="2"/>
  <c r="B35" i="2"/>
  <c r="H34" i="2"/>
  <c r="G34" i="2"/>
  <c r="F34" i="2"/>
  <c r="E34" i="2"/>
  <c r="D34" i="2"/>
  <c r="C34" i="2"/>
  <c r="B34" i="2"/>
  <c r="H33" i="2"/>
  <c r="G33" i="2"/>
  <c r="F33" i="2"/>
  <c r="E33" i="2"/>
  <c r="D33" i="2"/>
  <c r="C33" i="2"/>
  <c r="B33" i="2"/>
  <c r="H32" i="2"/>
  <c r="G32" i="2"/>
  <c r="F32" i="2"/>
  <c r="E32" i="2"/>
  <c r="D32" i="2"/>
  <c r="C32" i="2"/>
  <c r="B32" i="2"/>
  <c r="H31" i="2"/>
  <c r="G31" i="2"/>
  <c r="F31" i="2"/>
  <c r="E31" i="2"/>
  <c r="D31" i="2"/>
  <c r="C31" i="2"/>
  <c r="B31" i="2"/>
  <c r="H30" i="2"/>
  <c r="G30" i="2"/>
  <c r="F30" i="2"/>
  <c r="E30" i="2"/>
  <c r="D30" i="2"/>
  <c r="C30" i="2"/>
  <c r="B30" i="2"/>
  <c r="H29" i="2"/>
  <c r="G29" i="2"/>
  <c r="F29" i="2"/>
  <c r="E29" i="2"/>
  <c r="D29" i="2"/>
  <c r="C29" i="2"/>
  <c r="B29" i="2"/>
  <c r="H28" i="2"/>
  <c r="G28" i="2"/>
  <c r="F28" i="2"/>
  <c r="E28" i="2"/>
  <c r="D28" i="2"/>
  <c r="C28" i="2"/>
  <c r="B28" i="2"/>
  <c r="H27" i="2"/>
  <c r="G27" i="2"/>
  <c r="F27" i="2"/>
  <c r="E27" i="2"/>
  <c r="D27" i="2"/>
  <c r="C27" i="2"/>
  <c r="B27" i="2"/>
  <c r="H26" i="2"/>
  <c r="G26" i="2"/>
  <c r="F26" i="2"/>
  <c r="E26" i="2"/>
  <c r="D26" i="2"/>
  <c r="C26" i="2"/>
  <c r="H22" i="2"/>
  <c r="G22" i="2"/>
  <c r="F22" i="2"/>
  <c r="E22" i="2"/>
  <c r="D22" i="2"/>
  <c r="C22" i="2"/>
  <c r="B22" i="2"/>
  <c r="H21" i="2"/>
  <c r="G21" i="2"/>
  <c r="F21" i="2"/>
  <c r="E21" i="2"/>
  <c r="D21" i="2"/>
  <c r="C21" i="2"/>
  <c r="B21" i="2"/>
  <c r="H17" i="2"/>
  <c r="G17" i="2"/>
  <c r="F17" i="2"/>
  <c r="E17" i="2"/>
  <c r="D17" i="2"/>
  <c r="C17" i="2"/>
  <c r="B17" i="2"/>
  <c r="H12" i="2"/>
  <c r="G12" i="2"/>
  <c r="F12" i="2"/>
  <c r="E12" i="2"/>
  <c r="D12" i="2"/>
  <c r="C12" i="2"/>
  <c r="C23" i="2" s="1"/>
  <c r="C80" i="8" l="1"/>
  <c r="K80" i="8"/>
  <c r="E80" i="8"/>
  <c r="I80" i="8"/>
  <c r="F80" i="8"/>
  <c r="G80" i="8"/>
  <c r="D80" i="8"/>
  <c r="H80" i="8"/>
  <c r="J80" i="8"/>
  <c r="B26" i="4"/>
  <c r="B16" i="4"/>
  <c r="B29" i="4"/>
  <c r="B32" i="4"/>
  <c r="B31" i="4"/>
  <c r="B30" i="4"/>
  <c r="B25" i="4"/>
  <c r="B23" i="2"/>
  <c r="C38" i="2"/>
  <c r="B23" i="3"/>
  <c r="H39" i="8"/>
  <c r="I39" i="8"/>
  <c r="C39" i="8"/>
  <c r="K39" i="8"/>
  <c r="B39" i="8"/>
  <c r="J39" i="8"/>
  <c r="F39" i="8"/>
  <c r="D39" i="8"/>
  <c r="E39" i="8"/>
  <c r="Q82" i="7"/>
  <c r="I82" i="7"/>
  <c r="C82" i="7"/>
  <c r="C84" i="7" s="1"/>
  <c r="K82" i="7"/>
  <c r="D82" i="7"/>
  <c r="L82" i="7"/>
  <c r="L84" i="7" s="1"/>
  <c r="J82" i="7"/>
  <c r="J84" i="7" s="1"/>
  <c r="E82" i="7"/>
  <c r="E84" i="7" s="1"/>
  <c r="M82" i="7"/>
  <c r="F82" i="7"/>
  <c r="N82" i="7"/>
  <c r="G82" i="7"/>
  <c r="O82" i="7"/>
  <c r="F38" i="6"/>
  <c r="N38" i="6"/>
  <c r="D38" i="6"/>
  <c r="L38" i="6"/>
  <c r="C38" i="6"/>
  <c r="K38" i="6"/>
  <c r="G38" i="6"/>
  <c r="O38" i="6"/>
  <c r="H38" i="6"/>
  <c r="P38" i="6"/>
  <c r="I38" i="6"/>
  <c r="Q38" i="6"/>
  <c r="B38" i="6"/>
  <c r="J38" i="6"/>
  <c r="R38" i="6"/>
  <c r="J34" i="5"/>
  <c r="C34" i="5"/>
  <c r="B34" i="5"/>
  <c r="B36" i="5" s="1"/>
  <c r="K34" i="5"/>
  <c r="E34" i="5"/>
  <c r="E36" i="5" s="1"/>
  <c r="M34" i="5"/>
  <c r="M36" i="5" s="1"/>
  <c r="F34" i="5"/>
  <c r="N34" i="5"/>
  <c r="N36" i="5" s="1"/>
  <c r="G34" i="5"/>
  <c r="O34" i="5"/>
  <c r="D34" i="5"/>
  <c r="L34" i="5"/>
  <c r="L36" i="5" s="1"/>
  <c r="P34" i="5"/>
  <c r="F41" i="4"/>
  <c r="G41" i="4"/>
  <c r="B41" i="4"/>
  <c r="D41" i="4"/>
  <c r="J41" i="4"/>
  <c r="C41" i="4"/>
  <c r="E41" i="4"/>
  <c r="H41" i="4"/>
  <c r="K41" i="4"/>
  <c r="D38" i="2"/>
  <c r="D41" i="2" s="1"/>
  <c r="H38" i="2"/>
  <c r="H41" i="2" s="1"/>
  <c r="E38" i="2"/>
  <c r="E41" i="2" s="1"/>
  <c r="F38" i="2"/>
  <c r="G38" i="2"/>
  <c r="G41" i="2" s="1"/>
  <c r="B38" i="2"/>
  <c r="F38" i="3"/>
  <c r="F41" i="3" s="1"/>
  <c r="G38" i="3"/>
  <c r="G41" i="3" s="1"/>
  <c r="C38" i="3"/>
  <c r="C41" i="3" s="1"/>
  <c r="D38" i="3"/>
  <c r="D41" i="3" s="1"/>
  <c r="E38" i="3"/>
  <c r="E41" i="3" s="1"/>
  <c r="H38" i="3"/>
  <c r="H41" i="3" s="1"/>
  <c r="D23" i="3"/>
  <c r="E23" i="3"/>
  <c r="H23" i="3"/>
  <c r="G23" i="3"/>
  <c r="F23" i="3"/>
  <c r="C23" i="3"/>
  <c r="H43" i="7"/>
  <c r="H23" i="7"/>
  <c r="P43" i="7"/>
  <c r="P23" i="7"/>
  <c r="G84" i="7"/>
  <c r="G63" i="7"/>
  <c r="O84" i="7"/>
  <c r="O63" i="7"/>
  <c r="I43" i="7"/>
  <c r="I23" i="7"/>
  <c r="Q43" i="7"/>
  <c r="Q23" i="7"/>
  <c r="H84" i="7"/>
  <c r="H63" i="7"/>
  <c r="P84" i="7"/>
  <c r="P63" i="7"/>
  <c r="J43" i="7"/>
  <c r="J23" i="7"/>
  <c r="I84" i="7"/>
  <c r="I63" i="7"/>
  <c r="Q84" i="7"/>
  <c r="Q63" i="7"/>
  <c r="C43" i="7"/>
  <c r="C23" i="7"/>
  <c r="K43" i="7"/>
  <c r="K23" i="7"/>
  <c r="B63" i="7"/>
  <c r="J63" i="7"/>
  <c r="D43" i="7"/>
  <c r="D23" i="7"/>
  <c r="L23" i="7"/>
  <c r="L43" i="7"/>
  <c r="C63" i="7"/>
  <c r="K84" i="7"/>
  <c r="K63" i="7"/>
  <c r="E43" i="7"/>
  <c r="E23" i="7"/>
  <c r="M43" i="7"/>
  <c r="M23" i="7"/>
  <c r="D84" i="7"/>
  <c r="D63" i="7"/>
  <c r="L63" i="7"/>
  <c r="N43" i="7"/>
  <c r="N23" i="7"/>
  <c r="F23" i="7"/>
  <c r="F43" i="7"/>
  <c r="E63" i="7"/>
  <c r="M84" i="7"/>
  <c r="M63" i="7"/>
  <c r="B43" i="7"/>
  <c r="B23" i="7"/>
  <c r="G23" i="7"/>
  <c r="G43" i="7"/>
  <c r="O43" i="7"/>
  <c r="O23" i="7"/>
  <c r="F63" i="7"/>
  <c r="F84" i="7"/>
  <c r="N84" i="7"/>
  <c r="N63" i="7"/>
  <c r="B75" i="8"/>
  <c r="B71" i="8"/>
  <c r="B78" i="8"/>
  <c r="B74" i="8"/>
  <c r="B70" i="8"/>
  <c r="B72" i="8"/>
  <c r="B77" i="8"/>
  <c r="B73" i="8"/>
  <c r="B69" i="8"/>
  <c r="B76" i="8"/>
  <c r="B68" i="8"/>
  <c r="B14" i="8"/>
  <c r="B22" i="8" s="1"/>
  <c r="C14" i="8"/>
  <c r="C22" i="8" s="1"/>
  <c r="K14" i="8"/>
  <c r="K22" i="8" s="1"/>
  <c r="I23" i="8"/>
  <c r="D14" i="8"/>
  <c r="D22" i="8" s="1"/>
  <c r="J14" i="8"/>
  <c r="J22" i="8" s="1"/>
  <c r="F14" i="8"/>
  <c r="F22" i="8" s="1"/>
  <c r="D19" i="5"/>
  <c r="D36" i="5"/>
  <c r="L19" i="5"/>
  <c r="E19" i="5"/>
  <c r="M19" i="5"/>
  <c r="F19" i="5"/>
  <c r="F36" i="5"/>
  <c r="N19" i="5"/>
  <c r="O19" i="5"/>
  <c r="O36" i="5"/>
  <c r="P19" i="5"/>
  <c r="P36" i="5"/>
  <c r="G19" i="5"/>
  <c r="G36" i="5"/>
  <c r="Q36" i="5"/>
  <c r="Q19" i="5"/>
  <c r="H36" i="5"/>
  <c r="H19" i="5"/>
  <c r="I36" i="5"/>
  <c r="I19" i="5"/>
  <c r="B19" i="5"/>
  <c r="J36" i="5"/>
  <c r="J19" i="5"/>
  <c r="R36" i="5"/>
  <c r="R19" i="5"/>
  <c r="C36" i="5"/>
  <c r="K36" i="5"/>
  <c r="B24" i="4"/>
  <c r="C16" i="4"/>
  <c r="C24" i="4" s="1"/>
  <c r="K16" i="4"/>
  <c r="K24" i="4" s="1"/>
  <c r="F25" i="4"/>
  <c r="E16" i="4"/>
  <c r="E24" i="4" s="1"/>
  <c r="J16" i="4"/>
  <c r="J24" i="4" s="1"/>
  <c r="D16" i="4"/>
  <c r="D24" i="4" s="1"/>
  <c r="H25" i="4"/>
  <c r="F41" i="2"/>
  <c r="F23" i="2"/>
  <c r="G23" i="2"/>
  <c r="H23" i="2"/>
  <c r="E23" i="2"/>
  <c r="D23" i="2"/>
  <c r="C41" i="2"/>
  <c r="B28" i="3" l="1"/>
  <c r="B27" i="3"/>
  <c r="B26" i="3"/>
  <c r="B38" i="3" s="1"/>
  <c r="B41" i="3" s="1"/>
  <c r="B41" i="2"/>
  <c r="B80" i="7"/>
  <c r="B79" i="7"/>
  <c r="B78" i="7"/>
  <c r="B77" i="7"/>
  <c r="B76" i="7"/>
  <c r="B75" i="7"/>
  <c r="B74" i="7"/>
  <c r="B73" i="7"/>
  <c r="B72" i="7"/>
  <c r="B71" i="7"/>
  <c r="B70" i="7"/>
  <c r="B80" i="8"/>
  <c r="B82" i="7" l="1"/>
  <c r="B84" i="7" s="1"/>
  <c r="C22" i="1" l="1"/>
  <c r="D17" i="1"/>
  <c r="E17" i="1" s="1"/>
  <c r="F17" i="1" s="1"/>
  <c r="G17" i="1" s="1"/>
  <c r="H17" i="1" s="1"/>
  <c r="I17" i="1" s="1"/>
  <c r="J17" i="1" s="1"/>
  <c r="K17" i="1" s="1"/>
  <c r="L82" i="1"/>
  <c r="K82" i="1"/>
  <c r="J82" i="1"/>
  <c r="I82" i="1"/>
  <c r="H82" i="1"/>
  <c r="G82" i="1"/>
  <c r="F82" i="1"/>
  <c r="E82" i="1"/>
  <c r="D82" i="1"/>
  <c r="C82" i="1"/>
  <c r="C84" i="1" l="1"/>
  <c r="C85" i="1" s="1"/>
  <c r="L17" i="1" l="1"/>
  <c r="L22" i="1" s="1"/>
  <c r="L84" i="1" s="1"/>
  <c r="L85" i="1" s="1"/>
  <c r="E18" i="1"/>
  <c r="E22" i="1" s="1"/>
  <c r="E84" i="1" s="1"/>
  <c r="E85" i="1" s="1"/>
  <c r="D22" i="1"/>
  <c r="D84" i="1" s="1"/>
  <c r="D85" i="1" s="1"/>
  <c r="F18" i="1" l="1"/>
  <c r="F22" i="1" s="1"/>
  <c r="F84" i="1" s="1"/>
  <c r="F85" i="1" s="1"/>
  <c r="G18" i="1" l="1"/>
  <c r="G22" i="1" s="1"/>
  <c r="G84" i="1" s="1"/>
  <c r="G85" i="1" s="1"/>
  <c r="H18" i="1" l="1"/>
  <c r="H22" i="1" s="1"/>
  <c r="H84" i="1" s="1"/>
  <c r="H85" i="1" s="1"/>
  <c r="I18" i="1" l="1"/>
  <c r="I22" i="1" s="1"/>
  <c r="I84" i="1" s="1"/>
  <c r="I85" i="1" s="1"/>
  <c r="J18" i="1" l="1"/>
  <c r="J22" i="1" s="1"/>
  <c r="J84" i="1" s="1"/>
  <c r="J85" i="1" s="1"/>
  <c r="K18" i="1" l="1"/>
  <c r="K22" i="1" s="1"/>
  <c r="K84" i="1" s="1"/>
  <c r="K85" i="1" s="1"/>
</calcChain>
</file>

<file path=xl/sharedStrings.xml><?xml version="1.0" encoding="utf-8"?>
<sst xmlns="http://schemas.openxmlformats.org/spreadsheetml/2006/main" count="385" uniqueCount="206">
  <si>
    <t>Standaardformulier 7A Financieel economische onderbouwing</t>
  </si>
  <si>
    <t>Naam Inschrijver:</t>
  </si>
  <si>
    <t>Invullen door Inschrijver</t>
  </si>
  <si>
    <t xml:space="preserve">Instructie </t>
  </si>
  <si>
    <t>Invullen op grond van het bepaalde in het Bestek, uitgaande van de looptijd van de Concessie van 9,5 jaar.</t>
  </si>
  <si>
    <r>
      <t xml:space="preserve">Geef in een separaat document voor elk van de afzonderlijke kosten- en batenposten </t>
    </r>
    <r>
      <rPr>
        <b/>
        <sz val="10"/>
        <color rgb="FFFF0000"/>
        <rFont val="Arial"/>
        <family val="2"/>
      </rPr>
      <t>een onderbouwing</t>
    </r>
    <r>
      <rPr>
        <sz val="10"/>
        <color theme="1"/>
        <rFont val="Segou"/>
        <family val="2"/>
      </rPr>
      <t xml:space="preserve"> </t>
    </r>
    <r>
      <rPr>
        <b/>
        <i/>
        <u/>
        <sz val="10"/>
        <color theme="1"/>
        <rFont val="Arial"/>
        <family val="2"/>
      </rPr>
      <t>en</t>
    </r>
    <r>
      <rPr>
        <sz val="10"/>
        <color theme="1"/>
        <rFont val="Segou"/>
        <family val="2"/>
      </rPr>
      <t xml:space="preserve"> </t>
    </r>
    <r>
      <rPr>
        <b/>
        <sz val="10"/>
        <color rgb="FFFF0000"/>
        <rFont val="Arial"/>
        <family val="2"/>
      </rPr>
      <t>een toelichting van de kosten</t>
    </r>
    <r>
      <rPr>
        <sz val="10"/>
        <color rgb="FFFF0000"/>
        <rFont val="Arial"/>
        <family val="2"/>
      </rPr>
      <t xml:space="preserve"> op de verwachte ontwikkeling</t>
    </r>
    <r>
      <rPr>
        <sz val="10"/>
        <color theme="1"/>
        <rFont val="Segou"/>
        <family val="2"/>
      </rPr>
      <t xml:space="preserve"> hiervan gedurende de looptijd van de Concessie, ook als u niets of 0 (nul) heeft ingevuld. De Gemeente heeft in Standaardformulier 7B een toelichting opgenomen voor deze FEO voor de posten en wat daaronder wordt verstaan.</t>
    </r>
  </si>
  <si>
    <t>Het staat de Gemeente vrij nadere bewijsstukken/onderbouwingen van u te verlangen.
Indien en voorzover opgenomen kosten en/of investeringen onderdeel uitmaken van Bijlage F Overnameregeling ZE-bussysteem, zullen deze kosten en/of investeringen worden afgeschreven overeenkomstig hetgeen bepaald in de Overnameregeling ZE-bussysteem.</t>
  </si>
  <si>
    <t>Prijspeil 2024 (tenzij anders is aangegeven)</t>
  </si>
  <si>
    <t>Dienstregelingsjaar</t>
  </si>
  <si>
    <t>Post</t>
  </si>
  <si>
    <t>(20 dagen van dat jaar)</t>
  </si>
  <si>
    <t>(163 dagen van dat jaar)</t>
  </si>
  <si>
    <t>Inkomsten</t>
  </si>
  <si>
    <r>
      <t xml:space="preserve">Reizigersopbrengsten </t>
    </r>
    <r>
      <rPr>
        <i/>
        <sz val="9"/>
        <color theme="1"/>
        <rFont val="Arial"/>
        <family val="2"/>
      </rPr>
      <t>(inschatting Inschrijver)</t>
    </r>
    <r>
      <rPr>
        <sz val="9"/>
        <color theme="1"/>
        <rFont val="Arial"/>
        <family val="2"/>
      </rPr>
      <t xml:space="preserve"> excl. SOV-opbrengsten</t>
    </r>
  </si>
  <si>
    <t>SOV-opbrengsten</t>
  </si>
  <si>
    <r>
      <t xml:space="preserve">Overige opbrengsten </t>
    </r>
    <r>
      <rPr>
        <i/>
        <sz val="10"/>
        <rFont val="Arial"/>
        <family val="2"/>
      </rPr>
      <t>(Specificeren indien totaal  &gt; € 100.000,-)</t>
    </r>
  </si>
  <si>
    <t>Exploitatiesubsidie</t>
  </si>
  <si>
    <r>
      <t xml:space="preserve">Subsidie Dienstregelingskilometers </t>
    </r>
    <r>
      <rPr>
        <i/>
        <sz val="9"/>
        <color theme="1"/>
        <rFont val="Arial"/>
        <family val="2"/>
      </rPr>
      <t>(conform art. 2 Financiële bepalingen)</t>
    </r>
    <r>
      <rPr>
        <sz val="9"/>
        <color theme="1"/>
        <rFont val="Arial"/>
        <family val="2"/>
      </rPr>
      <t xml:space="preserve"> </t>
    </r>
  </si>
  <si>
    <r>
      <t xml:space="preserve">Subsidie Buurtbussen </t>
    </r>
    <r>
      <rPr>
        <i/>
        <sz val="9"/>
        <color theme="1"/>
        <rFont val="Arial"/>
        <family val="2"/>
      </rPr>
      <t>(conform art. 4 Financiële bepalingen)</t>
    </r>
    <r>
      <rPr>
        <sz val="9"/>
        <color theme="1"/>
        <rFont val="Arial"/>
        <family val="2"/>
      </rPr>
      <t xml:space="preserve"> </t>
    </r>
  </si>
  <si>
    <r>
      <rPr>
        <sz val="11"/>
        <color rgb="FF000000"/>
        <rFont val="Arial"/>
        <family val="2"/>
      </rPr>
      <t xml:space="preserve">Subsidie sociale veiligheid </t>
    </r>
    <r>
      <rPr>
        <i/>
        <sz val="9"/>
        <color rgb="FF000000"/>
        <rFont val="Arial"/>
        <family val="2"/>
      </rPr>
      <t xml:space="preserve">(conform art. 5 Financiële bepalingen) </t>
    </r>
  </si>
  <si>
    <r>
      <t xml:space="preserve">Marketingsubsidie </t>
    </r>
    <r>
      <rPr>
        <sz val="9"/>
        <color rgb="FF000000"/>
        <rFont val="Arial"/>
        <family val="2"/>
      </rPr>
      <t>(</t>
    </r>
    <r>
      <rPr>
        <i/>
        <sz val="9"/>
        <color rgb="FF000000"/>
        <rFont val="Arial"/>
        <family val="2"/>
      </rPr>
      <t>conform art. 6 Financiële bepalingen)</t>
    </r>
  </si>
  <si>
    <t>Totale inkomsten</t>
  </si>
  <si>
    <t>Kosten</t>
  </si>
  <si>
    <t>Personeelskosten</t>
  </si>
  <si>
    <t>Direct Personeel</t>
  </si>
  <si>
    <t>Loonkosten rijdend Personeel (chauffeurs)</t>
  </si>
  <si>
    <t>Loonkosten sociale veiligheid</t>
  </si>
  <si>
    <t>Loonkosten overig direct personeel</t>
  </si>
  <si>
    <t>Indirect Personeel</t>
  </si>
  <si>
    <r>
      <t xml:space="preserve">Loonkosten indirect Personeel (w.o. Aansturing/ondersteuning operatie, Marketing (SG&amp;A), Klantenservice, etc. </t>
    </r>
    <r>
      <rPr>
        <i/>
        <u/>
        <sz val="10"/>
        <color theme="1"/>
        <rFont val="Arial"/>
        <family val="2"/>
      </rPr>
      <t>excl. Monteurs</t>
    </r>
    <r>
      <rPr>
        <sz val="10"/>
        <color theme="1"/>
        <rFont val="Segou"/>
        <family val="2"/>
      </rPr>
      <t>)</t>
    </r>
  </si>
  <si>
    <t>Overige kosten</t>
  </si>
  <si>
    <t>Overige kosten Personeel</t>
  </si>
  <si>
    <t xml:space="preserve">Inhuur Personeel </t>
  </si>
  <si>
    <t>Inhuur rijdend Personeel</t>
  </si>
  <si>
    <t>Inhuur indirect Personeel</t>
  </si>
  <si>
    <t>Materieel (incl. Buurtbussen)</t>
  </si>
  <si>
    <t xml:space="preserve">Totaal </t>
  </si>
  <si>
    <t>Lease-/Afschrijvingskosten</t>
  </si>
  <si>
    <t>Apparatuur</t>
  </si>
  <si>
    <t>Rentekosten (hieronder aangeven met welk rentepercentage gerekend is)</t>
  </si>
  <si>
    <t xml:space="preserve">Batterijpakketten </t>
  </si>
  <si>
    <t>Tank- en Laadinfrastructuur</t>
  </si>
  <si>
    <t xml:space="preserve">Lease-/Afschrijvingskosten </t>
  </si>
  <si>
    <t>Onderhoudskosten Tank- en Laadinfrastructuur (incl. loonkosten monteurs)</t>
  </si>
  <si>
    <t>Energiekosten</t>
  </si>
  <si>
    <t>Diesel/CNG</t>
  </si>
  <si>
    <t>Energiekosten inkoop</t>
  </si>
  <si>
    <t>Energiekosten lokale opwekking</t>
  </si>
  <si>
    <t>Waterstof</t>
  </si>
  <si>
    <t>Onderhoud en Reiniging (incl. Buurtbussen)</t>
  </si>
  <si>
    <t>Onderhoud Materieel en batterijpakketten (incl. loonkosten monteurs)</t>
  </si>
  <si>
    <t>Reiniging Materieel</t>
  </si>
  <si>
    <t>Schade, verzekeringen en belastingen</t>
  </si>
  <si>
    <t>Schade Materieel</t>
  </si>
  <si>
    <t>Verzekeringen Materieel</t>
  </si>
  <si>
    <t>Motorrijtuigenbelasting</t>
  </si>
  <si>
    <t>Uitbesteed werk</t>
  </si>
  <si>
    <t>Totale kosten uitbesteed werk (incl. personeel-, energie-, brandstof- en onderhoudskosten)</t>
  </si>
  <si>
    <t>Huisvesting en overige investeringen</t>
  </si>
  <si>
    <t>Huisvesting</t>
  </si>
  <si>
    <t>Huurkosten remises en huisvesting</t>
  </si>
  <si>
    <t>Energiekosten (w.o. gas, water, elektra)</t>
  </si>
  <si>
    <t>Rentekosten remises en huisvesting (hieronder aangeven met welk rentepercentage gerekend is)</t>
  </si>
  <si>
    <t>Onderhoudskosten andere remises en huisvesting</t>
  </si>
  <si>
    <t>Overige kosten remises en huisvesting (belastingen, verzekeringen, etc.)</t>
  </si>
  <si>
    <t>Overige investeringen</t>
  </si>
  <si>
    <t>Kapitaallasten overige investeringen (specificeren)</t>
  </si>
  <si>
    <t>Onderhoudskosten overige investeringen</t>
  </si>
  <si>
    <r>
      <t>Marketingkosten (</t>
    </r>
    <r>
      <rPr>
        <sz val="11"/>
        <color rgb="FF000000"/>
        <rFont val="Segou"/>
        <charset val="1"/>
      </rPr>
      <t>≥</t>
    </r>
    <r>
      <rPr>
        <sz val="11"/>
        <color rgb="FF000000"/>
        <rFont val="Aptos Narrow"/>
        <family val="2"/>
      </rPr>
      <t xml:space="preserve"> € 150.000,- "out of pocket")</t>
    </r>
  </si>
  <si>
    <t>Verkoop- en servicekosten</t>
  </si>
  <si>
    <t>Infrastructuur/ICT/ov-betaalsystemen</t>
  </si>
  <si>
    <t>Overheadkosten hoofdkantoor</t>
  </si>
  <si>
    <r>
      <t xml:space="preserve">Overige kosten/afschrijvingen indien </t>
    </r>
    <r>
      <rPr>
        <sz val="10"/>
        <rFont val="Segou"/>
        <charset val="1"/>
      </rPr>
      <t>≥</t>
    </r>
    <r>
      <rPr>
        <sz val="10"/>
        <rFont val="Arial"/>
        <family val="2"/>
      </rPr>
      <t xml:space="preserve"> € 100.000,-</t>
    </r>
  </si>
  <si>
    <t>Implementatiekosten*</t>
  </si>
  <si>
    <t>Implementatie Concessie na concessieverlening tot uitvoering Dienstregeling</t>
  </si>
  <si>
    <t>Transitie naar ZE</t>
  </si>
  <si>
    <t>Totale kosten (excl. rendement)</t>
  </si>
  <si>
    <t>Rendement (incl. verdisconteerde voordeel dat volgt uit het niet indexeren van kosten van bijvoorbeeld gefinancierde activa)</t>
  </si>
  <si>
    <t>Saldo inkomsten minus totale kosten en rendement</t>
  </si>
  <si>
    <t>Rentekosten %</t>
  </si>
  <si>
    <t xml:space="preserve">Bestaand Instromend </t>
  </si>
  <si>
    <t>Nieuw Instromend (niet MPO)</t>
  </si>
  <si>
    <t>Nieuw ZE-Materieel op basis van een meerpartijen overeenkomst</t>
  </si>
  <si>
    <t>Overige Materieel</t>
  </si>
  <si>
    <t>Vervangende Batterijpakketten</t>
  </si>
  <si>
    <t>Tank- en laadinfrastructuur</t>
  </si>
  <si>
    <t xml:space="preserve">Investeringen </t>
  </si>
  <si>
    <t>Implementatie</t>
  </si>
  <si>
    <t>Investeringen in Bestaand Instromend Materieel</t>
  </si>
  <si>
    <t>Investeringen in Nieuw Instromend</t>
  </si>
  <si>
    <t>Subsidie</t>
  </si>
  <si>
    <t>Investeringen in overig Materieel</t>
  </si>
  <si>
    <t>Investeringen in Tank- en laadinfrastructuur in remises en huisvesting</t>
  </si>
  <si>
    <t>Investeringen in Tank- en laadinfrastructuur in de openbare ruimte</t>
  </si>
  <si>
    <t>Investeringen in remises en huisvesting zelf</t>
  </si>
  <si>
    <t>Waarvan te financieren op basis van een meerpartijen overeenkomst</t>
  </si>
  <si>
    <t>Waarvan te financieren met overig vermogen Inschrijver</t>
  </si>
  <si>
    <t>*De kosten van de implementatie en de transitie naar ZE kunnen hier separaat worden opgevoerd. Hier dienen alle kosten ten aanzien van die implementaties te worden opgenomen en mogen niet onder andere kostenposten worden ondergebracht. Bijvoorbeeld de projectmanagementkosten en investeringskosten.</t>
  </si>
  <si>
    <t>Bestaand instromend Materieel</t>
  </si>
  <si>
    <t>Vul de cellen in</t>
  </si>
  <si>
    <t>Omschrijving voertuigtype</t>
  </si>
  <si>
    <t>Bouwjaar</t>
  </si>
  <si>
    <t>Aandrijving</t>
  </si>
  <si>
    <t>Aantal voertuigen</t>
  </si>
  <si>
    <t>Afschrijvingstermijn in jaren</t>
  </si>
  <si>
    <t>Aanschafprijs per voertuig</t>
  </si>
  <si>
    <t>Aanschafprijs voertuig</t>
  </si>
  <si>
    <t>Rentekosten per voertuig</t>
  </si>
  <si>
    <t>Totaal aanschafprijs</t>
  </si>
  <si>
    <t>Subsidies per voertuig</t>
  </si>
  <si>
    <t>Fiscale regelingen per voertuig</t>
  </si>
  <si>
    <t>Overige per voertuig</t>
  </si>
  <si>
    <t>Totaal baten</t>
  </si>
  <si>
    <t>Totaal aanschafwaarde</t>
  </si>
  <si>
    <t>Datum Instroom Concessie</t>
  </si>
  <si>
    <t>Datum Uitstroom Concessie (Diesel, CNG uiterlijk 31-12-2029)</t>
  </si>
  <si>
    <t>Afschrijvingstermijn in dagen totaal</t>
  </si>
  <si>
    <t>Afschrijvingstermijn in dagen Concessie</t>
  </si>
  <si>
    <t>Afschrijving per dag</t>
  </si>
  <si>
    <t>Jaren</t>
  </si>
  <si>
    <t>TOTAAL</t>
  </si>
  <si>
    <t>VERWACHTE OVERNAMEWAARDE*</t>
  </si>
  <si>
    <t>Nieuw Instromend met eigen middelen</t>
  </si>
  <si>
    <t>Datum Uitstroom Concessie (indien Diesel, CNG uiterlijk 31-12-2029)</t>
  </si>
  <si>
    <t>ZE voertuigen gefinancierd</t>
  </si>
  <si>
    <t>Leasetermijn (jaren)</t>
  </si>
  <si>
    <t>Wijze van financiering</t>
  </si>
  <si>
    <t>Leasebedrag per voertuig per jaar</t>
  </si>
  <si>
    <t>Lease-/Aflossingsbedrag per voertuig per jaar</t>
  </si>
  <si>
    <t>Rentelasten per voertuig per jaar</t>
  </si>
  <si>
    <t>Totaal Leasebedrag voertuigen per jaar</t>
  </si>
  <si>
    <t>Lease-/Aflossingsbedrag</t>
  </si>
  <si>
    <t>Rentelasten</t>
  </si>
  <si>
    <t>Totaal bedrag lease looptijd concessievoertuigen</t>
  </si>
  <si>
    <t>Datum Uitstroom Concessie</t>
  </si>
  <si>
    <t>Leasetermijn in maanden totaal</t>
  </si>
  <si>
    <t>Leasetermijn in dagen totaal</t>
  </si>
  <si>
    <t>Leasetermijn in dagen Concessie</t>
  </si>
  <si>
    <t>Leasebedrag per maand</t>
  </si>
  <si>
    <t>Rentelast</t>
  </si>
  <si>
    <t>ZE gefinancierd (MPO)</t>
  </si>
  <si>
    <t>Totaal</t>
  </si>
  <si>
    <t>Aantal bussen</t>
  </si>
  <si>
    <t>Voertuiggebonden apparatuur</t>
  </si>
  <si>
    <t>Aanschafprijs apparatuur nieuw of ter vervanging per voertuig</t>
  </si>
  <si>
    <t xml:space="preserve"> - …</t>
  </si>
  <si>
    <t>Subtotaal Apparatuur</t>
  </si>
  <si>
    <t>Subtotaal Voertuiggebonden apparatuur</t>
  </si>
  <si>
    <t>Vervoerdergebonden apparatuur</t>
  </si>
  <si>
    <t>Aanschaf vervangende batterijen</t>
  </si>
  <si>
    <t>Omschrijving batterijpakket</t>
  </si>
  <si>
    <t>&lt;tekst&gt;</t>
  </si>
  <si>
    <t>Aantal batterijpakket</t>
  </si>
  <si>
    <t>Aanschafprijs per batterijpakket</t>
  </si>
  <si>
    <t>Subsidies per batterijpakket</t>
  </si>
  <si>
    <t>Fiscale regelingen per batterijpakket</t>
  </si>
  <si>
    <t>Overige per batterijpakket</t>
  </si>
  <si>
    <t>Datum Instroom concessie</t>
  </si>
  <si>
    <t>Datum Uitstroom concessie</t>
  </si>
  <si>
    <t>Afschrijvingstermijn in dagen concessie</t>
  </si>
  <si>
    <t>VERWACHTE OVERNAMEWAARDE</t>
  </si>
  <si>
    <r>
      <t>Vervangende</t>
    </r>
    <r>
      <rPr>
        <b/>
        <sz val="10"/>
        <color rgb="FFFF0000"/>
        <rFont val="Arial"/>
        <family val="2"/>
      </rPr>
      <t xml:space="preserve"> </t>
    </r>
    <r>
      <rPr>
        <b/>
        <sz val="10"/>
        <rFont val="Arial"/>
        <family val="2"/>
      </rPr>
      <t>Batterijen gefinancierd</t>
    </r>
  </si>
  <si>
    <t>Aantal batterpakketten</t>
  </si>
  <si>
    <t>Leasebedrag per batterijpakket</t>
  </si>
  <si>
    <t>Lease-/Aflossingsbedrag per batterijpakket per jaar</t>
  </si>
  <si>
    <t>Rentelasten per batterijpakker per jaar</t>
  </si>
  <si>
    <t>Totaal batterijen</t>
  </si>
  <si>
    <t xml:space="preserve">Lease-/Aflossingsbedrag </t>
  </si>
  <si>
    <t xml:space="preserve">Rentelasten </t>
  </si>
  <si>
    <t>Leasetermijn in maanden</t>
  </si>
  <si>
    <t>Tank- en laadinfrastructuur eigen middelen (niet MPO)</t>
  </si>
  <si>
    <t>Omschrijving Tank- en laadinfrastructuur type</t>
  </si>
  <si>
    <t>Aantallen (complete installatie)</t>
  </si>
  <si>
    <t>ELEKTRISCHE LAADINFRASTRUCTUUR</t>
  </si>
  <si>
    <t>Aanschafprijzen per Tank- en Laadinfrastructuur punt</t>
  </si>
  <si>
    <t>…</t>
  </si>
  <si>
    <t>Interest</t>
  </si>
  <si>
    <t>TOTAAL aanschafprijs laadinfrastructuur</t>
  </si>
  <si>
    <t>Subsidies per Tank- en laadinfrastructuur punt</t>
  </si>
  <si>
    <t>Fiscale regelingen  per Tank- en laadinfrastructuur punt</t>
  </si>
  <si>
    <t>Overige baten  per Tank- en laadinfrastructuur punt</t>
  </si>
  <si>
    <t>Totale aanschafwaarde</t>
  </si>
  <si>
    <t>Afschrijvingskosten per dag</t>
  </si>
  <si>
    <t>VERWACHTE
OVERNAMEWAARDE</t>
  </si>
  <si>
    <t>ENERGIEVOORZIENING</t>
  </si>
  <si>
    <t>Locatie</t>
  </si>
  <si>
    <t>Aansluitingen Netbeheerder</t>
  </si>
  <si>
    <t>Bekabeling</t>
  </si>
  <si>
    <t>Plaatsing</t>
  </si>
  <si>
    <t>Middenspanning station(s) en bekabeling</t>
  </si>
  <si>
    <t>Inkoopstation incl.montage</t>
  </si>
  <si>
    <t>Compact station incl. montage</t>
  </si>
  <si>
    <t>Aanschafwaarde per locatie voor basisvoorziening elektriciteitslevering</t>
  </si>
  <si>
    <t>Overige subsidies Energievoorziening</t>
  </si>
  <si>
    <t>Fiscale regelingen Energievoorziening</t>
  </si>
  <si>
    <t>Overige Energievoorziening</t>
  </si>
  <si>
    <t>TOTAAL Kosten Energievoorziening</t>
  </si>
  <si>
    <t>Datum in Concessie</t>
  </si>
  <si>
    <t>Datum uit Concessie</t>
  </si>
  <si>
    <t>Afschrijvingstermijn in Dagen concessie</t>
  </si>
  <si>
    <t>Tank- en laadinfrastructuur gefinancierd (MPO)</t>
  </si>
  <si>
    <t>Leasekosten per voertuig per jaar</t>
  </si>
  <si>
    <t>Lease-/Aflossingsbedrag per Tank- en Laadinfrastructuur punt per jaar</t>
  </si>
  <si>
    <t>Rentelasten per Tank- en Laadinfrastructuur punt per jaar</t>
  </si>
  <si>
    <t>Totale Leasekosten per Tank- en Laadinfrastructuur per jaar</t>
  </si>
  <si>
    <t>Afschrijvingstermijn in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</si>
</sst>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quot;€&quot;\ * #,##0_ ;_ &quot;€&quot;\ * \-#,##0_ ;_ &quot;€&quot;\ * &quot;-&quot;??_ ;_ @_ "/>
    <numFmt numFmtId="165" formatCode="0.000%"/>
    <numFmt numFmtId="166" formatCode="_ * #,##0_ ;_ * \-#,##0_ ;_ * &quot;-&quot;??_ ;_ @_ "/>
    <numFmt numFmtId="167" formatCode="&quot;€&quot;#,##0_);[Red]\(&quot;€&quot;#,##0\)"/>
    <numFmt numFmtId="168" formatCode="_(* #,##0_);_(* \(#,##0\);_(* &quot;-&quot;??_);_(@_)"/>
    <numFmt numFmtId="169" formatCode="&quot;€&quot;\ #,##0"/>
    <numFmt numFmtId="170" formatCode="_ [$€-2]\ * #,##0_ ;_ [$€-2]\ * \-#,##0_ ;_ [$€-2]\ * &quot;-&quot;??_ ;_ @_ "/>
  </numFmts>
  <fonts count="65">
    <font>
      <sz val="10"/>
      <color theme="1"/>
      <name val="Segou"/>
      <family val="2"/>
    </font>
    <font>
      <sz val="10"/>
      <color theme="1"/>
      <name val="Segou"/>
      <family val="2"/>
    </font>
    <font>
      <sz val="10"/>
      <color theme="1"/>
      <name val="Arial"/>
      <family val="2"/>
    </font>
    <font>
      <b/>
      <sz val="18"/>
      <color theme="0"/>
      <name val="Arial"/>
      <family val="2"/>
    </font>
    <font>
      <sz val="11"/>
      <color theme="0"/>
      <name val="Arial"/>
      <family val="2"/>
    </font>
    <font>
      <sz val="10"/>
      <color rgb="FF000000"/>
      <name val="Arial"/>
      <family val="2"/>
    </font>
    <font>
      <b/>
      <sz val="11"/>
      <color rgb="FF3F3F76"/>
      <name val="Arial"/>
      <family val="2"/>
    </font>
    <font>
      <b/>
      <sz val="10"/>
      <color rgb="FF000000"/>
      <name val="Arial"/>
      <family val="2"/>
    </font>
    <font>
      <b/>
      <u/>
      <sz val="11"/>
      <color indexed="8"/>
      <name val="Arial"/>
      <family val="2"/>
    </font>
    <font>
      <b/>
      <sz val="10"/>
      <color rgb="FFFF0000"/>
      <name val="Arial"/>
      <family val="2"/>
    </font>
    <font>
      <b/>
      <i/>
      <u/>
      <sz val="10"/>
      <color theme="1"/>
      <name val="Arial"/>
      <family val="2"/>
    </font>
    <font>
      <sz val="10"/>
      <color rgb="FFFF0000"/>
      <name val="Arial"/>
      <family val="2"/>
    </font>
    <font>
      <b/>
      <sz val="11"/>
      <color theme="0"/>
      <name val="Arial"/>
      <family val="2"/>
    </font>
    <font>
      <sz val="9"/>
      <color theme="0"/>
      <name val="Arial"/>
      <family val="2"/>
    </font>
    <font>
      <b/>
      <sz val="14"/>
      <color theme="0"/>
      <name val="Arial"/>
      <family val="2"/>
    </font>
    <font>
      <b/>
      <sz val="9"/>
      <color theme="0"/>
      <name val="Arial"/>
      <family val="2"/>
    </font>
    <font>
      <sz val="11"/>
      <color theme="1"/>
      <name val="Arial"/>
      <family val="2"/>
    </font>
    <font>
      <i/>
      <sz val="9"/>
      <color theme="1"/>
      <name val="Arial"/>
      <family val="2"/>
    </font>
    <font>
      <sz val="9"/>
      <color theme="1"/>
      <name val="Arial"/>
      <family val="2"/>
    </font>
    <font>
      <sz val="11"/>
      <name val="Arial"/>
      <family val="2"/>
    </font>
    <font>
      <i/>
      <sz val="10"/>
      <name val="Arial"/>
      <family val="2"/>
    </font>
    <font>
      <i/>
      <sz val="11"/>
      <name val="Arial"/>
      <family val="2"/>
    </font>
    <font>
      <sz val="11"/>
      <color theme="1"/>
      <name val="Aptos Narrow"/>
      <family val="2"/>
      <scheme val="minor"/>
    </font>
    <font>
      <i/>
      <u/>
      <sz val="10"/>
      <color theme="1"/>
      <name val="Arial"/>
      <family val="2"/>
    </font>
    <font>
      <i/>
      <sz val="11"/>
      <color theme="1"/>
      <name val="Arial"/>
      <family val="2"/>
    </font>
    <font>
      <i/>
      <sz val="10"/>
      <color theme="1"/>
      <name val="Arial"/>
      <family val="2"/>
    </font>
    <font>
      <sz val="10"/>
      <name val="Arial"/>
      <family val="2"/>
    </font>
    <font>
      <b/>
      <sz val="11"/>
      <color theme="1"/>
      <name val="Arial"/>
      <family val="2"/>
    </font>
    <font>
      <sz val="11"/>
      <color rgb="FFFF0000"/>
      <name val="Arial"/>
      <family val="2"/>
    </font>
    <font>
      <b/>
      <sz val="11"/>
      <name val="Arial"/>
      <family val="2"/>
    </font>
    <font>
      <sz val="11"/>
      <color rgb="FF000000"/>
      <name val="Arial"/>
      <family val="2"/>
    </font>
    <font>
      <i/>
      <sz val="9"/>
      <color rgb="FF000000"/>
      <name val="Arial"/>
      <family val="2"/>
    </font>
    <font>
      <sz val="9"/>
      <color rgb="FF000000"/>
      <name val="Arial"/>
      <family val="2"/>
    </font>
    <font>
      <sz val="11"/>
      <color rgb="FF000000"/>
      <name val="Aptos Narrow"/>
      <family val="2"/>
      <scheme val="minor"/>
    </font>
    <font>
      <sz val="10"/>
      <color rgb="FF3F3F76"/>
      <name val="Segou"/>
      <family val="2"/>
    </font>
    <font>
      <sz val="11"/>
      <color rgb="FF000000"/>
      <name val="Segou"/>
      <charset val="1"/>
    </font>
    <font>
      <sz val="11"/>
      <color rgb="FF000000"/>
      <name val="Aptos Narrow"/>
      <family val="2"/>
    </font>
    <font>
      <sz val="10"/>
      <name val="Segou"/>
      <charset val="1"/>
    </font>
    <font>
      <b/>
      <sz val="10"/>
      <name val="Arial"/>
      <family val="2"/>
    </font>
    <font>
      <b/>
      <sz val="10"/>
      <color rgb="FF3F3F76"/>
      <name val="Arial"/>
      <family val="2"/>
    </font>
    <font>
      <u/>
      <sz val="11"/>
      <color theme="10"/>
      <name val="Aptos Narrow"/>
      <family val="2"/>
      <scheme val="minor"/>
    </font>
    <font>
      <u/>
      <sz val="10"/>
      <color theme="10"/>
      <name val="Arial"/>
      <family val="2"/>
    </font>
    <font>
      <sz val="10"/>
      <color rgb="FF4F81BD"/>
      <name val="Arial"/>
      <family val="2"/>
    </font>
    <font>
      <sz val="9"/>
      <color rgb="FF4F81BD"/>
      <name val="Verdana"/>
      <family val="2"/>
    </font>
    <font>
      <b/>
      <sz val="10"/>
      <color theme="0"/>
      <name val="Arial"/>
      <family val="2"/>
    </font>
    <font>
      <b/>
      <i/>
      <sz val="10"/>
      <color rgb="FF4F81BD"/>
      <name val="Arial"/>
      <family val="2"/>
    </font>
    <font>
      <i/>
      <sz val="10"/>
      <color rgb="FF4F81BD"/>
      <name val="Arial"/>
      <family val="2"/>
    </font>
    <font>
      <b/>
      <i/>
      <sz val="10"/>
      <color rgb="FF000000"/>
      <name val="Arial"/>
      <family val="2"/>
    </font>
    <font>
      <b/>
      <i/>
      <sz val="10"/>
      <color theme="0"/>
      <name val="Arial"/>
      <family val="2"/>
    </font>
    <font>
      <i/>
      <sz val="10"/>
      <color theme="0"/>
      <name val="Arial"/>
      <family val="2"/>
    </font>
    <font>
      <b/>
      <i/>
      <sz val="10"/>
      <name val="Arial"/>
      <family val="2"/>
    </font>
    <font>
      <b/>
      <sz val="10"/>
      <color theme="1"/>
      <name val="Arial"/>
      <family val="2"/>
    </font>
    <font>
      <sz val="10"/>
      <color theme="0"/>
      <name val="Arial"/>
      <family val="2"/>
    </font>
    <font>
      <i/>
      <u/>
      <sz val="10"/>
      <color rgb="FF000000"/>
      <name val="Arial"/>
      <family val="2"/>
    </font>
    <font>
      <b/>
      <sz val="10"/>
      <color theme="1" tint="0.499984740745262"/>
      <name val="Arial"/>
      <family val="2"/>
    </font>
    <font>
      <b/>
      <i/>
      <sz val="10"/>
      <color theme="1"/>
      <name val="Arial"/>
      <family val="2"/>
    </font>
    <font>
      <sz val="10"/>
      <color theme="1" tint="4.9989318521683403E-2"/>
      <name val="Arial"/>
      <family val="2"/>
    </font>
    <font>
      <i/>
      <sz val="10"/>
      <color theme="4"/>
      <name val="Arial"/>
      <family val="2"/>
    </font>
    <font>
      <i/>
      <sz val="10"/>
      <color rgb="FF000000"/>
      <name val="Arial"/>
      <family val="2"/>
    </font>
    <font>
      <b/>
      <sz val="10"/>
      <color rgb="FF4F81BD"/>
      <name val="Arial"/>
      <family val="2"/>
    </font>
    <font>
      <b/>
      <sz val="11"/>
      <color theme="1"/>
      <name val="Aptos Narrow"/>
      <family val="2"/>
      <scheme val="minor"/>
    </font>
    <font>
      <b/>
      <sz val="8"/>
      <color theme="1"/>
      <name val="Arial"/>
      <family val="2"/>
    </font>
    <font>
      <b/>
      <sz val="12"/>
      <color theme="0"/>
      <name val="Arial"/>
      <family val="2"/>
    </font>
    <font>
      <b/>
      <sz val="12"/>
      <color theme="0"/>
      <name val="Segou"/>
      <family val="2"/>
    </font>
    <font>
      <b/>
      <sz val="11"/>
      <color theme="0"/>
      <name val="Aptos Narrow"/>
      <family val="2"/>
      <scheme val="minor"/>
    </font>
  </fonts>
  <fills count="10">
    <fill>
      <patternFill patternType="none"/>
    </fill>
    <fill>
      <patternFill patternType="gray125"/>
    </fill>
    <fill>
      <patternFill patternType="solid">
        <fgColor theme="4" tint="-0.249977111117893"/>
        <bgColor indexed="64"/>
      </patternFill>
    </fill>
    <fill>
      <patternFill patternType="solid">
        <fgColor rgb="FFFFFFFF"/>
        <bgColor rgb="FFFFFFFF"/>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CC99"/>
      </patternFill>
    </fill>
    <fill>
      <patternFill patternType="solid">
        <fgColor rgb="FF00A0BA"/>
        <bgColor indexed="64"/>
      </patternFill>
    </fill>
  </fills>
  <borders count="52">
    <border>
      <left/>
      <right/>
      <top/>
      <bottom/>
      <diagonal/>
    </border>
    <border>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bottom/>
      <diagonal/>
    </border>
    <border>
      <left style="thin">
        <color theme="0"/>
      </left>
      <right/>
      <top style="thin">
        <color theme="0"/>
      </top>
      <bottom/>
      <diagonal/>
    </border>
    <border>
      <left/>
      <right/>
      <top/>
      <bottom style="thin">
        <color indexed="64"/>
      </bottom>
      <diagonal/>
    </border>
    <border>
      <left style="thin">
        <color theme="0"/>
      </left>
      <right style="thin">
        <color theme="0"/>
      </right>
      <top style="thin">
        <color indexed="64"/>
      </top>
      <bottom style="thin">
        <color theme="0"/>
      </bottom>
      <diagonal/>
    </border>
    <border>
      <left style="thin">
        <color rgb="FF7F7F7F"/>
      </left>
      <right style="thin">
        <color rgb="FF7F7F7F"/>
      </right>
      <top style="thin">
        <color rgb="FF7F7F7F"/>
      </top>
      <bottom style="thin">
        <color rgb="FF7F7F7F"/>
      </bottom>
      <diagonal/>
    </border>
    <border>
      <left style="medium">
        <color rgb="FFBFBFBF"/>
      </left>
      <right style="medium">
        <color rgb="FFBFBFBF"/>
      </right>
      <top style="medium">
        <color rgb="FFBFBFBF"/>
      </top>
      <bottom style="medium">
        <color rgb="FFBFBFBF"/>
      </bottom>
      <diagonal/>
    </border>
    <border>
      <left/>
      <right style="medium">
        <color rgb="FFBFBFBF"/>
      </right>
      <top/>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top/>
      <bottom style="medium">
        <color rgb="FFBFBFBF"/>
      </bottom>
      <diagonal/>
    </border>
    <border>
      <left style="medium">
        <color rgb="FFBFBFBF"/>
      </left>
      <right style="medium">
        <color rgb="FFBFBFBF"/>
      </right>
      <top style="medium">
        <color rgb="FFBFBFBF"/>
      </top>
      <bottom style="thin">
        <color rgb="FFBFBFBF"/>
      </bottom>
      <diagonal/>
    </border>
    <border>
      <left/>
      <right/>
      <top style="thin">
        <color auto="1"/>
      </top>
      <bottom/>
      <diagonal/>
    </border>
    <border>
      <left style="thin">
        <color indexed="64"/>
      </left>
      <right style="thin">
        <color indexed="64"/>
      </right>
      <top style="thin">
        <color indexed="64"/>
      </top>
      <bottom/>
      <diagonal/>
    </border>
    <border>
      <left style="thin">
        <color auto="1"/>
      </left>
      <right/>
      <top style="medium">
        <color rgb="FFBFBFBF"/>
      </top>
      <bottom style="medium">
        <color rgb="FFBFBFBF"/>
      </bottom>
      <diagonal/>
    </border>
    <border>
      <left/>
      <right style="thin">
        <color auto="1"/>
      </right>
      <top style="medium">
        <color rgb="FFBFBFBF"/>
      </top>
      <bottom style="medium">
        <color rgb="FFBFBFBF"/>
      </bottom>
      <diagonal/>
    </border>
    <border>
      <left style="thin">
        <color auto="1"/>
      </left>
      <right style="medium">
        <color rgb="FFBFBFBF"/>
      </right>
      <top style="medium">
        <color rgb="FFBFBFBF"/>
      </top>
      <bottom style="thin">
        <color rgb="FFBFBFBF"/>
      </bottom>
      <diagonal/>
    </border>
    <border>
      <left style="medium">
        <color rgb="FFBFBFBF"/>
      </left>
      <right style="thin">
        <color auto="1"/>
      </right>
      <top style="medium">
        <color rgb="FFBFBFBF"/>
      </top>
      <bottom style="thin">
        <color rgb="FFBFBFBF"/>
      </bottom>
      <diagonal/>
    </border>
    <border>
      <left style="thin">
        <color auto="1"/>
      </left>
      <right style="thin">
        <color auto="1"/>
      </right>
      <top/>
      <bottom/>
      <diagonal/>
    </border>
    <border>
      <left style="thin">
        <color auto="1"/>
      </left>
      <right style="thin">
        <color auto="1"/>
      </right>
      <top style="medium">
        <color rgb="FFBFBFBF"/>
      </top>
      <bottom style="medium">
        <color rgb="FFBFBFBF"/>
      </bottom>
      <diagonal/>
    </border>
    <border>
      <left style="thin">
        <color auto="1"/>
      </left>
      <right style="thin">
        <color auto="1"/>
      </right>
      <top style="medium">
        <color rgb="FFBFBFBF"/>
      </top>
      <bottom style="thin">
        <color rgb="FFBFBFBF"/>
      </bottom>
      <diagonal/>
    </border>
    <border>
      <left style="thin">
        <color auto="1"/>
      </left>
      <right style="thin">
        <color auto="1"/>
      </right>
      <top/>
      <bottom style="thin">
        <color auto="1"/>
      </bottom>
      <diagonal/>
    </border>
    <border>
      <left style="thin">
        <color indexed="64"/>
      </left>
      <right style="thin">
        <color indexed="64"/>
      </right>
      <top style="thin">
        <color rgb="FFBFBFBF"/>
      </top>
      <bottom style="thin">
        <color rgb="FFBFBFBF"/>
      </bottom>
      <diagonal/>
    </border>
    <border>
      <left/>
      <right/>
      <top style="medium">
        <color rgb="FFBFBFBF"/>
      </top>
      <bottom/>
      <diagonal/>
    </border>
    <border>
      <left style="thin">
        <color indexed="64"/>
      </left>
      <right style="medium">
        <color rgb="FFBFBFBF"/>
      </right>
      <top style="medium">
        <color rgb="FFBFBFBF"/>
      </top>
      <bottom style="medium">
        <color rgb="FFBFBFBF"/>
      </bottom>
      <diagonal/>
    </border>
    <border>
      <left style="medium">
        <color rgb="FFBFBFBF"/>
      </left>
      <right style="thin">
        <color indexed="64"/>
      </right>
      <top style="medium">
        <color rgb="FFBFBFBF"/>
      </top>
      <bottom style="medium">
        <color rgb="FFBFBFBF"/>
      </bottom>
      <diagonal/>
    </border>
    <border>
      <left style="thin">
        <color indexed="64"/>
      </left>
      <right/>
      <top style="medium">
        <color rgb="FFBFBFBF"/>
      </top>
      <bottom/>
      <diagonal/>
    </border>
    <border>
      <left/>
      <right style="thin">
        <color indexed="64"/>
      </right>
      <top style="medium">
        <color rgb="FFBFBFBF"/>
      </top>
      <bottom/>
      <diagonal/>
    </border>
    <border>
      <left style="thin">
        <color indexed="64"/>
      </left>
      <right/>
      <top/>
      <bottom style="medium">
        <color rgb="FFBFBFBF"/>
      </bottom>
      <diagonal/>
    </border>
    <border>
      <left/>
      <right style="thin">
        <color indexed="64"/>
      </right>
      <top/>
      <bottom style="medium">
        <color rgb="FFBFBFBF"/>
      </bottom>
      <diagonal/>
    </border>
    <border>
      <left style="thin">
        <color indexed="64"/>
      </left>
      <right style="thin">
        <color indexed="64"/>
      </right>
      <top style="medium">
        <color rgb="FFBFBFBF"/>
      </top>
      <bottom/>
      <diagonal/>
    </border>
  </borders>
  <cellStyleXfs count="6">
    <xf numFmtId="0" fontId="0" fillId="0" borderId="0"/>
    <xf numFmtId="44" fontId="1" fillId="0" borderId="0" applyFont="0" applyFill="0" applyBorder="0" applyAlignment="0" applyProtection="0"/>
    <xf numFmtId="0" fontId="2" fillId="5" borderId="2" applyNumberFormat="0" applyFont="0" applyBorder="0" applyAlignment="0">
      <alignment horizontal="left"/>
      <protection locked="0"/>
    </xf>
    <xf numFmtId="43" fontId="1" fillId="0" borderId="0" applyFont="0" applyFill="0" applyBorder="0" applyAlignment="0" applyProtection="0"/>
    <xf numFmtId="0" fontId="34" fillId="8" borderId="22" applyNumberFormat="0" applyAlignment="0" applyProtection="0"/>
    <xf numFmtId="0" fontId="40" fillId="0" borderId="0" applyNumberFormat="0" applyFill="0" applyBorder="0" applyAlignment="0" applyProtection="0"/>
  </cellStyleXfs>
  <cellXfs count="306">
    <xf numFmtId="0" fontId="0" fillId="0" borderId="0" xfId="0"/>
    <xf numFmtId="164" fontId="19" fillId="6" borderId="0" xfId="1" applyNumberFormat="1" applyFont="1" applyFill="1" applyProtection="1"/>
    <xf numFmtId="164" fontId="12" fillId="2" borderId="0" xfId="1" applyNumberFormat="1" applyFont="1" applyFill="1" applyProtection="1"/>
    <xf numFmtId="164" fontId="16" fillId="7" borderId="0" xfId="1" applyNumberFormat="1" applyFont="1" applyFill="1" applyProtection="1"/>
    <xf numFmtId="164" fontId="16" fillId="6" borderId="0" xfId="1" applyNumberFormat="1" applyFont="1" applyFill="1" applyProtection="1"/>
    <xf numFmtId="164" fontId="16" fillId="6" borderId="0" xfId="2" applyNumberFormat="1" applyFont="1" applyFill="1" applyBorder="1" applyAlignment="1" applyProtection="1"/>
    <xf numFmtId="164" fontId="16" fillId="5" borderId="0" xfId="1" applyNumberFormat="1" applyFont="1" applyFill="1" applyProtection="1">
      <protection locked="0"/>
    </xf>
    <xf numFmtId="164" fontId="21" fillId="6" borderId="0" xfId="1" applyNumberFormat="1" applyFont="1" applyFill="1" applyProtection="1"/>
    <xf numFmtId="0" fontId="28" fillId="0" borderId="7" xfId="1" applyNumberFormat="1" applyFont="1" applyFill="1" applyBorder="1" applyAlignment="1" applyProtection="1">
      <alignment horizontal="center"/>
    </xf>
    <xf numFmtId="164" fontId="16" fillId="0" borderId="10" xfId="1" applyNumberFormat="1" applyFont="1" applyBorder="1" applyProtection="1"/>
    <xf numFmtId="164" fontId="16" fillId="0" borderId="6" xfId="1" applyNumberFormat="1" applyFont="1" applyBorder="1" applyProtection="1"/>
    <xf numFmtId="164" fontId="16" fillId="0" borderId="0" xfId="1" applyNumberFormat="1" applyFont="1" applyBorder="1" applyProtection="1"/>
    <xf numFmtId="164" fontId="16" fillId="0" borderId="5" xfId="1" applyNumberFormat="1" applyFont="1" applyBorder="1" applyProtection="1"/>
    <xf numFmtId="164" fontId="16" fillId="2" borderId="13" xfId="1" applyNumberFormat="1" applyFont="1" applyFill="1" applyBorder="1" applyProtection="1"/>
    <xf numFmtId="10" fontId="16" fillId="5" borderId="15" xfId="1" applyNumberFormat="1" applyFont="1" applyFill="1" applyBorder="1" applyProtection="1">
      <protection locked="0"/>
    </xf>
    <xf numFmtId="10" fontId="16" fillId="5" borderId="17" xfId="1" applyNumberFormat="1" applyFont="1" applyFill="1" applyBorder="1" applyProtection="1">
      <protection locked="0"/>
    </xf>
    <xf numFmtId="164" fontId="16" fillId="0" borderId="18" xfId="1" applyNumberFormat="1" applyFont="1" applyBorder="1" applyProtection="1"/>
    <xf numFmtId="164" fontId="16" fillId="5" borderId="0" xfId="1" applyNumberFormat="1" applyFont="1" applyFill="1" applyBorder="1" applyProtection="1">
      <protection locked="0"/>
    </xf>
    <xf numFmtId="164" fontId="16" fillId="5" borderId="15" xfId="1" applyNumberFormat="1" applyFont="1" applyFill="1" applyBorder="1" applyProtection="1">
      <protection locked="0"/>
    </xf>
    <xf numFmtId="164" fontId="16" fillId="0" borderId="20" xfId="1" applyNumberFormat="1" applyFont="1" applyBorder="1" applyProtection="1"/>
    <xf numFmtId="0" fontId="38" fillId="0" borderId="0" xfId="0" applyFont="1"/>
    <xf numFmtId="0" fontId="39" fillId="5" borderId="3" xfId="4" applyFont="1" applyFill="1" applyBorder="1" applyAlignment="1">
      <alignment horizontal="center" vertical="center"/>
    </xf>
    <xf numFmtId="0" fontId="41" fillId="0" borderId="0" xfId="5" applyFont="1"/>
    <xf numFmtId="14" fontId="25" fillId="0" borderId="0" xfId="0" applyNumberFormat="1" applyFont="1" applyAlignment="1">
      <alignment horizontal="center" vertical="center"/>
    </xf>
    <xf numFmtId="0" fontId="38" fillId="6" borderId="23" xfId="0" applyFont="1" applyFill="1" applyBorder="1" applyAlignment="1">
      <alignment vertical="center" wrapText="1"/>
    </xf>
    <xf numFmtId="0" fontId="42" fillId="5" borderId="23" xfId="0" applyFont="1" applyFill="1" applyBorder="1" applyAlignment="1" applyProtection="1">
      <alignment vertical="center" wrapText="1"/>
      <protection locked="0"/>
    </xf>
    <xf numFmtId="0" fontId="26" fillId="6" borderId="23" xfId="0" applyFont="1" applyFill="1" applyBorder="1" applyAlignment="1">
      <alignment vertical="center" wrapText="1"/>
    </xf>
    <xf numFmtId="0" fontId="43" fillId="5" borderId="24" xfId="0" applyFont="1" applyFill="1" applyBorder="1" applyAlignment="1" applyProtection="1">
      <alignment vertical="center" wrapText="1"/>
      <protection locked="0"/>
    </xf>
    <xf numFmtId="0" fontId="26" fillId="5" borderId="23" xfId="0" applyFont="1" applyFill="1" applyBorder="1" applyAlignment="1" applyProtection="1">
      <alignment horizontal="right" vertical="center" wrapText="1"/>
      <protection locked="0"/>
    </xf>
    <xf numFmtId="0" fontId="38" fillId="6" borderId="23" xfId="0" applyFont="1" applyFill="1" applyBorder="1" applyAlignment="1">
      <alignment vertical="center"/>
    </xf>
    <xf numFmtId="167" fontId="26" fillId="6" borderId="23" xfId="0" applyNumberFormat="1" applyFont="1" applyFill="1" applyBorder="1" applyAlignment="1">
      <alignment horizontal="right" vertical="center"/>
    </xf>
    <xf numFmtId="0" fontId="26" fillId="6" borderId="23" xfId="0" applyFont="1" applyFill="1" applyBorder="1" applyAlignment="1">
      <alignment horizontal="left" vertical="center" wrapText="1" indent="1"/>
    </xf>
    <xf numFmtId="43" fontId="26" fillId="5" borderId="23" xfId="3" applyFont="1" applyFill="1" applyBorder="1" applyAlignment="1" applyProtection="1">
      <alignment horizontal="right" vertical="center" wrapText="1"/>
      <protection locked="0"/>
    </xf>
    <xf numFmtId="167" fontId="38" fillId="6" borderId="23" xfId="0" applyNumberFormat="1" applyFont="1" applyFill="1" applyBorder="1" applyAlignment="1">
      <alignment horizontal="right" vertical="center" wrapText="1"/>
    </xf>
    <xf numFmtId="167" fontId="38" fillId="5" borderId="23" xfId="0" applyNumberFormat="1" applyFont="1" applyFill="1" applyBorder="1" applyAlignment="1" applyProtection="1">
      <alignment horizontal="right" vertical="center" wrapText="1"/>
      <protection locked="0"/>
    </xf>
    <xf numFmtId="14" fontId="26" fillId="5" borderId="23" xfId="0" applyNumberFormat="1" applyFont="1" applyFill="1" applyBorder="1" applyAlignment="1" applyProtection="1">
      <alignment horizontal="right" vertical="center" wrapText="1"/>
      <protection locked="0"/>
    </xf>
    <xf numFmtId="168" fontId="26" fillId="6" borderId="23" xfId="3" applyNumberFormat="1" applyFont="1" applyFill="1" applyBorder="1" applyAlignment="1">
      <alignment vertical="center" wrapText="1"/>
    </xf>
    <xf numFmtId="167" fontId="26" fillId="6" borderId="23" xfId="0" applyNumberFormat="1" applyFont="1" applyFill="1" applyBorder="1" applyAlignment="1">
      <alignment horizontal="right" vertical="center" wrapText="1"/>
    </xf>
    <xf numFmtId="0" fontId="0" fillId="0" borderId="23" xfId="0" applyBorder="1"/>
    <xf numFmtId="0" fontId="26" fillId="0" borderId="23" xfId="0" applyFont="1" applyBorder="1"/>
    <xf numFmtId="167" fontId="26" fillId="0" borderId="23" xfId="0" applyNumberFormat="1" applyFont="1" applyBorder="1"/>
    <xf numFmtId="0" fontId="26" fillId="6" borderId="23" xfId="0" applyFont="1" applyFill="1" applyBorder="1" applyAlignment="1">
      <alignment horizontal="left" vertical="center" wrapText="1"/>
    </xf>
    <xf numFmtId="0" fontId="44" fillId="2" borderId="23" xfId="0" applyFont="1" applyFill="1" applyBorder="1" applyAlignment="1">
      <alignment horizontal="left" vertical="center" wrapText="1"/>
    </xf>
    <xf numFmtId="0" fontId="38" fillId="4" borderId="23" xfId="0" applyFont="1" applyFill="1" applyBorder="1" applyAlignment="1">
      <alignment horizontal="left" vertical="center" wrapText="1"/>
    </xf>
    <xf numFmtId="167" fontId="45" fillId="0" borderId="25" xfId="0" applyNumberFormat="1" applyFont="1" applyBorder="1" applyAlignment="1">
      <alignment horizontal="right" vertical="center" wrapText="1"/>
    </xf>
    <xf numFmtId="0" fontId="26" fillId="0" borderId="0" xfId="5" applyFont="1"/>
    <xf numFmtId="0" fontId="46" fillId="5" borderId="25" xfId="0" applyFont="1" applyFill="1" applyBorder="1" applyAlignment="1" applyProtection="1">
      <alignment vertical="center" wrapText="1"/>
      <protection locked="0"/>
    </xf>
    <xf numFmtId="0" fontId="46" fillId="5" borderId="23" xfId="0" applyFont="1" applyFill="1" applyBorder="1" applyAlignment="1" applyProtection="1">
      <alignment vertical="center" wrapText="1"/>
      <protection locked="0"/>
    </xf>
    <xf numFmtId="0" fontId="26" fillId="6" borderId="26" xfId="0" applyFont="1" applyFill="1" applyBorder="1" applyAlignment="1">
      <alignment vertical="center" wrapText="1"/>
    </xf>
    <xf numFmtId="0" fontId="46" fillId="5" borderId="27" xfId="0" applyFont="1" applyFill="1" applyBorder="1" applyAlignment="1" applyProtection="1">
      <alignment vertical="center" wrapText="1"/>
      <protection locked="0"/>
    </xf>
    <xf numFmtId="0" fontId="46" fillId="5" borderId="26" xfId="0" applyFont="1" applyFill="1" applyBorder="1" applyAlignment="1" applyProtection="1">
      <alignment vertical="center" wrapText="1"/>
      <protection locked="0"/>
    </xf>
    <xf numFmtId="0" fontId="43" fillId="5" borderId="23" xfId="0" applyFont="1" applyFill="1" applyBorder="1" applyAlignment="1" applyProtection="1">
      <alignment vertical="center" wrapText="1"/>
      <protection locked="0"/>
    </xf>
    <xf numFmtId="0" fontId="20" fillId="5" borderId="23" xfId="0" applyFont="1" applyFill="1" applyBorder="1" applyAlignment="1" applyProtection="1">
      <alignment horizontal="right" vertical="center" wrapText="1"/>
      <protection locked="0"/>
    </xf>
    <xf numFmtId="0" fontId="26" fillId="6" borderId="28" xfId="0" applyFont="1" applyFill="1" applyBorder="1" applyAlignment="1">
      <alignment vertical="center" wrapText="1"/>
    </xf>
    <xf numFmtId="0" fontId="20" fillId="6" borderId="23" xfId="0" applyFont="1" applyFill="1" applyBorder="1" applyAlignment="1">
      <alignment vertical="center" wrapText="1"/>
    </xf>
    <xf numFmtId="0" fontId="38" fillId="6" borderId="29" xfId="0" applyFont="1" applyFill="1" applyBorder="1" applyAlignment="1">
      <alignment vertical="center"/>
    </xf>
    <xf numFmtId="167" fontId="26" fillId="6" borderId="30" xfId="0" applyNumberFormat="1" applyFont="1" applyFill="1" applyBorder="1" applyAlignment="1">
      <alignment horizontal="right" vertical="center"/>
    </xf>
    <xf numFmtId="0" fontId="26" fillId="6" borderId="26" xfId="0" applyFont="1" applyFill="1" applyBorder="1" applyAlignment="1">
      <alignment horizontal="left" vertical="center" wrapText="1" indent="1"/>
    </xf>
    <xf numFmtId="43" fontId="26" fillId="5" borderId="27" xfId="3" applyFont="1" applyFill="1" applyBorder="1" applyAlignment="1" applyProtection="1">
      <alignment horizontal="right" vertical="center" wrapText="1"/>
      <protection locked="0"/>
    </xf>
    <xf numFmtId="0" fontId="38" fillId="6" borderId="26" xfId="0" applyFont="1" applyFill="1" applyBorder="1" applyAlignment="1">
      <alignment vertical="center" wrapText="1"/>
    </xf>
    <xf numFmtId="43" fontId="26" fillId="6" borderId="27" xfId="3" applyFont="1" applyFill="1" applyBorder="1" applyAlignment="1">
      <alignment horizontal="right" vertical="center" wrapText="1"/>
    </xf>
    <xf numFmtId="0" fontId="47" fillId="0" borderId="28" xfId="0" applyFont="1" applyBorder="1" applyAlignment="1">
      <alignment vertical="center" wrapText="1"/>
    </xf>
    <xf numFmtId="167" fontId="38" fillId="0" borderId="31" xfId="0" applyNumberFormat="1" applyFont="1" applyBorder="1" applyAlignment="1">
      <alignment horizontal="right" vertical="center" wrapText="1"/>
    </xf>
    <xf numFmtId="14" fontId="26" fillId="5" borderId="27" xfId="0" applyNumberFormat="1" applyFont="1" applyFill="1" applyBorder="1" applyAlignment="1" applyProtection="1">
      <alignment horizontal="right" vertical="center" wrapText="1"/>
      <protection locked="0"/>
    </xf>
    <xf numFmtId="168" fontId="26" fillId="6" borderId="27" xfId="3" applyNumberFormat="1" applyFont="1" applyFill="1" applyBorder="1" applyAlignment="1">
      <alignment vertical="center" wrapText="1"/>
    </xf>
    <xf numFmtId="168" fontId="38" fillId="6" borderId="27" xfId="3" applyNumberFormat="1" applyFont="1" applyFill="1" applyBorder="1" applyAlignment="1">
      <alignment vertical="center" wrapText="1"/>
    </xf>
    <xf numFmtId="0" fontId="20" fillId="6" borderId="26" xfId="0" applyFont="1" applyFill="1" applyBorder="1" applyAlignment="1">
      <alignment horizontal="left" vertical="center" wrapText="1" indent="1"/>
    </xf>
    <xf numFmtId="167" fontId="26" fillId="6" borderId="27" xfId="0" applyNumberFormat="1" applyFont="1" applyFill="1" applyBorder="1" applyAlignment="1">
      <alignment horizontal="right" vertical="center" wrapText="1"/>
    </xf>
    <xf numFmtId="0" fontId="26" fillId="0" borderId="0" xfId="0" applyFont="1"/>
    <xf numFmtId="167" fontId="26" fillId="0" borderId="0" xfId="0" applyNumberFormat="1" applyFont="1"/>
    <xf numFmtId="167" fontId="26" fillId="6" borderId="25" xfId="0" applyNumberFormat="1" applyFont="1" applyFill="1" applyBorder="1" applyAlignment="1">
      <alignment horizontal="right" vertical="center" wrapText="1"/>
    </xf>
    <xf numFmtId="167" fontId="44" fillId="2" borderId="25" xfId="0" applyNumberFormat="1" applyFont="1" applyFill="1" applyBorder="1" applyAlignment="1">
      <alignment horizontal="right" vertical="center" wrapText="1"/>
    </xf>
    <xf numFmtId="0" fontId="25" fillId="0" borderId="0" xfId="0" applyFont="1" applyAlignment="1">
      <alignment horizontal="center" vertical="center"/>
    </xf>
    <xf numFmtId="168" fontId="26" fillId="5" borderId="23" xfId="3" applyNumberFormat="1" applyFont="1" applyFill="1" applyBorder="1" applyAlignment="1" applyProtection="1">
      <alignment vertical="center" wrapText="1"/>
      <protection locked="0"/>
    </xf>
    <xf numFmtId="168" fontId="26" fillId="5" borderId="27" xfId="3" applyNumberFormat="1" applyFont="1" applyFill="1" applyBorder="1" applyAlignment="1" applyProtection="1">
      <alignment vertical="center" wrapText="1"/>
      <protection locked="0"/>
    </xf>
    <xf numFmtId="169" fontId="26" fillId="5" borderId="27" xfId="3" applyNumberFormat="1" applyFont="1" applyFill="1" applyBorder="1" applyAlignment="1" applyProtection="1">
      <alignment vertical="center" wrapText="1"/>
      <protection locked="0"/>
    </xf>
    <xf numFmtId="169" fontId="26" fillId="6" borderId="27" xfId="3" applyNumberFormat="1" applyFont="1" applyFill="1" applyBorder="1" applyAlignment="1">
      <alignment vertical="center" wrapText="1"/>
    </xf>
    <xf numFmtId="0" fontId="38" fillId="0" borderId="26" xfId="0" applyFont="1" applyBorder="1" applyAlignment="1">
      <alignment vertical="center" wrapText="1"/>
    </xf>
    <xf numFmtId="169" fontId="26" fillId="0" borderId="27" xfId="3" applyNumberFormat="1" applyFont="1" applyFill="1" applyBorder="1" applyAlignment="1">
      <alignment vertical="center" wrapText="1"/>
    </xf>
    <xf numFmtId="168" fontId="26" fillId="6" borderId="27" xfId="3" applyNumberFormat="1" applyFont="1" applyFill="1" applyBorder="1" applyAlignment="1">
      <alignment horizontal="right" vertical="center" wrapText="1"/>
    </xf>
    <xf numFmtId="0" fontId="38" fillId="0" borderId="23" xfId="0" applyFont="1" applyBorder="1" applyAlignment="1">
      <alignment horizontal="left" vertical="center" wrapText="1"/>
    </xf>
    <xf numFmtId="0" fontId="26" fillId="5" borderId="25" xfId="0" applyFont="1" applyFill="1" applyBorder="1" applyAlignment="1" applyProtection="1">
      <alignment vertical="center" wrapText="1"/>
      <protection locked="0"/>
    </xf>
    <xf numFmtId="0" fontId="26" fillId="5" borderId="27" xfId="0" applyFont="1" applyFill="1" applyBorder="1" applyAlignment="1" applyProtection="1">
      <alignment horizontal="right" vertical="center" wrapText="1"/>
      <protection locked="0"/>
    </xf>
    <xf numFmtId="0" fontId="26" fillId="6" borderId="0" xfId="0" applyFont="1" applyFill="1" applyAlignment="1">
      <alignment vertical="center" wrapText="1"/>
    </xf>
    <xf numFmtId="0" fontId="26" fillId="5" borderId="27" xfId="0" applyFont="1" applyFill="1" applyBorder="1" applyAlignment="1">
      <alignment vertical="center" wrapText="1"/>
    </xf>
    <xf numFmtId="169" fontId="38" fillId="6" borderId="26" xfId="0" applyNumberFormat="1" applyFont="1" applyFill="1" applyBorder="1" applyAlignment="1">
      <alignment vertical="center" wrapText="1"/>
    </xf>
    <xf numFmtId="169" fontId="26" fillId="5" borderId="27" xfId="0" applyNumberFormat="1" applyFont="1" applyFill="1" applyBorder="1" applyAlignment="1" applyProtection="1">
      <alignment horizontal="right" vertical="center" wrapText="1"/>
      <protection locked="0"/>
    </xf>
    <xf numFmtId="167" fontId="20" fillId="6" borderId="27" xfId="0" applyNumberFormat="1" applyFont="1" applyFill="1" applyBorder="1" applyAlignment="1">
      <alignment horizontal="right" vertical="center" wrapText="1"/>
    </xf>
    <xf numFmtId="0" fontId="7" fillId="0" borderId="26" xfId="0" applyFont="1" applyBorder="1" applyAlignment="1">
      <alignment vertical="center" wrapText="1"/>
    </xf>
    <xf numFmtId="167" fontId="20" fillId="0" borderId="27" xfId="0" applyNumberFormat="1" applyFont="1" applyBorder="1" applyAlignment="1">
      <alignment horizontal="right" vertical="center" wrapText="1"/>
    </xf>
    <xf numFmtId="14" fontId="26" fillId="5" borderId="27" xfId="0" applyNumberFormat="1" applyFont="1" applyFill="1" applyBorder="1" applyAlignment="1" applyProtection="1">
      <alignment horizontal="center" vertical="center" wrapText="1"/>
      <protection locked="0"/>
    </xf>
    <xf numFmtId="170" fontId="26" fillId="6" borderId="23" xfId="0" applyNumberFormat="1" applyFont="1" applyFill="1" applyBorder="1" applyAlignment="1">
      <alignment vertical="center" wrapText="1"/>
    </xf>
    <xf numFmtId="0" fontId="5" fillId="0" borderId="26" xfId="0" applyFont="1" applyBorder="1" applyAlignment="1">
      <alignment vertical="center" wrapText="1"/>
    </xf>
    <xf numFmtId="168" fontId="26" fillId="0" borderId="27" xfId="3" applyNumberFormat="1" applyFont="1" applyFill="1" applyBorder="1" applyAlignment="1">
      <alignment vertical="center" wrapText="1"/>
    </xf>
    <xf numFmtId="167" fontId="50" fillId="6" borderId="27" xfId="0" applyNumberFormat="1" applyFont="1" applyFill="1" applyBorder="1" applyAlignment="1">
      <alignment horizontal="right" vertical="center" wrapText="1"/>
    </xf>
    <xf numFmtId="0" fontId="5" fillId="0" borderId="0" xfId="0" applyFont="1"/>
    <xf numFmtId="0" fontId="51" fillId="0" borderId="0" xfId="0" applyFont="1" applyAlignment="1">
      <alignment horizontal="left" vertical="top"/>
    </xf>
    <xf numFmtId="0" fontId="26" fillId="5" borderId="25" xfId="0" applyFont="1" applyFill="1" applyBorder="1" applyAlignment="1">
      <alignment vertical="center" wrapText="1"/>
    </xf>
    <xf numFmtId="168" fontId="26" fillId="5" borderId="23" xfId="3" applyNumberFormat="1" applyFont="1" applyFill="1" applyBorder="1" applyAlignment="1">
      <alignment vertical="center" wrapText="1"/>
    </xf>
    <xf numFmtId="0" fontId="38" fillId="6" borderId="0" xfId="0" applyFont="1" applyFill="1" applyAlignment="1">
      <alignment vertical="top" wrapText="1"/>
    </xf>
    <xf numFmtId="170" fontId="26" fillId="5" borderId="23" xfId="0" applyNumberFormat="1" applyFont="1" applyFill="1" applyBorder="1" applyAlignment="1">
      <alignment vertical="center" wrapText="1"/>
    </xf>
    <xf numFmtId="3" fontId="26" fillId="5" borderId="23" xfId="3" applyNumberFormat="1" applyFont="1" applyFill="1" applyBorder="1" applyAlignment="1">
      <alignment vertical="center" wrapText="1"/>
    </xf>
    <xf numFmtId="3" fontId="26" fillId="5" borderId="25" xfId="3" applyNumberFormat="1" applyFont="1" applyFill="1" applyBorder="1" applyAlignment="1">
      <alignment vertical="center" wrapText="1"/>
    </xf>
    <xf numFmtId="0" fontId="38" fillId="6" borderId="23" xfId="0" applyFont="1" applyFill="1" applyBorder="1" applyAlignment="1">
      <alignment vertical="top"/>
    </xf>
    <xf numFmtId="170" fontId="26" fillId="6" borderId="25" xfId="0" applyNumberFormat="1" applyFont="1" applyFill="1" applyBorder="1" applyAlignment="1">
      <alignment vertical="center" wrapText="1"/>
    </xf>
    <xf numFmtId="0" fontId="26" fillId="0" borderId="26" xfId="0" applyFont="1" applyBorder="1" applyAlignment="1">
      <alignment horizontal="left" vertical="center" wrapText="1" indent="1"/>
    </xf>
    <xf numFmtId="170" fontId="26" fillId="5" borderId="27" xfId="0" applyNumberFormat="1" applyFont="1" applyFill="1" applyBorder="1" applyAlignment="1">
      <alignment vertical="center" wrapText="1"/>
    </xf>
    <xf numFmtId="170" fontId="26" fillId="5" borderId="25" xfId="0" applyNumberFormat="1" applyFont="1" applyFill="1" applyBorder="1" applyAlignment="1">
      <alignment vertical="center" wrapText="1"/>
    </xf>
    <xf numFmtId="170" fontId="38" fillId="6" borderId="0" xfId="0" applyNumberFormat="1" applyFont="1" applyFill="1" applyAlignment="1">
      <alignment vertical="center" wrapText="1"/>
    </xf>
    <xf numFmtId="170" fontId="38" fillId="6" borderId="23" xfId="0" applyNumberFormat="1" applyFont="1" applyFill="1" applyBorder="1" applyAlignment="1">
      <alignment vertical="center" wrapText="1"/>
    </xf>
    <xf numFmtId="170" fontId="26" fillId="6" borderId="27" xfId="0" applyNumberFormat="1" applyFont="1" applyFill="1" applyBorder="1" applyAlignment="1">
      <alignment vertical="center" wrapText="1"/>
    </xf>
    <xf numFmtId="170" fontId="38" fillId="0" borderId="0" xfId="0" applyNumberFormat="1" applyFont="1" applyAlignment="1">
      <alignment vertical="center" wrapText="1"/>
    </xf>
    <xf numFmtId="0" fontId="38" fillId="0" borderId="0" xfId="0" applyFont="1" applyAlignment="1">
      <alignment horizontal="left" vertical="center" wrapText="1"/>
    </xf>
    <xf numFmtId="167" fontId="38" fillId="0" borderId="0" xfId="0" applyNumberFormat="1" applyFont="1" applyAlignment="1">
      <alignment horizontal="right" vertical="center" wrapText="1"/>
    </xf>
    <xf numFmtId="167" fontId="38" fillId="0" borderId="25" xfId="0" applyNumberFormat="1" applyFont="1" applyBorder="1" applyAlignment="1">
      <alignment horizontal="right" vertical="center" wrapText="1"/>
    </xf>
    <xf numFmtId="168" fontId="26" fillId="5" borderId="25" xfId="3" applyNumberFormat="1" applyFont="1" applyFill="1" applyBorder="1" applyAlignment="1">
      <alignment vertical="center" wrapText="1"/>
    </xf>
    <xf numFmtId="170" fontId="20" fillId="5" borderId="23" xfId="0" applyNumberFormat="1" applyFont="1" applyFill="1" applyBorder="1" applyAlignment="1">
      <alignment vertical="center" wrapText="1"/>
    </xf>
    <xf numFmtId="170" fontId="38" fillId="6" borderId="27" xfId="0" applyNumberFormat="1" applyFont="1" applyFill="1" applyBorder="1" applyAlignment="1">
      <alignment vertical="center" wrapText="1"/>
    </xf>
    <xf numFmtId="0" fontId="20" fillId="6" borderId="26" xfId="0" applyFont="1" applyFill="1" applyBorder="1" applyAlignment="1">
      <alignment vertical="center" wrapText="1"/>
    </xf>
    <xf numFmtId="14" fontId="26" fillId="5" borderId="27" xfId="0" applyNumberFormat="1" applyFont="1" applyFill="1" applyBorder="1" applyAlignment="1">
      <alignment horizontal="right" vertical="center" wrapText="1"/>
    </xf>
    <xf numFmtId="0" fontId="26" fillId="6" borderId="0" xfId="0" applyFont="1" applyFill="1"/>
    <xf numFmtId="0" fontId="47" fillId="0" borderId="0" xfId="0" applyFont="1" applyAlignment="1">
      <alignment horizontal="left" vertical="center" wrapText="1"/>
    </xf>
    <xf numFmtId="167" fontId="45" fillId="0" borderId="0" xfId="0" applyNumberFormat="1" applyFont="1" applyAlignment="1">
      <alignment horizontal="right" vertical="center" wrapText="1"/>
    </xf>
    <xf numFmtId="0" fontId="47" fillId="0" borderId="23" xfId="0" applyFont="1" applyBorder="1" applyAlignment="1">
      <alignment horizontal="left" vertical="center" wrapText="1"/>
    </xf>
    <xf numFmtId="0" fontId="53" fillId="0" borderId="0" xfId="0" applyFont="1" applyAlignment="1">
      <alignment vertical="center"/>
    </xf>
    <xf numFmtId="170" fontId="0" fillId="0" borderId="0" xfId="0" applyNumberFormat="1"/>
    <xf numFmtId="0" fontId="0" fillId="0" borderId="0" xfId="0" applyAlignment="1">
      <alignment wrapText="1"/>
    </xf>
    <xf numFmtId="0" fontId="54" fillId="0" borderId="0" xfId="0" applyFont="1"/>
    <xf numFmtId="0" fontId="55" fillId="0" borderId="0" xfId="0" applyFont="1"/>
    <xf numFmtId="170" fontId="56" fillId="5" borderId="23" xfId="0" applyNumberFormat="1" applyFont="1" applyFill="1" applyBorder="1" applyAlignment="1">
      <alignment vertical="center" wrapText="1"/>
    </xf>
    <xf numFmtId="170" fontId="57" fillId="5" borderId="23" xfId="0" applyNumberFormat="1" applyFont="1" applyFill="1" applyBorder="1" applyAlignment="1">
      <alignment vertical="center" wrapText="1"/>
    </xf>
    <xf numFmtId="0" fontId="58" fillId="0" borderId="26" xfId="0" applyFont="1" applyBorder="1" applyAlignment="1">
      <alignment vertical="center" wrapText="1"/>
    </xf>
    <xf numFmtId="0" fontId="42" fillId="5" borderId="25" xfId="2" applyFont="1" applyBorder="1" applyAlignment="1">
      <alignment vertical="center" wrapText="1"/>
      <protection locked="0"/>
    </xf>
    <xf numFmtId="0" fontId="42" fillId="5" borderId="23" xfId="2" applyFont="1" applyBorder="1" applyAlignment="1">
      <alignment vertical="center" wrapText="1"/>
      <protection locked="0"/>
    </xf>
    <xf numFmtId="0" fontId="42" fillId="5" borderId="27" xfId="2" applyFont="1" applyBorder="1" applyAlignment="1">
      <alignment vertical="center" wrapText="1"/>
      <protection locked="0"/>
    </xf>
    <xf numFmtId="0" fontId="42" fillId="5" borderId="26" xfId="2" applyFont="1" applyBorder="1" applyAlignment="1">
      <alignment vertical="center" wrapText="1"/>
      <protection locked="0"/>
    </xf>
    <xf numFmtId="0" fontId="42" fillId="5" borderId="24" xfId="2" applyFont="1" applyBorder="1" applyAlignment="1">
      <alignment vertical="center" wrapText="1"/>
      <protection locked="0"/>
    </xf>
    <xf numFmtId="0" fontId="26" fillId="5" borderId="23" xfId="2" applyFont="1" applyBorder="1" applyAlignment="1">
      <alignment horizontal="right" vertical="center" wrapText="1"/>
      <protection locked="0"/>
    </xf>
    <xf numFmtId="0" fontId="26" fillId="5" borderId="25" xfId="2" applyFont="1" applyBorder="1" applyAlignment="1">
      <alignment horizontal="right" vertical="center" wrapText="1"/>
      <protection locked="0"/>
    </xf>
    <xf numFmtId="0" fontId="29" fillId="6" borderId="29" xfId="0" applyFont="1" applyFill="1" applyBorder="1" applyAlignment="1">
      <alignment vertical="center"/>
    </xf>
    <xf numFmtId="43" fontId="26" fillId="5" borderId="27" xfId="2" applyNumberFormat="1" applyFont="1" applyBorder="1" applyAlignment="1">
      <alignment horizontal="right" vertical="center" wrapText="1"/>
      <protection locked="0"/>
    </xf>
    <xf numFmtId="9" fontId="26" fillId="5" borderId="27" xfId="2" applyNumberFormat="1" applyFont="1" applyBorder="1" applyAlignment="1">
      <alignment horizontal="right" vertical="center" wrapText="1"/>
      <protection locked="0"/>
    </xf>
    <xf numFmtId="167" fontId="26" fillId="5" borderId="32" xfId="0" applyNumberFormat="1" applyFont="1" applyFill="1" applyBorder="1" applyAlignment="1" applyProtection="1">
      <alignment horizontal="right" vertical="center" wrapText="1"/>
      <protection locked="0"/>
    </xf>
    <xf numFmtId="167" fontId="38" fillId="6" borderId="27" xfId="0" applyNumberFormat="1" applyFont="1" applyFill="1" applyBorder="1" applyAlignment="1">
      <alignment horizontal="right" vertical="center" wrapText="1"/>
    </xf>
    <xf numFmtId="167" fontId="38" fillId="5" borderId="27" xfId="0" applyNumberFormat="1" applyFont="1" applyFill="1" applyBorder="1" applyAlignment="1" applyProtection="1">
      <alignment horizontal="right" vertical="center" wrapText="1"/>
      <protection locked="0"/>
    </xf>
    <xf numFmtId="43" fontId="26" fillId="6" borderId="27" xfId="0" applyNumberFormat="1" applyFont="1" applyFill="1" applyBorder="1" applyAlignment="1">
      <alignment horizontal="right" vertical="center" wrapText="1"/>
    </xf>
    <xf numFmtId="0" fontId="7" fillId="0" borderId="23" xfId="0" applyFont="1" applyBorder="1" applyAlignment="1">
      <alignment horizontal="left" vertical="center" wrapText="1"/>
    </xf>
    <xf numFmtId="167" fontId="59" fillId="0" borderId="25" xfId="0" applyNumberFormat="1" applyFont="1" applyBorder="1" applyAlignment="1">
      <alignment horizontal="right" vertical="center" wrapText="1"/>
    </xf>
    <xf numFmtId="0" fontId="0" fillId="0" borderId="0" xfId="0" applyAlignment="1">
      <alignment horizontal="center" vertical="center"/>
    </xf>
    <xf numFmtId="14" fontId="0" fillId="0" borderId="0" xfId="0" applyNumberFormat="1" applyAlignment="1">
      <alignment horizontal="center" vertical="center"/>
    </xf>
    <xf numFmtId="164" fontId="4" fillId="9" borderId="0" xfId="1" applyNumberFormat="1" applyFont="1" applyFill="1" applyProtection="1"/>
    <xf numFmtId="0" fontId="44" fillId="9" borderId="26" xfId="0" applyFont="1" applyFill="1" applyBorder="1" applyAlignment="1">
      <alignment vertical="center" wrapText="1"/>
    </xf>
    <xf numFmtId="167" fontId="44" fillId="9" borderId="27" xfId="0" applyNumberFormat="1" applyFont="1" applyFill="1" applyBorder="1" applyAlignment="1">
      <alignment horizontal="right" vertical="center" wrapText="1"/>
    </xf>
    <xf numFmtId="0" fontId="44" fillId="9" borderId="0" xfId="0" applyFont="1" applyFill="1" applyAlignment="1">
      <alignment vertical="center" wrapText="1"/>
    </xf>
    <xf numFmtId="0" fontId="44" fillId="9" borderId="23" xfId="0" applyFont="1" applyFill="1" applyBorder="1" applyAlignment="1">
      <alignment horizontal="left" vertical="center" wrapText="1"/>
    </xf>
    <xf numFmtId="167" fontId="44" fillId="9" borderId="25" xfId="0" applyNumberFormat="1" applyFont="1" applyFill="1" applyBorder="1" applyAlignment="1">
      <alignment horizontal="right" vertical="center" wrapText="1"/>
    </xf>
    <xf numFmtId="0" fontId="44" fillId="9" borderId="23" xfId="0" applyFont="1" applyFill="1" applyBorder="1" applyAlignment="1">
      <alignment vertical="center" wrapText="1"/>
    </xf>
    <xf numFmtId="167" fontId="44" fillId="9" borderId="23" xfId="0" applyNumberFormat="1" applyFont="1" applyFill="1" applyBorder="1" applyAlignment="1">
      <alignment horizontal="right" vertical="center" wrapText="1"/>
    </xf>
    <xf numFmtId="0" fontId="48" fillId="9" borderId="23" xfId="0" applyFont="1" applyFill="1" applyBorder="1" applyAlignment="1">
      <alignment horizontal="left" vertical="center" wrapText="1"/>
    </xf>
    <xf numFmtId="169" fontId="44" fillId="9" borderId="27" xfId="3" applyNumberFormat="1" applyFont="1" applyFill="1" applyBorder="1" applyAlignment="1">
      <alignment vertical="center" wrapText="1"/>
    </xf>
    <xf numFmtId="167" fontId="49" fillId="9" borderId="27" xfId="0" applyNumberFormat="1" applyFont="1" applyFill="1" applyBorder="1" applyAlignment="1">
      <alignment horizontal="right" vertical="center" wrapText="1"/>
    </xf>
    <xf numFmtId="0" fontId="44" fillId="9" borderId="0" xfId="0" applyFont="1" applyFill="1" applyAlignment="1">
      <alignment vertical="top"/>
    </xf>
    <xf numFmtId="0" fontId="44" fillId="9" borderId="0" xfId="0" applyFont="1" applyFill="1"/>
    <xf numFmtId="170" fontId="44" fillId="9" borderId="0" xfId="0" applyNumberFormat="1" applyFont="1" applyFill="1" applyAlignment="1">
      <alignment vertical="center" wrapText="1"/>
    </xf>
    <xf numFmtId="170" fontId="44" fillId="9" borderId="27" xfId="0" applyNumberFormat="1" applyFont="1" applyFill="1" applyBorder="1" applyAlignment="1">
      <alignment vertical="center" wrapText="1"/>
    </xf>
    <xf numFmtId="0" fontId="52" fillId="9" borderId="0" xfId="0" applyFont="1" applyFill="1" applyAlignment="1">
      <alignment vertical="center" wrapText="1"/>
    </xf>
    <xf numFmtId="170" fontId="44" fillId="9" borderId="23" xfId="0" applyNumberFormat="1" applyFont="1" applyFill="1" applyBorder="1" applyAlignment="1">
      <alignment vertical="center" wrapText="1"/>
    </xf>
    <xf numFmtId="0" fontId="52" fillId="9" borderId="0" xfId="0" applyFont="1" applyFill="1"/>
    <xf numFmtId="167" fontId="26" fillId="6" borderId="35" xfId="0" applyNumberFormat="1" applyFont="1" applyFill="1" applyBorder="1" applyAlignment="1">
      <alignment horizontal="right" vertical="center"/>
    </xf>
    <xf numFmtId="167" fontId="26" fillId="6" borderId="36" xfId="0" applyNumberFormat="1" applyFont="1" applyFill="1" applyBorder="1" applyAlignment="1">
      <alignment horizontal="right" vertical="center"/>
    </xf>
    <xf numFmtId="167" fontId="26" fillId="5" borderId="37" xfId="0" applyNumberFormat="1" applyFont="1" applyFill="1" applyBorder="1" applyAlignment="1" applyProtection="1">
      <alignment horizontal="right" vertical="center" wrapText="1"/>
      <protection locked="0"/>
    </xf>
    <xf numFmtId="167" fontId="26" fillId="5" borderId="38" xfId="0" applyNumberFormat="1" applyFont="1" applyFill="1" applyBorder="1" applyAlignment="1" applyProtection="1">
      <alignment horizontal="right" vertical="center" wrapText="1"/>
      <protection locked="0"/>
    </xf>
    <xf numFmtId="0" fontId="60" fillId="9" borderId="34" xfId="0" applyFont="1" applyFill="1" applyBorder="1"/>
    <xf numFmtId="0" fontId="60" fillId="0" borderId="39" xfId="0" applyFont="1" applyBorder="1"/>
    <xf numFmtId="167" fontId="26" fillId="6" borderId="40" xfId="0" applyNumberFormat="1" applyFont="1" applyFill="1" applyBorder="1" applyAlignment="1">
      <alignment horizontal="right" vertical="center"/>
    </xf>
    <xf numFmtId="0" fontId="38" fillId="6" borderId="40" xfId="0" applyFont="1" applyFill="1" applyBorder="1" applyAlignment="1">
      <alignment vertical="center" wrapText="1"/>
    </xf>
    <xf numFmtId="0" fontId="26" fillId="6" borderId="40" xfId="0" applyFont="1" applyFill="1" applyBorder="1" applyAlignment="1">
      <alignment vertical="center" wrapText="1"/>
    </xf>
    <xf numFmtId="0" fontId="5" fillId="5" borderId="41" xfId="0" applyFont="1" applyFill="1" applyBorder="1" applyAlignment="1" applyProtection="1">
      <alignment vertical="center" wrapText="1"/>
      <protection locked="0"/>
    </xf>
    <xf numFmtId="0" fontId="5" fillId="5" borderId="43" xfId="0" applyFont="1" applyFill="1" applyBorder="1" applyAlignment="1" applyProtection="1">
      <alignment vertical="center" wrapText="1"/>
      <protection locked="0"/>
    </xf>
    <xf numFmtId="0" fontId="61" fillId="6" borderId="39" xfId="0" applyFont="1" applyFill="1" applyBorder="1" applyAlignment="1">
      <alignment horizontal="center" vertical="center" wrapText="1"/>
    </xf>
    <xf numFmtId="0" fontId="60" fillId="6" borderId="39" xfId="0" applyFont="1" applyFill="1" applyBorder="1"/>
    <xf numFmtId="169" fontId="60" fillId="6" borderId="39" xfId="0" applyNumberFormat="1" applyFont="1" applyFill="1" applyBorder="1"/>
    <xf numFmtId="3" fontId="46" fillId="5" borderId="23" xfId="0" applyNumberFormat="1" applyFont="1" applyFill="1" applyBorder="1" applyAlignment="1" applyProtection="1">
      <alignment vertical="center" wrapText="1"/>
      <protection locked="0"/>
    </xf>
    <xf numFmtId="3" fontId="60" fillId="6" borderId="39" xfId="0" applyNumberFormat="1" applyFont="1" applyFill="1" applyBorder="1"/>
    <xf numFmtId="167" fontId="38" fillId="6" borderId="30" xfId="0" applyNumberFormat="1" applyFont="1" applyFill="1" applyBorder="1" applyAlignment="1">
      <alignment horizontal="right" vertical="center"/>
    </xf>
    <xf numFmtId="3" fontId="46" fillId="5" borderId="30" xfId="0" applyNumberFormat="1" applyFont="1" applyFill="1" applyBorder="1" applyAlignment="1" applyProtection="1">
      <alignment vertical="center" wrapText="1"/>
      <protection locked="0"/>
    </xf>
    <xf numFmtId="0" fontId="60" fillId="7" borderId="39" xfId="0" applyFont="1" applyFill="1" applyBorder="1"/>
    <xf numFmtId="167" fontId="38" fillId="6" borderId="44" xfId="0" applyNumberFormat="1" applyFont="1" applyFill="1" applyBorder="1" applyAlignment="1">
      <alignment horizontal="right" vertical="center"/>
    </xf>
    <xf numFmtId="167" fontId="38" fillId="7" borderId="31" xfId="0" applyNumberFormat="1" applyFont="1" applyFill="1" applyBorder="1" applyAlignment="1">
      <alignment horizontal="right" vertical="center"/>
    </xf>
    <xf numFmtId="0" fontId="62" fillId="9" borderId="42" xfId="0" applyFont="1" applyFill="1" applyBorder="1" applyAlignment="1" applyProtection="1">
      <alignment vertical="center" wrapText="1"/>
      <protection locked="0"/>
    </xf>
    <xf numFmtId="0" fontId="46" fillId="5" borderId="45" xfId="0" applyFont="1" applyFill="1" applyBorder="1" applyAlignment="1" applyProtection="1">
      <alignment vertical="center" wrapText="1"/>
      <protection locked="0"/>
    </xf>
    <xf numFmtId="0" fontId="46" fillId="5" borderId="46" xfId="0" applyFont="1" applyFill="1" applyBorder="1" applyAlignment="1" applyProtection="1">
      <alignment vertical="center" wrapText="1"/>
      <protection locked="0"/>
    </xf>
    <xf numFmtId="3" fontId="46" fillId="5" borderId="45" xfId="0" applyNumberFormat="1" applyFont="1" applyFill="1" applyBorder="1" applyAlignment="1" applyProtection="1">
      <alignment vertical="center" wrapText="1"/>
      <protection locked="0"/>
    </xf>
    <xf numFmtId="3" fontId="46" fillId="5" borderId="46" xfId="0" applyNumberFormat="1" applyFont="1" applyFill="1" applyBorder="1" applyAlignment="1" applyProtection="1">
      <alignment vertical="center" wrapText="1"/>
      <protection locked="0"/>
    </xf>
    <xf numFmtId="3" fontId="46" fillId="5" borderId="35" xfId="0" applyNumberFormat="1" applyFont="1" applyFill="1" applyBorder="1" applyAlignment="1" applyProtection="1">
      <alignment vertical="center" wrapText="1"/>
      <protection locked="0"/>
    </xf>
    <xf numFmtId="3" fontId="46" fillId="5" borderId="36" xfId="0" applyNumberFormat="1" applyFont="1" applyFill="1" applyBorder="1" applyAlignment="1" applyProtection="1">
      <alignment vertical="center" wrapText="1"/>
      <protection locked="0"/>
    </xf>
    <xf numFmtId="167" fontId="38" fillId="6" borderId="47" xfId="0" applyNumberFormat="1" applyFont="1" applyFill="1" applyBorder="1" applyAlignment="1">
      <alignment horizontal="right" vertical="center"/>
    </xf>
    <xf numFmtId="167" fontId="38" fillId="6" borderId="48" xfId="0" applyNumberFormat="1" applyFont="1" applyFill="1" applyBorder="1" applyAlignment="1">
      <alignment horizontal="right" vertical="center"/>
    </xf>
    <xf numFmtId="167" fontId="38" fillId="7" borderId="49" xfId="0" applyNumberFormat="1" applyFont="1" applyFill="1" applyBorder="1" applyAlignment="1">
      <alignment horizontal="right" vertical="center"/>
    </xf>
    <xf numFmtId="167" fontId="38" fillId="7" borderId="50" xfId="0" applyNumberFormat="1" applyFont="1" applyFill="1" applyBorder="1" applyAlignment="1">
      <alignment horizontal="right" vertical="center"/>
    </xf>
    <xf numFmtId="167" fontId="38" fillId="6" borderId="35" xfId="0" applyNumberFormat="1" applyFont="1" applyFill="1" applyBorder="1" applyAlignment="1">
      <alignment horizontal="right" vertical="center"/>
    </xf>
    <xf numFmtId="167" fontId="38" fillId="6" borderId="36" xfId="0" applyNumberFormat="1" applyFont="1" applyFill="1" applyBorder="1" applyAlignment="1">
      <alignment horizontal="right" vertical="center"/>
    </xf>
    <xf numFmtId="169" fontId="63" fillId="9" borderId="16" xfId="0" applyNumberFormat="1" applyFont="1" applyFill="1" applyBorder="1"/>
    <xf numFmtId="169" fontId="63" fillId="9" borderId="20" xfId="0" applyNumberFormat="1" applyFont="1" applyFill="1" applyBorder="1"/>
    <xf numFmtId="169" fontId="63" fillId="9" borderId="17" xfId="0" applyNumberFormat="1" applyFont="1" applyFill="1" applyBorder="1"/>
    <xf numFmtId="167" fontId="26" fillId="6" borderId="51" xfId="0" applyNumberFormat="1" applyFont="1" applyFill="1" applyBorder="1" applyAlignment="1">
      <alignment horizontal="right" vertical="center"/>
    </xf>
    <xf numFmtId="167" fontId="26" fillId="7" borderId="39" xfId="0" applyNumberFormat="1" applyFont="1" applyFill="1" applyBorder="1" applyAlignment="1">
      <alignment horizontal="right" vertical="center"/>
    </xf>
    <xf numFmtId="169" fontId="63" fillId="9" borderId="42" xfId="0" applyNumberFormat="1" applyFont="1" applyFill="1" applyBorder="1"/>
    <xf numFmtId="3" fontId="46" fillId="6" borderId="35" xfId="0" applyNumberFormat="1" applyFont="1" applyFill="1" applyBorder="1" applyAlignment="1" applyProtection="1">
      <alignment vertical="center" wrapText="1"/>
      <protection locked="0"/>
    </xf>
    <xf numFmtId="3" fontId="46" fillId="6" borderId="30" xfId="0" applyNumberFormat="1" applyFont="1" applyFill="1" applyBorder="1" applyAlignment="1" applyProtection="1">
      <alignment vertical="center" wrapText="1"/>
      <protection locked="0"/>
    </xf>
    <xf numFmtId="3" fontId="46" fillId="6" borderId="36" xfId="0" applyNumberFormat="1" applyFont="1" applyFill="1" applyBorder="1" applyAlignment="1" applyProtection="1">
      <alignment vertical="center" wrapText="1"/>
      <protection locked="0"/>
    </xf>
    <xf numFmtId="167" fontId="38" fillId="6" borderId="14" xfId="0" applyNumberFormat="1" applyFont="1" applyFill="1" applyBorder="1" applyAlignment="1">
      <alignment horizontal="right" vertical="center"/>
    </xf>
    <xf numFmtId="167" fontId="38" fillId="6" borderId="0" xfId="0" applyNumberFormat="1" applyFont="1" applyFill="1" applyAlignment="1">
      <alignment horizontal="right" vertical="center"/>
    </xf>
    <xf numFmtId="167" fontId="38" fillId="6" borderId="15" xfId="0" applyNumberFormat="1" applyFont="1" applyFill="1" applyBorder="1" applyAlignment="1">
      <alignment horizontal="right" vertical="center"/>
    </xf>
    <xf numFmtId="167" fontId="26" fillId="6" borderId="39" xfId="0" applyNumberFormat="1" applyFont="1" applyFill="1" applyBorder="1" applyAlignment="1">
      <alignment horizontal="right" vertical="center"/>
    </xf>
    <xf numFmtId="0" fontId="0" fillId="6" borderId="39" xfId="0" applyFill="1" applyBorder="1"/>
    <xf numFmtId="0" fontId="64" fillId="9" borderId="12" xfId="0" applyFont="1" applyFill="1" applyBorder="1"/>
    <xf numFmtId="0" fontId="64" fillId="9" borderId="33" xfId="0" applyFont="1" applyFill="1" applyBorder="1"/>
    <xf numFmtId="0" fontId="64" fillId="9" borderId="13" xfId="0" applyFont="1" applyFill="1" applyBorder="1"/>
    <xf numFmtId="0" fontId="64" fillId="9" borderId="34" xfId="0" applyFont="1" applyFill="1" applyBorder="1"/>
    <xf numFmtId="0" fontId="3" fillId="9" borderId="0" xfId="0" applyFont="1" applyFill="1"/>
    <xf numFmtId="0" fontId="4" fillId="9" borderId="0" xfId="0" applyFont="1" applyFill="1"/>
    <xf numFmtId="0" fontId="6" fillId="4" borderId="0" xfId="0" applyFont="1" applyFill="1" applyAlignment="1">
      <alignment horizontal="left"/>
    </xf>
    <xf numFmtId="0" fontId="7" fillId="3" borderId="0" xfId="0" applyFont="1" applyFill="1"/>
    <xf numFmtId="0" fontId="8" fillId="4" borderId="6" xfId="0" applyFont="1" applyFill="1" applyBorder="1"/>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1" xfId="0" applyFont="1" applyFill="1" applyBorder="1" applyAlignment="1">
      <alignment horizontal="left"/>
    </xf>
    <xf numFmtId="14" fontId="0" fillId="0" borderId="0" xfId="0" applyNumberFormat="1"/>
    <xf numFmtId="0" fontId="0" fillId="0" borderId="10" xfId="0" applyBorder="1"/>
    <xf numFmtId="0" fontId="7" fillId="3" borderId="10" xfId="0" applyFont="1" applyFill="1" applyBorder="1"/>
    <xf numFmtId="0" fontId="6" fillId="4" borderId="10" xfId="0" applyFont="1" applyFill="1" applyBorder="1" applyAlignment="1">
      <alignment horizontal="left"/>
    </xf>
    <xf numFmtId="0" fontId="12" fillId="2" borderId="0" xfId="0" applyFont="1" applyFill="1" applyAlignment="1">
      <alignment horizontal="right" wrapText="1"/>
    </xf>
    <xf numFmtId="0" fontId="12" fillId="2" borderId="0" xfId="0" applyFont="1" applyFill="1" applyAlignment="1">
      <alignment horizontal="center" vertical="top"/>
    </xf>
    <xf numFmtId="0" fontId="12" fillId="2" borderId="0" xfId="0" applyFont="1" applyFill="1" applyAlignment="1">
      <alignment wrapText="1"/>
    </xf>
    <xf numFmtId="0" fontId="13" fillId="2" borderId="0" xfId="0" applyFont="1" applyFill="1" applyAlignment="1">
      <alignment horizontal="center" vertical="top" wrapText="1"/>
    </xf>
    <xf numFmtId="0" fontId="13" fillId="2" borderId="0" xfId="0" applyFont="1" applyFill="1" applyAlignment="1">
      <alignment horizontal="center"/>
    </xf>
    <xf numFmtId="0" fontId="13" fillId="2" borderId="0" xfId="0" applyFont="1" applyFill="1" applyAlignment="1">
      <alignment horizontal="center" vertical="top"/>
    </xf>
    <xf numFmtId="0" fontId="14" fillId="9" borderId="0" xfId="0" applyFont="1" applyFill="1"/>
    <xf numFmtId="0" fontId="15" fillId="9" borderId="0" xfId="0" applyFont="1" applyFill="1" applyAlignment="1">
      <alignment horizontal="center"/>
    </xf>
    <xf numFmtId="0" fontId="12" fillId="9" borderId="0" xfId="0" applyFont="1" applyFill="1" applyAlignment="1">
      <alignment horizontal="center"/>
    </xf>
    <xf numFmtId="0" fontId="12" fillId="9" borderId="0" xfId="0" applyFont="1" applyFill="1" applyAlignment="1">
      <alignment horizontal="center" wrapText="1"/>
    </xf>
    <xf numFmtId="0" fontId="16" fillId="4" borderId="0" xfId="0" applyFont="1" applyFill="1" applyAlignment="1">
      <alignment horizontal="left" wrapText="1" indent="1"/>
    </xf>
    <xf numFmtId="0" fontId="16" fillId="0" borderId="0" xfId="0" applyFont="1" applyAlignment="1">
      <alignment horizontal="left" wrapText="1" indent="1"/>
    </xf>
    <xf numFmtId="0" fontId="19" fillId="0" borderId="0" xfId="0" applyFont="1" applyAlignment="1">
      <alignment horizontal="left" wrapText="1" indent="1"/>
    </xf>
    <xf numFmtId="0" fontId="21" fillId="6" borderId="0" xfId="0" applyFont="1" applyFill="1" applyAlignment="1">
      <alignment horizontal="left"/>
    </xf>
    <xf numFmtId="0" fontId="30" fillId="0" borderId="0" xfId="0" applyFont="1" applyAlignment="1">
      <alignment horizontal="left" wrapText="1" indent="1"/>
    </xf>
    <xf numFmtId="0" fontId="12" fillId="2" borderId="0" xfId="0" applyFont="1" applyFill="1"/>
    <xf numFmtId="164" fontId="4" fillId="9" borderId="0" xfId="0" applyNumberFormat="1" applyFont="1" applyFill="1"/>
    <xf numFmtId="0" fontId="12" fillId="7" borderId="0" xfId="0" applyFont="1" applyFill="1"/>
    <xf numFmtId="164" fontId="16" fillId="7" borderId="0" xfId="0" applyNumberFormat="1" applyFont="1" applyFill="1"/>
    <xf numFmtId="0" fontId="21" fillId="6" borderId="0" xfId="0" applyFont="1" applyFill="1"/>
    <xf numFmtId="164" fontId="16" fillId="6" borderId="0" xfId="0" applyNumberFormat="1" applyFont="1" applyFill="1"/>
    <xf numFmtId="0" fontId="0" fillId="0" borderId="0" xfId="0" applyAlignment="1">
      <alignment horizontal="left" vertical="top" indent="1"/>
    </xf>
    <xf numFmtId="0" fontId="0" fillId="0" borderId="0" xfId="0" applyAlignment="1">
      <alignment horizontal="left" vertical="top" wrapText="1" indent="1"/>
    </xf>
    <xf numFmtId="0" fontId="21" fillId="6" borderId="0" xfId="0" applyFont="1" applyFill="1" applyAlignment="1">
      <alignment horizontal="left" vertical="top" wrapText="1"/>
    </xf>
    <xf numFmtId="0" fontId="5" fillId="0" borderId="0" xfId="0" applyFont="1" applyAlignment="1">
      <alignment horizontal="left" vertical="top" indent="1"/>
    </xf>
    <xf numFmtId="0" fontId="24" fillId="6" borderId="0" xfId="0" applyFont="1"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5" fillId="6" borderId="0" xfId="0" applyFont="1" applyFill="1" applyAlignment="1">
      <alignment vertical="top" wrapText="1"/>
    </xf>
    <xf numFmtId="0" fontId="12" fillId="7" borderId="0" xfId="0" applyFont="1" applyFill="1" applyAlignment="1">
      <alignment vertical="top"/>
    </xf>
    <xf numFmtId="0" fontId="24" fillId="6" borderId="0" xfId="0" applyFont="1" applyFill="1" applyAlignment="1">
      <alignment horizontal="left" wrapText="1"/>
    </xf>
    <xf numFmtId="0" fontId="21" fillId="6" borderId="0" xfId="0" applyFont="1" applyFill="1" applyAlignment="1">
      <alignment vertical="top"/>
    </xf>
    <xf numFmtId="20" fontId="33" fillId="0" borderId="0" xfId="0" applyNumberFormat="1" applyFont="1" applyAlignment="1">
      <alignment vertical="top"/>
    </xf>
    <xf numFmtId="20" fontId="22" fillId="0" borderId="0" xfId="0" applyNumberFormat="1" applyFont="1" applyAlignment="1">
      <alignment vertical="top"/>
    </xf>
    <xf numFmtId="0" fontId="5" fillId="0" borderId="0" xfId="0" applyFont="1" applyAlignment="1">
      <alignment horizontal="left" vertical="top"/>
    </xf>
    <xf numFmtId="0" fontId="26" fillId="0" borderId="0" xfId="0" applyFont="1" applyAlignment="1">
      <alignment horizontal="left" vertical="top"/>
    </xf>
    <xf numFmtId="0" fontId="12" fillId="2" borderId="0" xfId="0" applyFont="1" applyFill="1" applyAlignment="1">
      <alignment vertical="top"/>
    </xf>
    <xf numFmtId="0" fontId="14" fillId="9" borderId="0" xfId="0" applyFont="1" applyFill="1" applyAlignment="1">
      <alignment vertical="top" wrapText="1"/>
    </xf>
    <xf numFmtId="0" fontId="27" fillId="0" borderId="7" xfId="0" applyFont="1" applyBorder="1"/>
    <xf numFmtId="0" fontId="27" fillId="0" borderId="10" xfId="0" applyFont="1" applyBorder="1"/>
    <xf numFmtId="0" fontId="16" fillId="0" borderId="11" xfId="0" applyFont="1" applyBorder="1"/>
    <xf numFmtId="0" fontId="27" fillId="0" borderId="0" xfId="0" applyFont="1"/>
    <xf numFmtId="0" fontId="12" fillId="2" borderId="12" xfId="0" applyFont="1" applyFill="1" applyBorder="1"/>
    <xf numFmtId="0" fontId="29" fillId="0" borderId="14" xfId="0" applyFont="1" applyBorder="1"/>
    <xf numFmtId="0" fontId="27" fillId="0" borderId="16" xfId="0" applyFont="1" applyBorder="1"/>
    <xf numFmtId="0" fontId="27" fillId="0" borderId="18" xfId="0" applyFont="1" applyBorder="1"/>
    <xf numFmtId="0" fontId="16" fillId="0" borderId="19" xfId="0" applyFont="1" applyBorder="1"/>
    <xf numFmtId="0" fontId="12" fillId="2" borderId="0" xfId="0" applyFont="1" applyFill="1" applyAlignment="1">
      <alignment horizontal="center"/>
    </xf>
    <xf numFmtId="0" fontId="19" fillId="0" borderId="14" xfId="0" applyFont="1" applyBorder="1" applyAlignment="1">
      <alignment wrapText="1"/>
    </xf>
    <xf numFmtId="0" fontId="16" fillId="0" borderId="14" xfId="0" applyFont="1" applyBorder="1" applyAlignment="1">
      <alignment wrapText="1"/>
    </xf>
    <xf numFmtId="0" fontId="16" fillId="0" borderId="14" xfId="0" applyFont="1" applyBorder="1" applyAlignment="1">
      <alignment horizontal="left" wrapText="1"/>
    </xf>
    <xf numFmtId="0" fontId="16" fillId="0" borderId="16" xfId="0" applyFont="1" applyBorder="1" applyAlignment="1">
      <alignment wrapText="1"/>
    </xf>
    <xf numFmtId="0" fontId="16" fillId="0" borderId="21" xfId="0" applyFont="1" applyBorder="1"/>
    <xf numFmtId="165" fontId="16" fillId="0" borderId="21" xfId="0" applyNumberFormat="1" applyFont="1" applyBorder="1"/>
    <xf numFmtId="0" fontId="16" fillId="0" borderId="6" xfId="0" applyFont="1" applyBorder="1"/>
    <xf numFmtId="166" fontId="16" fillId="0" borderId="6" xfId="0" applyNumberFormat="1" applyFont="1" applyBorder="1"/>
    <xf numFmtId="164" fontId="16" fillId="5" borderId="0" xfId="2" applyNumberFormat="1" applyFont="1" applyBorder="1" applyAlignment="1">
      <protection locked="0"/>
    </xf>
    <xf numFmtId="44" fontId="4" fillId="9" borderId="0" xfId="1" applyFont="1" applyFill="1" applyProtection="1"/>
    <xf numFmtId="44" fontId="16" fillId="5" borderId="0" xfId="2" applyNumberFormat="1" applyFont="1" applyBorder="1" applyAlignment="1">
      <protection locked="0"/>
    </xf>
    <xf numFmtId="44" fontId="16" fillId="5" borderId="0" xfId="1" applyFont="1" applyFill="1" applyProtection="1">
      <protection locked="0"/>
    </xf>
    <xf numFmtId="164" fontId="24" fillId="6" borderId="0" xfId="0" applyNumberFormat="1" applyFont="1" applyFill="1" applyAlignment="1">
      <alignment horizontal="left" wrapText="1"/>
    </xf>
    <xf numFmtId="44" fontId="12" fillId="2" borderId="0" xfId="1" applyFont="1" applyFill="1" applyProtection="1"/>
    <xf numFmtId="0" fontId="0" fillId="0" borderId="6" xfId="0" applyBorder="1" applyAlignment="1">
      <alignment horizontal="left" wrapText="1"/>
    </xf>
    <xf numFmtId="0" fontId="16" fillId="0" borderId="9" xfId="0" applyFont="1" applyBorder="1" applyAlignment="1">
      <alignment horizontal="left" vertical="top" wrapText="1"/>
    </xf>
    <xf numFmtId="0" fontId="5" fillId="5" borderId="2" xfId="2" applyFont="1" applyBorder="1" applyAlignment="1" applyProtection="1">
      <alignment horizontal="center"/>
    </xf>
    <xf numFmtId="0" fontId="5" fillId="5" borderId="4" xfId="2" applyFont="1" applyBorder="1" applyAlignment="1" applyProtection="1">
      <alignment horizontal="center"/>
    </xf>
    <xf numFmtId="0" fontId="0" fillId="0" borderId="9" xfId="0" applyBorder="1" applyAlignment="1">
      <alignment horizontal="left" wrapText="1"/>
    </xf>
    <xf numFmtId="0" fontId="39" fillId="5" borderId="3" xfId="2" applyFont="1" applyBorder="1" applyAlignment="1">
      <alignment horizontal="center" vertical="center"/>
      <protection locked="0"/>
    </xf>
    <xf numFmtId="0" fontId="39" fillId="5" borderId="3" xfId="4" applyFont="1" applyFill="1" applyBorder="1" applyAlignment="1">
      <alignment horizontal="center" vertical="center"/>
    </xf>
    <xf numFmtId="0" fontId="64" fillId="9" borderId="12" xfId="0" applyFont="1" applyFill="1" applyBorder="1" applyAlignment="1">
      <alignment horizontal="center"/>
    </xf>
    <xf numFmtId="0" fontId="64" fillId="9" borderId="33" xfId="0" applyFont="1" applyFill="1" applyBorder="1" applyAlignment="1">
      <alignment horizontal="center"/>
    </xf>
    <xf numFmtId="0" fontId="64" fillId="9" borderId="13" xfId="0" applyFont="1" applyFill="1" applyBorder="1" applyAlignment="1">
      <alignment horizontal="center"/>
    </xf>
    <xf numFmtId="0" fontId="0" fillId="0" borderId="0" xfId="0" applyAlignment="1">
      <alignment wrapText="1"/>
    </xf>
    <xf numFmtId="0" fontId="0" fillId="5" borderId="3" xfId="2" applyFont="1" applyBorder="1" applyAlignment="1" applyProtection="1">
      <alignment horizontal="center"/>
      <protection locked="0"/>
    </xf>
  </cellXfs>
  <cellStyles count="6">
    <cellStyle name="Hyperlink" xfId="5" builtinId="8"/>
    <cellStyle name="Invoer" xfId="4" builtinId="20"/>
    <cellStyle name="Invulveld" xfId="2" xr:uid="{EBAF5548-81CE-40A9-9D5F-4CC38C1E708B}"/>
    <cellStyle name="Komma" xfId="3" builtinId="3"/>
    <cellStyle name="Standaard" xfId="0" builtinId="0"/>
    <cellStyle name="Valuta" xfId="1" builtinId="4"/>
  </cellStyles>
  <dxfs count="1">
    <dxf>
      <font>
        <color rgb="FFFF0000"/>
      </font>
    </dxf>
  </dxfs>
  <tableStyles count="0" defaultTableStyle="TableStyleMedium2" defaultPivotStyle="PivotStyleLight16"/>
  <colors>
    <mruColors>
      <color rgb="FFFFFF99"/>
      <color rgb="FF00A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3F85-795A-44E0-A050-3B57D3435E02}">
  <dimension ref="A1:O109"/>
  <sheetViews>
    <sheetView tabSelected="1" topLeftCell="A3" zoomScaleNormal="100" workbookViewId="0">
      <selection activeCell="A8" sqref="A8:K8"/>
    </sheetView>
  </sheetViews>
  <sheetFormatPr defaultColWidth="8.7265625" defaultRowHeight="12.5"/>
  <cols>
    <col min="1" max="1" width="47.453125" customWidth="1"/>
    <col min="2" max="2" width="16.54296875" customWidth="1"/>
    <col min="3" max="3" width="15.1796875" customWidth="1"/>
    <col min="4" max="4" width="14.54296875" customWidth="1"/>
    <col min="5" max="11" width="14.453125" customWidth="1"/>
    <col min="12" max="12" width="13.453125" bestFit="1" customWidth="1"/>
    <col min="15" max="15" width="10.1796875" bestFit="1" customWidth="1"/>
  </cols>
  <sheetData>
    <row r="1" spans="1:15" ht="23">
      <c r="A1" s="220" t="s">
        <v>0</v>
      </c>
      <c r="B1" s="221"/>
      <c r="C1" s="221"/>
      <c r="D1" s="221"/>
      <c r="E1" s="221"/>
      <c r="F1" s="221"/>
      <c r="G1" s="221"/>
      <c r="H1" s="221"/>
      <c r="I1" s="221"/>
      <c r="J1" s="221"/>
      <c r="K1" s="221"/>
      <c r="L1" s="221"/>
    </row>
    <row r="2" spans="1:15" ht="14">
      <c r="A2" s="222"/>
      <c r="B2" s="222"/>
      <c r="C2" s="222"/>
      <c r="D2" s="222"/>
      <c r="E2" s="222"/>
      <c r="F2" s="222"/>
      <c r="G2" s="222"/>
      <c r="H2" s="222"/>
      <c r="I2" s="222"/>
      <c r="J2" s="222"/>
      <c r="K2" s="222"/>
      <c r="L2" s="222"/>
    </row>
    <row r="3" spans="1:15" ht="14">
      <c r="A3" s="223" t="s">
        <v>1</v>
      </c>
      <c r="B3" s="305"/>
      <c r="C3" s="305"/>
      <c r="D3" s="222"/>
      <c r="E3" s="222"/>
      <c r="F3" s="296" t="s">
        <v>2</v>
      </c>
      <c r="G3" s="297"/>
      <c r="H3" s="222"/>
      <c r="I3" s="222"/>
      <c r="J3" s="222"/>
      <c r="K3" s="222"/>
      <c r="L3" s="222"/>
    </row>
    <row r="4" spans="1:15" ht="14">
      <c r="B4" s="223"/>
      <c r="C4" s="222"/>
      <c r="D4" s="222"/>
      <c r="E4" s="222"/>
      <c r="F4" s="222"/>
      <c r="G4" s="222"/>
      <c r="H4" s="222"/>
      <c r="I4" s="222"/>
      <c r="J4" s="222"/>
      <c r="K4" s="222"/>
      <c r="L4" s="222"/>
    </row>
    <row r="5" spans="1:15" ht="14">
      <c r="A5" s="224" t="s">
        <v>3</v>
      </c>
      <c r="B5" s="225"/>
      <c r="C5" s="225"/>
      <c r="D5" s="225"/>
      <c r="E5" s="225"/>
      <c r="F5" s="225"/>
      <c r="G5" s="225"/>
      <c r="H5" s="226"/>
      <c r="I5" s="226"/>
      <c r="J5" s="226"/>
      <c r="K5" s="226"/>
      <c r="L5" s="226"/>
    </row>
    <row r="6" spans="1:15" ht="34" customHeight="1">
      <c r="A6" s="298" t="s">
        <v>4</v>
      </c>
      <c r="B6" s="298"/>
      <c r="C6" s="298"/>
      <c r="D6" s="298"/>
      <c r="E6" s="298"/>
      <c r="F6" s="298"/>
      <c r="G6" s="298"/>
      <c r="H6" s="298"/>
      <c r="I6" s="298"/>
      <c r="J6" s="298"/>
      <c r="K6" s="298"/>
      <c r="L6" s="226"/>
    </row>
    <row r="7" spans="1:15" ht="30.65" customHeight="1">
      <c r="A7" s="298" t="s">
        <v>5</v>
      </c>
      <c r="B7" s="298"/>
      <c r="C7" s="298"/>
      <c r="D7" s="298"/>
      <c r="E7" s="298"/>
      <c r="F7" s="298"/>
      <c r="G7" s="298"/>
      <c r="H7" s="298"/>
      <c r="I7" s="298"/>
      <c r="J7" s="298"/>
      <c r="K7" s="298"/>
      <c r="L7" s="226"/>
    </row>
    <row r="8" spans="1:15" ht="47.15" customHeight="1">
      <c r="A8" s="294" t="s">
        <v>6</v>
      </c>
      <c r="B8" s="294"/>
      <c r="C8" s="294"/>
      <c r="D8" s="294"/>
      <c r="E8" s="294"/>
      <c r="F8" s="294"/>
      <c r="G8" s="294"/>
      <c r="H8" s="294"/>
      <c r="I8" s="294"/>
      <c r="J8" s="294"/>
      <c r="K8" s="294"/>
      <c r="L8" s="227"/>
    </row>
    <row r="9" spans="1:15" ht="14">
      <c r="A9" s="294" t="s">
        <v>7</v>
      </c>
      <c r="B9" s="294"/>
      <c r="C9" s="294"/>
      <c r="D9" s="294"/>
      <c r="E9" s="294"/>
      <c r="F9" s="294"/>
      <c r="G9" s="294"/>
      <c r="H9" s="294"/>
      <c r="I9" s="294"/>
      <c r="J9" s="294"/>
      <c r="K9" s="294"/>
      <c r="L9" s="227"/>
      <c r="O9" s="228"/>
    </row>
    <row r="10" spans="1:15" ht="14">
      <c r="A10" s="229"/>
      <c r="B10" s="230"/>
      <c r="C10" s="231"/>
      <c r="D10" s="231"/>
      <c r="E10" s="231"/>
      <c r="F10" s="231"/>
      <c r="G10" s="231"/>
      <c r="H10" s="231"/>
      <c r="I10" s="231"/>
      <c r="J10" s="231"/>
      <c r="K10" s="231"/>
      <c r="L10" s="222"/>
      <c r="O10" s="228"/>
    </row>
    <row r="11" spans="1:15" ht="14">
      <c r="A11" s="232" t="s">
        <v>8</v>
      </c>
      <c r="B11" s="233">
        <v>2027</v>
      </c>
      <c r="C11" s="233">
        <v>2028</v>
      </c>
      <c r="D11" s="233">
        <v>2029</v>
      </c>
      <c r="E11" s="233">
        <v>2030</v>
      </c>
      <c r="F11" s="233">
        <v>2031</v>
      </c>
      <c r="G11" s="233">
        <v>2032</v>
      </c>
      <c r="H11" s="233">
        <v>2033</v>
      </c>
      <c r="I11" s="233">
        <v>2034</v>
      </c>
      <c r="J11" s="233">
        <v>2035</v>
      </c>
      <c r="K11" s="233">
        <v>2036</v>
      </c>
      <c r="L11" s="233">
        <v>2037</v>
      </c>
    </row>
    <row r="12" spans="1:15" ht="23">
      <c r="A12" s="234" t="s">
        <v>9</v>
      </c>
      <c r="B12" s="235" t="s">
        <v>10</v>
      </c>
      <c r="C12" s="236"/>
      <c r="D12" s="237"/>
      <c r="E12" s="237"/>
      <c r="F12" s="237"/>
      <c r="G12" s="237"/>
      <c r="H12" s="237"/>
      <c r="I12" s="237"/>
      <c r="J12" s="237"/>
      <c r="K12" s="237"/>
      <c r="L12" s="235" t="s">
        <v>11</v>
      </c>
    </row>
    <row r="13" spans="1:15" ht="18">
      <c r="A13" s="238" t="s">
        <v>12</v>
      </c>
      <c r="B13" s="239"/>
      <c r="C13" s="239"/>
      <c r="D13" s="240"/>
      <c r="E13" s="240"/>
      <c r="F13" s="240"/>
      <c r="G13" s="240"/>
      <c r="H13" s="240"/>
      <c r="I13" s="240"/>
      <c r="J13" s="240"/>
      <c r="K13" s="240"/>
      <c r="L13" s="241"/>
    </row>
    <row r="14" spans="1:15" ht="26">
      <c r="A14" s="242" t="s">
        <v>13</v>
      </c>
      <c r="B14" s="288">
        <v>0</v>
      </c>
      <c r="C14" s="288">
        <v>0</v>
      </c>
      <c r="D14" s="288">
        <v>0</v>
      </c>
      <c r="E14" s="288">
        <v>0</v>
      </c>
      <c r="F14" s="288">
        <v>0</v>
      </c>
      <c r="G14" s="288">
        <v>0</v>
      </c>
      <c r="H14" s="288">
        <v>0</v>
      </c>
      <c r="I14" s="288">
        <v>0</v>
      </c>
      <c r="J14" s="288">
        <v>0</v>
      </c>
      <c r="K14" s="288">
        <v>0</v>
      </c>
      <c r="L14" s="288">
        <v>0</v>
      </c>
    </row>
    <row r="15" spans="1:15" ht="14">
      <c r="A15" s="243" t="s">
        <v>14</v>
      </c>
      <c r="B15" s="288">
        <v>0</v>
      </c>
      <c r="C15" s="288">
        <v>0</v>
      </c>
      <c r="D15" s="288">
        <v>0</v>
      </c>
      <c r="E15" s="288">
        <v>0</v>
      </c>
      <c r="F15" s="288">
        <v>0</v>
      </c>
      <c r="G15" s="288">
        <v>0</v>
      </c>
      <c r="H15" s="288">
        <v>0</v>
      </c>
      <c r="I15" s="288">
        <v>0</v>
      </c>
      <c r="J15" s="288">
        <v>0</v>
      </c>
      <c r="K15" s="288">
        <v>0</v>
      </c>
      <c r="L15" s="288">
        <v>0</v>
      </c>
    </row>
    <row r="16" spans="1:15" ht="27">
      <c r="A16" s="244" t="s">
        <v>15</v>
      </c>
      <c r="B16" s="288">
        <v>0</v>
      </c>
      <c r="C16" s="288">
        <v>0</v>
      </c>
      <c r="D16" s="288">
        <v>0</v>
      </c>
      <c r="E16" s="288">
        <v>0</v>
      </c>
      <c r="F16" s="288">
        <v>0</v>
      </c>
      <c r="G16" s="288">
        <v>0</v>
      </c>
      <c r="H16" s="288">
        <v>0</v>
      </c>
      <c r="I16" s="288">
        <v>0</v>
      </c>
      <c r="J16" s="288">
        <v>0</v>
      </c>
      <c r="K16" s="288">
        <v>0</v>
      </c>
      <c r="L16" s="288">
        <v>0</v>
      </c>
    </row>
    <row r="17" spans="1:12" ht="14.5">
      <c r="A17" s="245" t="s">
        <v>16</v>
      </c>
      <c r="B17" s="1">
        <f>SUM(B18:B21)</f>
        <v>1106850</v>
      </c>
      <c r="C17" s="1">
        <v>21600000</v>
      </c>
      <c r="D17" s="1">
        <f>C17</f>
        <v>21600000</v>
      </c>
      <c r="E17" s="1">
        <f t="shared" ref="E17:K17" si="0">D17</f>
        <v>21600000</v>
      </c>
      <c r="F17" s="1">
        <f t="shared" si="0"/>
        <v>21600000</v>
      </c>
      <c r="G17" s="1">
        <f t="shared" si="0"/>
        <v>21600000</v>
      </c>
      <c r="H17" s="1">
        <f t="shared" si="0"/>
        <v>21600000</v>
      </c>
      <c r="I17" s="1">
        <f t="shared" si="0"/>
        <v>21600000</v>
      </c>
      <c r="J17" s="1">
        <f t="shared" si="0"/>
        <v>21600000</v>
      </c>
      <c r="K17" s="1">
        <f t="shared" si="0"/>
        <v>21600000</v>
      </c>
      <c r="L17" s="1">
        <f t="shared" ref="L17" si="1">SUM(L18:L21)</f>
        <v>9020822</v>
      </c>
    </row>
    <row r="18" spans="1:12" ht="26">
      <c r="A18" s="243" t="s">
        <v>17</v>
      </c>
      <c r="B18" s="288">
        <f>ROUND((C18/365)*20,0)</f>
        <v>1022208</v>
      </c>
      <c r="C18" s="288">
        <v>18655287</v>
      </c>
      <c r="D18" s="288">
        <f>C18</f>
        <v>18655287</v>
      </c>
      <c r="E18" s="288">
        <f t="shared" ref="E18:K18" si="2">D18</f>
        <v>18655287</v>
      </c>
      <c r="F18" s="288">
        <f t="shared" si="2"/>
        <v>18655287</v>
      </c>
      <c r="G18" s="288">
        <f t="shared" si="2"/>
        <v>18655287</v>
      </c>
      <c r="H18" s="288">
        <f t="shared" si="2"/>
        <v>18655287</v>
      </c>
      <c r="I18" s="288">
        <f t="shared" si="2"/>
        <v>18655287</v>
      </c>
      <c r="J18" s="288">
        <f t="shared" si="2"/>
        <v>18655287</v>
      </c>
      <c r="K18" s="288">
        <f t="shared" si="2"/>
        <v>18655287</v>
      </c>
      <c r="L18" s="288">
        <f>ROUND((C18/365)*163,0)</f>
        <v>8330991</v>
      </c>
    </row>
    <row r="19" spans="1:12" ht="25.5" customHeight="1">
      <c r="A19" s="243" t="s">
        <v>18</v>
      </c>
      <c r="B19" s="288">
        <f>ROUND((C19/365)*20,0)</f>
        <v>3014</v>
      </c>
      <c r="C19" s="288">
        <v>55000</v>
      </c>
      <c r="D19" s="288">
        <v>55000</v>
      </c>
      <c r="E19" s="288">
        <v>55000</v>
      </c>
      <c r="F19" s="288">
        <v>55000</v>
      </c>
      <c r="G19" s="288">
        <v>55000</v>
      </c>
      <c r="H19" s="288">
        <v>55000</v>
      </c>
      <c r="I19" s="288">
        <v>55000</v>
      </c>
      <c r="J19" s="288">
        <v>55000</v>
      </c>
      <c r="K19" s="288">
        <v>55000</v>
      </c>
      <c r="L19" s="288">
        <f>ROUND((C19/365)*163,0)</f>
        <v>24562</v>
      </c>
    </row>
    <row r="20" spans="1:12" ht="26">
      <c r="A20" s="246" t="s">
        <v>19</v>
      </c>
      <c r="B20" s="290">
        <f>ROUND((C20/365)*20,0)</f>
        <v>73409</v>
      </c>
      <c r="C20" s="288">
        <v>1339713</v>
      </c>
      <c r="D20" s="288">
        <v>1339713</v>
      </c>
      <c r="E20" s="288">
        <v>1339713</v>
      </c>
      <c r="F20" s="288">
        <v>1339713</v>
      </c>
      <c r="G20" s="288">
        <v>1339713</v>
      </c>
      <c r="H20" s="288">
        <v>1339713</v>
      </c>
      <c r="I20" s="288">
        <v>1339713</v>
      </c>
      <c r="J20" s="288">
        <v>1339713</v>
      </c>
      <c r="K20" s="288">
        <v>1339713</v>
      </c>
      <c r="L20" s="288">
        <f>ROUND((C20/365)*163,0)</f>
        <v>598283</v>
      </c>
    </row>
    <row r="21" spans="1:12" ht="26">
      <c r="A21" s="246" t="s">
        <v>20</v>
      </c>
      <c r="B21" s="290">
        <f>ROUND((C21/365)*20,0)</f>
        <v>8219</v>
      </c>
      <c r="C21" s="288">
        <v>150000</v>
      </c>
      <c r="D21" s="288">
        <v>150000</v>
      </c>
      <c r="E21" s="288">
        <v>150000</v>
      </c>
      <c r="F21" s="288">
        <v>150000</v>
      </c>
      <c r="G21" s="288">
        <v>150000</v>
      </c>
      <c r="H21" s="288">
        <v>150000</v>
      </c>
      <c r="I21" s="288">
        <v>150000</v>
      </c>
      <c r="J21" s="288">
        <v>150000</v>
      </c>
      <c r="K21" s="288">
        <v>150000</v>
      </c>
      <c r="L21" s="288">
        <f>ROUND((C21/365)*163,0)</f>
        <v>66986</v>
      </c>
    </row>
    <row r="22" spans="1:12" ht="14">
      <c r="A22" s="247" t="s">
        <v>21</v>
      </c>
      <c r="B22" s="293">
        <f>SUM(B14,B15,B17,B16)</f>
        <v>1106850</v>
      </c>
      <c r="C22" s="2">
        <f>SUM(C14,C15,C17,C16)</f>
        <v>21600000</v>
      </c>
      <c r="D22" s="2">
        <f t="shared" ref="D22:L22" si="3">SUM(D14,D15,D17,D16)</f>
        <v>21600000</v>
      </c>
      <c r="E22" s="2">
        <f t="shared" si="3"/>
        <v>21600000</v>
      </c>
      <c r="F22" s="2">
        <f t="shared" si="3"/>
        <v>21600000</v>
      </c>
      <c r="G22" s="2">
        <f t="shared" si="3"/>
        <v>21600000</v>
      </c>
      <c r="H22" s="2">
        <f t="shared" si="3"/>
        <v>21600000</v>
      </c>
      <c r="I22" s="2">
        <f t="shared" si="3"/>
        <v>21600000</v>
      </c>
      <c r="J22" s="2">
        <f t="shared" si="3"/>
        <v>21600000</v>
      </c>
      <c r="K22" s="2">
        <f t="shared" si="3"/>
        <v>21600000</v>
      </c>
      <c r="L22" s="2">
        <f t="shared" si="3"/>
        <v>9020822</v>
      </c>
    </row>
    <row r="23" spans="1:12" ht="18">
      <c r="A23" s="238" t="s">
        <v>22</v>
      </c>
      <c r="B23" s="150"/>
      <c r="C23" s="150"/>
      <c r="D23" s="150"/>
      <c r="E23" s="150"/>
      <c r="F23" s="150"/>
      <c r="G23" s="150"/>
      <c r="H23" s="150"/>
      <c r="I23" s="150"/>
      <c r="J23" s="150"/>
      <c r="K23" s="150"/>
      <c r="L23" s="248"/>
    </row>
    <row r="24" spans="1:12" ht="14">
      <c r="A24" s="249" t="s">
        <v>23</v>
      </c>
      <c r="B24" s="3"/>
      <c r="C24" s="3"/>
      <c r="D24" s="3"/>
      <c r="E24" s="3"/>
      <c r="F24" s="3"/>
      <c r="G24" s="3"/>
      <c r="H24" s="3"/>
      <c r="I24" s="3"/>
      <c r="J24" s="3"/>
      <c r="K24" s="3"/>
      <c r="L24" s="250"/>
    </row>
    <row r="25" spans="1:12" ht="14.5">
      <c r="A25" s="251" t="s">
        <v>24</v>
      </c>
      <c r="B25" s="4"/>
      <c r="C25" s="4"/>
      <c r="D25" s="4"/>
      <c r="E25" s="4"/>
      <c r="F25" s="4"/>
      <c r="G25" s="4"/>
      <c r="H25" s="4"/>
      <c r="I25" s="4"/>
      <c r="J25" s="4"/>
      <c r="K25" s="4"/>
      <c r="L25" s="252"/>
    </row>
    <row r="26" spans="1:12" ht="14">
      <c r="A26" s="253" t="s">
        <v>25</v>
      </c>
      <c r="B26" s="288">
        <v>0</v>
      </c>
      <c r="C26" s="288">
        <v>0</v>
      </c>
      <c r="D26" s="288">
        <v>0</v>
      </c>
      <c r="E26" s="288">
        <v>0</v>
      </c>
      <c r="F26" s="288">
        <v>0</v>
      </c>
      <c r="G26" s="288">
        <v>0</v>
      </c>
      <c r="H26" s="288">
        <v>0</v>
      </c>
      <c r="I26" s="288">
        <v>0</v>
      </c>
      <c r="J26" s="288">
        <v>0</v>
      </c>
      <c r="K26" s="288">
        <v>0</v>
      </c>
      <c r="L26" s="288">
        <v>0</v>
      </c>
    </row>
    <row r="27" spans="1:12" ht="14">
      <c r="A27" s="253" t="s">
        <v>26</v>
      </c>
      <c r="B27" s="288">
        <v>0</v>
      </c>
      <c r="C27" s="288">
        <v>0</v>
      </c>
      <c r="D27" s="288">
        <v>0</v>
      </c>
      <c r="E27" s="288">
        <v>0</v>
      </c>
      <c r="F27" s="288">
        <v>0</v>
      </c>
      <c r="G27" s="288">
        <v>0</v>
      </c>
      <c r="H27" s="288">
        <v>0</v>
      </c>
      <c r="I27" s="288">
        <v>0</v>
      </c>
      <c r="J27" s="288">
        <v>0</v>
      </c>
      <c r="K27" s="288">
        <v>0</v>
      </c>
      <c r="L27" s="288">
        <v>0</v>
      </c>
    </row>
    <row r="28" spans="1:12" ht="14">
      <c r="A28" s="254" t="s">
        <v>27</v>
      </c>
      <c r="B28" s="288">
        <v>0</v>
      </c>
      <c r="C28" s="288">
        <v>0</v>
      </c>
      <c r="D28" s="288">
        <v>0</v>
      </c>
      <c r="E28" s="288">
        <v>0</v>
      </c>
      <c r="F28" s="288">
        <v>0</v>
      </c>
      <c r="G28" s="288">
        <v>0</v>
      </c>
      <c r="H28" s="288">
        <v>0</v>
      </c>
      <c r="I28" s="288">
        <v>0</v>
      </c>
      <c r="J28" s="288">
        <v>0</v>
      </c>
      <c r="K28" s="288">
        <v>0</v>
      </c>
      <c r="L28" s="288">
        <v>0</v>
      </c>
    </row>
    <row r="29" spans="1:12" ht="14.5">
      <c r="A29" s="255" t="s">
        <v>28</v>
      </c>
      <c r="B29" s="5"/>
      <c r="C29" s="5"/>
      <c r="D29" s="5"/>
      <c r="E29" s="5"/>
      <c r="F29" s="5"/>
      <c r="G29" s="5"/>
      <c r="H29" s="5"/>
      <c r="I29" s="5"/>
      <c r="J29" s="5"/>
      <c r="K29" s="5"/>
      <c r="L29" s="5"/>
    </row>
    <row r="30" spans="1:12" ht="43" customHeight="1">
      <c r="A30" s="254" t="s">
        <v>29</v>
      </c>
      <c r="B30" s="288">
        <v>0</v>
      </c>
      <c r="C30" s="288">
        <v>0</v>
      </c>
      <c r="D30" s="288">
        <v>0</v>
      </c>
      <c r="E30" s="288">
        <v>0</v>
      </c>
      <c r="F30" s="288">
        <v>0</v>
      </c>
      <c r="G30" s="288">
        <v>0</v>
      </c>
      <c r="H30" s="288">
        <v>0</v>
      </c>
      <c r="I30" s="288">
        <v>0</v>
      </c>
      <c r="J30" s="288">
        <v>0</v>
      </c>
      <c r="K30" s="288">
        <v>0</v>
      </c>
      <c r="L30" s="288">
        <v>0</v>
      </c>
    </row>
    <row r="31" spans="1:12" ht="14.5">
      <c r="A31" s="255" t="s">
        <v>30</v>
      </c>
      <c r="B31" s="5"/>
      <c r="C31" s="5"/>
      <c r="D31" s="5"/>
      <c r="E31" s="5"/>
      <c r="F31" s="5"/>
      <c r="G31" s="5"/>
      <c r="H31" s="5"/>
      <c r="I31" s="5"/>
      <c r="J31" s="5"/>
      <c r="K31" s="5"/>
      <c r="L31" s="5"/>
    </row>
    <row r="32" spans="1:12" ht="14">
      <c r="A32" s="253" t="s">
        <v>31</v>
      </c>
      <c r="B32" s="288">
        <v>0</v>
      </c>
      <c r="C32" s="288">
        <v>0</v>
      </c>
      <c r="D32" s="288">
        <v>0</v>
      </c>
      <c r="E32" s="288">
        <v>0</v>
      </c>
      <c r="F32" s="288">
        <v>0</v>
      </c>
      <c r="G32" s="288">
        <v>0</v>
      </c>
      <c r="H32" s="288">
        <v>0</v>
      </c>
      <c r="I32" s="288">
        <v>0</v>
      </c>
      <c r="J32" s="288">
        <v>0</v>
      </c>
      <c r="K32" s="288">
        <v>0</v>
      </c>
      <c r="L32" s="288">
        <v>0</v>
      </c>
    </row>
    <row r="33" spans="1:12" ht="14.5">
      <c r="A33" s="255" t="s">
        <v>32</v>
      </c>
      <c r="B33" s="5"/>
      <c r="C33" s="5"/>
      <c r="D33" s="5"/>
      <c r="E33" s="5"/>
      <c r="F33" s="5"/>
      <c r="G33" s="5"/>
      <c r="H33" s="5"/>
      <c r="I33" s="5"/>
      <c r="J33" s="5"/>
      <c r="K33" s="5"/>
      <c r="L33" s="5"/>
    </row>
    <row r="34" spans="1:12" ht="14">
      <c r="A34" s="256" t="s">
        <v>33</v>
      </c>
      <c r="B34" s="288">
        <v>0</v>
      </c>
      <c r="C34" s="288">
        <v>0</v>
      </c>
      <c r="D34" s="288">
        <v>0</v>
      </c>
      <c r="E34" s="288">
        <v>0</v>
      </c>
      <c r="F34" s="288">
        <v>0</v>
      </c>
      <c r="G34" s="288">
        <v>0</v>
      </c>
      <c r="H34" s="288">
        <v>0</v>
      </c>
      <c r="I34" s="288">
        <v>0</v>
      </c>
      <c r="J34" s="288">
        <v>0</v>
      </c>
      <c r="K34" s="288">
        <v>0</v>
      </c>
      <c r="L34" s="288">
        <v>0</v>
      </c>
    </row>
    <row r="35" spans="1:12" ht="14">
      <c r="A35" s="256" t="s">
        <v>34</v>
      </c>
      <c r="B35" s="288">
        <v>0</v>
      </c>
      <c r="C35" s="288">
        <v>0</v>
      </c>
      <c r="D35" s="288">
        <v>0</v>
      </c>
      <c r="E35" s="288">
        <v>0</v>
      </c>
      <c r="F35" s="288">
        <v>0</v>
      </c>
      <c r="G35" s="288">
        <v>0</v>
      </c>
      <c r="H35" s="288">
        <v>0</v>
      </c>
      <c r="I35" s="288">
        <v>0</v>
      </c>
      <c r="J35" s="288">
        <v>0</v>
      </c>
      <c r="K35" s="288">
        <v>0</v>
      </c>
      <c r="L35" s="288">
        <v>0</v>
      </c>
    </row>
    <row r="36" spans="1:12" ht="14">
      <c r="A36" s="249" t="s">
        <v>35</v>
      </c>
      <c r="B36" s="3"/>
      <c r="C36" s="3"/>
      <c r="D36" s="3"/>
      <c r="E36" s="3"/>
      <c r="F36" s="3"/>
      <c r="G36" s="3"/>
      <c r="H36" s="3"/>
      <c r="I36" s="3"/>
      <c r="J36" s="3"/>
      <c r="K36" s="3"/>
      <c r="L36" s="250"/>
    </row>
    <row r="37" spans="1:12" ht="14.5">
      <c r="A37" s="257" t="s">
        <v>36</v>
      </c>
      <c r="B37" s="4"/>
      <c r="C37" s="4"/>
      <c r="D37" s="4"/>
      <c r="E37" s="4"/>
      <c r="F37" s="4"/>
      <c r="G37" s="4"/>
      <c r="H37" s="4"/>
      <c r="I37" s="4"/>
      <c r="J37" s="4"/>
      <c r="K37" s="4"/>
      <c r="L37" s="4"/>
    </row>
    <row r="38" spans="1:12" ht="14">
      <c r="A38" s="258" t="s">
        <v>37</v>
      </c>
      <c r="B38" s="288">
        <v>0</v>
      </c>
      <c r="C38" s="288">
        <v>0</v>
      </c>
      <c r="D38" s="288">
        <v>0</v>
      </c>
      <c r="E38" s="288">
        <v>0</v>
      </c>
      <c r="F38" s="288">
        <v>0</v>
      </c>
      <c r="G38" s="288">
        <v>0</v>
      </c>
      <c r="H38" s="288">
        <v>0</v>
      </c>
      <c r="I38" s="288">
        <v>0</v>
      </c>
      <c r="J38" s="288">
        <v>0</v>
      </c>
      <c r="K38" s="288">
        <v>0</v>
      </c>
      <c r="L38" s="288">
        <v>0</v>
      </c>
    </row>
    <row r="39" spans="1:12" ht="14">
      <c r="A39" s="258" t="s">
        <v>38</v>
      </c>
      <c r="B39" s="288">
        <v>0</v>
      </c>
      <c r="C39" s="288">
        <v>0</v>
      </c>
      <c r="D39" s="288">
        <v>0</v>
      </c>
      <c r="E39" s="288">
        <v>0</v>
      </c>
      <c r="F39" s="288">
        <v>0</v>
      </c>
      <c r="G39" s="288">
        <v>0</v>
      </c>
      <c r="H39" s="288">
        <v>0</v>
      </c>
      <c r="I39" s="288">
        <v>0</v>
      </c>
      <c r="J39" s="288">
        <v>0</v>
      </c>
      <c r="K39" s="288">
        <v>0</v>
      </c>
      <c r="L39" s="288">
        <v>0</v>
      </c>
    </row>
    <row r="40" spans="1:12" ht="25">
      <c r="A40" s="259" t="s">
        <v>39</v>
      </c>
      <c r="B40" s="288">
        <v>0</v>
      </c>
      <c r="C40" s="288">
        <v>0</v>
      </c>
      <c r="D40" s="288">
        <v>0</v>
      </c>
      <c r="E40" s="288">
        <v>0</v>
      </c>
      <c r="F40" s="288">
        <v>0</v>
      </c>
      <c r="G40" s="288">
        <v>0</v>
      </c>
      <c r="H40" s="288">
        <v>0</v>
      </c>
      <c r="I40" s="288">
        <v>0</v>
      </c>
      <c r="J40" s="288">
        <v>0</v>
      </c>
      <c r="K40" s="288">
        <v>0</v>
      </c>
      <c r="L40" s="288">
        <v>0</v>
      </c>
    </row>
    <row r="41" spans="1:12" ht="14.5">
      <c r="A41" s="257" t="s">
        <v>40</v>
      </c>
      <c r="B41" s="4"/>
      <c r="C41" s="4"/>
      <c r="D41" s="4"/>
      <c r="E41" s="4"/>
      <c r="F41" s="4"/>
      <c r="G41" s="4"/>
      <c r="H41" s="4"/>
      <c r="I41" s="4"/>
      <c r="J41" s="4"/>
      <c r="K41" s="4"/>
      <c r="L41" s="4"/>
    </row>
    <row r="42" spans="1:12" ht="14">
      <c r="A42" s="259" t="s">
        <v>37</v>
      </c>
      <c r="B42" s="288">
        <v>0</v>
      </c>
      <c r="C42" s="288">
        <v>0</v>
      </c>
      <c r="D42" s="288">
        <v>0</v>
      </c>
      <c r="E42" s="288">
        <v>0</v>
      </c>
      <c r="F42" s="288">
        <v>0</v>
      </c>
      <c r="G42" s="288">
        <v>0</v>
      </c>
      <c r="H42" s="288">
        <v>0</v>
      </c>
      <c r="I42" s="288">
        <v>0</v>
      </c>
      <c r="J42" s="288">
        <v>0</v>
      </c>
      <c r="K42" s="288">
        <v>0</v>
      </c>
      <c r="L42" s="288">
        <v>0</v>
      </c>
    </row>
    <row r="43" spans="1:12" ht="25">
      <c r="A43" s="259" t="s">
        <v>39</v>
      </c>
      <c r="B43" s="288">
        <v>0</v>
      </c>
      <c r="C43" s="288">
        <v>0</v>
      </c>
      <c r="D43" s="288">
        <v>0</v>
      </c>
      <c r="E43" s="288">
        <v>0</v>
      </c>
      <c r="F43" s="288">
        <v>0</v>
      </c>
      <c r="G43" s="288">
        <v>0</v>
      </c>
      <c r="H43" s="288">
        <v>0</v>
      </c>
      <c r="I43" s="288">
        <v>0</v>
      </c>
      <c r="J43" s="288">
        <v>0</v>
      </c>
      <c r="K43" s="288">
        <v>0</v>
      </c>
      <c r="L43" s="288">
        <v>0</v>
      </c>
    </row>
    <row r="44" spans="1:12" ht="14">
      <c r="A44" s="260" t="s">
        <v>41</v>
      </c>
      <c r="B44" s="4"/>
      <c r="C44" s="4"/>
      <c r="D44" s="4"/>
      <c r="E44" s="4"/>
      <c r="F44" s="4"/>
      <c r="G44" s="4"/>
      <c r="H44" s="4"/>
      <c r="I44" s="4"/>
      <c r="J44" s="4"/>
      <c r="K44" s="4"/>
      <c r="L44" s="4"/>
    </row>
    <row r="45" spans="1:12" ht="14">
      <c r="A45" s="258" t="s">
        <v>42</v>
      </c>
      <c r="B45" s="288">
        <v>0</v>
      </c>
      <c r="C45" s="288">
        <v>0</v>
      </c>
      <c r="D45" s="288">
        <v>0</v>
      </c>
      <c r="E45" s="288">
        <v>0</v>
      </c>
      <c r="F45" s="288">
        <v>0</v>
      </c>
      <c r="G45" s="288">
        <v>0</v>
      </c>
      <c r="H45" s="288">
        <v>0</v>
      </c>
      <c r="I45" s="288">
        <v>0</v>
      </c>
      <c r="J45" s="288">
        <v>0</v>
      </c>
      <c r="K45" s="288">
        <v>0</v>
      </c>
      <c r="L45" s="288">
        <v>0</v>
      </c>
    </row>
    <row r="46" spans="1:12" ht="25">
      <c r="A46" s="259" t="s">
        <v>39</v>
      </c>
      <c r="B46" s="288">
        <v>0</v>
      </c>
      <c r="C46" s="288">
        <v>0</v>
      </c>
      <c r="D46" s="288">
        <v>0</v>
      </c>
      <c r="E46" s="288">
        <v>0</v>
      </c>
      <c r="F46" s="288">
        <v>0</v>
      </c>
      <c r="G46" s="288">
        <v>0</v>
      </c>
      <c r="H46" s="288">
        <v>0</v>
      </c>
      <c r="I46" s="288">
        <v>0</v>
      </c>
      <c r="J46" s="288">
        <v>0</v>
      </c>
      <c r="K46" s="288">
        <v>0</v>
      </c>
      <c r="L46" s="288">
        <v>0</v>
      </c>
    </row>
    <row r="47" spans="1:12" ht="27" customHeight="1">
      <c r="A47" s="259" t="s">
        <v>43</v>
      </c>
      <c r="B47" s="288">
        <v>0</v>
      </c>
      <c r="C47" s="288">
        <v>0</v>
      </c>
      <c r="D47" s="288">
        <v>0</v>
      </c>
      <c r="E47" s="288">
        <v>0</v>
      </c>
      <c r="F47" s="288">
        <v>0</v>
      </c>
      <c r="G47" s="288">
        <v>0</v>
      </c>
      <c r="H47" s="288">
        <v>0</v>
      </c>
      <c r="I47" s="288">
        <v>0</v>
      </c>
      <c r="J47" s="288">
        <v>0</v>
      </c>
      <c r="K47" s="288">
        <v>0</v>
      </c>
      <c r="L47" s="288">
        <v>0</v>
      </c>
    </row>
    <row r="48" spans="1:12" ht="14">
      <c r="A48" s="261" t="s">
        <v>44</v>
      </c>
      <c r="B48" s="3"/>
      <c r="C48" s="3"/>
      <c r="D48" s="3"/>
      <c r="E48" s="3"/>
      <c r="F48" s="3"/>
      <c r="G48" s="3"/>
      <c r="H48" s="3"/>
      <c r="I48" s="3"/>
      <c r="J48" s="3"/>
      <c r="K48" s="3"/>
      <c r="L48" s="250"/>
    </row>
    <row r="49" spans="1:12" ht="14.5">
      <c r="A49" s="257" t="s">
        <v>35</v>
      </c>
      <c r="B49" s="292"/>
      <c r="C49" s="262"/>
      <c r="D49" s="262"/>
      <c r="E49" s="262"/>
      <c r="F49" s="262"/>
      <c r="G49" s="262"/>
      <c r="H49" s="262"/>
      <c r="I49" s="262"/>
      <c r="J49" s="262"/>
      <c r="K49" s="262"/>
      <c r="L49" s="262"/>
    </row>
    <row r="50" spans="1:12" ht="14">
      <c r="A50" s="258" t="s">
        <v>45</v>
      </c>
      <c r="B50" s="288">
        <v>0</v>
      </c>
      <c r="C50" s="288">
        <v>0</v>
      </c>
      <c r="D50" s="288">
        <v>0</v>
      </c>
      <c r="E50" s="288">
        <v>0</v>
      </c>
      <c r="F50" s="288">
        <v>0</v>
      </c>
      <c r="G50" s="288">
        <v>0</v>
      </c>
      <c r="H50" s="288">
        <v>0</v>
      </c>
      <c r="I50" s="288">
        <v>0</v>
      </c>
      <c r="J50" s="288">
        <v>0</v>
      </c>
      <c r="K50" s="288">
        <v>0</v>
      </c>
      <c r="L50" s="288">
        <v>0</v>
      </c>
    </row>
    <row r="51" spans="1:12" ht="14">
      <c r="A51" s="258" t="s">
        <v>46</v>
      </c>
      <c r="B51" s="288">
        <v>0</v>
      </c>
      <c r="C51" s="288">
        <v>0</v>
      </c>
      <c r="D51" s="288">
        <v>0</v>
      </c>
      <c r="E51" s="288">
        <v>0</v>
      </c>
      <c r="F51" s="288">
        <v>0</v>
      </c>
      <c r="G51" s="288">
        <v>0</v>
      </c>
      <c r="H51" s="288">
        <v>0</v>
      </c>
      <c r="I51" s="288">
        <v>0</v>
      </c>
      <c r="J51" s="288">
        <v>0</v>
      </c>
      <c r="K51" s="288">
        <v>0</v>
      </c>
      <c r="L51" s="288">
        <v>0</v>
      </c>
    </row>
    <row r="52" spans="1:12" ht="14">
      <c r="A52" s="259" t="s">
        <v>47</v>
      </c>
      <c r="B52" s="288">
        <v>0</v>
      </c>
      <c r="C52" s="288">
        <v>0</v>
      </c>
      <c r="D52" s="288">
        <v>0</v>
      </c>
      <c r="E52" s="288">
        <v>0</v>
      </c>
      <c r="F52" s="288">
        <v>0</v>
      </c>
      <c r="G52" s="288">
        <v>0</v>
      </c>
      <c r="H52" s="288">
        <v>0</v>
      </c>
      <c r="I52" s="288">
        <v>0</v>
      </c>
      <c r="J52" s="288">
        <v>0</v>
      </c>
      <c r="K52" s="288">
        <v>0</v>
      </c>
      <c r="L52" s="288">
        <v>0</v>
      </c>
    </row>
    <row r="53" spans="1:12" ht="14">
      <c r="A53" s="259" t="s">
        <v>48</v>
      </c>
      <c r="B53" s="288">
        <v>0</v>
      </c>
      <c r="C53" s="288">
        <v>0</v>
      </c>
      <c r="D53" s="288">
        <v>0</v>
      </c>
      <c r="E53" s="288">
        <v>0</v>
      </c>
      <c r="F53" s="288">
        <v>0</v>
      </c>
      <c r="G53" s="288">
        <v>0</v>
      </c>
      <c r="H53" s="288">
        <v>0</v>
      </c>
      <c r="I53" s="288">
        <v>0</v>
      </c>
      <c r="J53" s="288">
        <v>0</v>
      </c>
      <c r="K53" s="288">
        <v>0</v>
      </c>
      <c r="L53" s="288">
        <v>0</v>
      </c>
    </row>
    <row r="54" spans="1:12" ht="14">
      <c r="A54" s="261" t="s">
        <v>49</v>
      </c>
      <c r="B54" s="3"/>
      <c r="C54" s="3"/>
      <c r="D54" s="3"/>
      <c r="E54" s="3"/>
      <c r="F54" s="3"/>
      <c r="G54" s="3"/>
      <c r="H54" s="3"/>
      <c r="I54" s="3"/>
      <c r="J54" s="3"/>
      <c r="K54" s="3"/>
      <c r="L54" s="250"/>
    </row>
    <row r="55" spans="1:12" ht="25">
      <c r="A55" s="259" t="s">
        <v>50</v>
      </c>
      <c r="B55" s="288">
        <v>0</v>
      </c>
      <c r="C55" s="288">
        <v>0</v>
      </c>
      <c r="D55" s="288">
        <v>0</v>
      </c>
      <c r="E55" s="288">
        <v>0</v>
      </c>
      <c r="F55" s="288">
        <v>0</v>
      </c>
      <c r="G55" s="288">
        <v>0</v>
      </c>
      <c r="H55" s="288">
        <v>0</v>
      </c>
      <c r="I55" s="288">
        <v>0</v>
      </c>
      <c r="J55" s="288">
        <v>0</v>
      </c>
      <c r="K55" s="288">
        <v>0</v>
      </c>
      <c r="L55" s="288">
        <v>0</v>
      </c>
    </row>
    <row r="56" spans="1:12" ht="14">
      <c r="A56" s="259" t="s">
        <v>51</v>
      </c>
      <c r="B56" s="288">
        <v>0</v>
      </c>
      <c r="C56" s="288">
        <v>0</v>
      </c>
      <c r="D56" s="288">
        <v>0</v>
      </c>
      <c r="E56" s="288">
        <v>0</v>
      </c>
      <c r="F56" s="288">
        <v>0</v>
      </c>
      <c r="G56" s="288">
        <v>0</v>
      </c>
      <c r="H56" s="288">
        <v>0</v>
      </c>
      <c r="I56" s="288">
        <v>0</v>
      </c>
      <c r="J56" s="288">
        <v>0</v>
      </c>
      <c r="K56" s="288">
        <v>0</v>
      </c>
      <c r="L56" s="288">
        <v>0</v>
      </c>
    </row>
    <row r="57" spans="1:12" ht="14">
      <c r="A57" s="261" t="s">
        <v>52</v>
      </c>
      <c r="B57" s="3"/>
      <c r="C57" s="3"/>
      <c r="D57" s="3"/>
      <c r="E57" s="3"/>
      <c r="F57" s="3"/>
      <c r="G57" s="3"/>
      <c r="H57" s="3"/>
      <c r="I57" s="3"/>
      <c r="J57" s="3"/>
      <c r="K57" s="3"/>
      <c r="L57" s="250"/>
    </row>
    <row r="58" spans="1:12" ht="14">
      <c r="A58" s="259" t="s">
        <v>53</v>
      </c>
      <c r="B58" s="288">
        <v>0</v>
      </c>
      <c r="C58" s="288">
        <v>0</v>
      </c>
      <c r="D58" s="288">
        <v>0</v>
      </c>
      <c r="E58" s="288">
        <v>0</v>
      </c>
      <c r="F58" s="288">
        <v>0</v>
      </c>
      <c r="G58" s="288">
        <v>0</v>
      </c>
      <c r="H58" s="288">
        <v>0</v>
      </c>
      <c r="I58" s="288">
        <v>0</v>
      </c>
      <c r="J58" s="288">
        <v>0</v>
      </c>
      <c r="K58" s="288">
        <v>0</v>
      </c>
      <c r="L58" s="288">
        <v>0</v>
      </c>
    </row>
    <row r="59" spans="1:12" ht="14">
      <c r="A59" s="259" t="s">
        <v>54</v>
      </c>
      <c r="B59" s="288">
        <v>0</v>
      </c>
      <c r="C59" s="288">
        <v>0</v>
      </c>
      <c r="D59" s="288">
        <v>0</v>
      </c>
      <c r="E59" s="288">
        <v>0</v>
      </c>
      <c r="F59" s="288">
        <v>0</v>
      </c>
      <c r="G59" s="288">
        <v>0</v>
      </c>
      <c r="H59" s="288">
        <v>0</v>
      </c>
      <c r="I59" s="288">
        <v>0</v>
      </c>
      <c r="J59" s="288">
        <v>0</v>
      </c>
      <c r="K59" s="288">
        <v>0</v>
      </c>
      <c r="L59" s="288">
        <v>0</v>
      </c>
    </row>
    <row r="60" spans="1:12" ht="14">
      <c r="A60" s="259" t="s">
        <v>55</v>
      </c>
      <c r="B60" s="288">
        <v>0</v>
      </c>
      <c r="C60" s="288">
        <v>0</v>
      </c>
      <c r="D60" s="288">
        <v>0</v>
      </c>
      <c r="E60" s="288">
        <v>0</v>
      </c>
      <c r="F60" s="288">
        <v>0</v>
      </c>
      <c r="G60" s="288">
        <v>0</v>
      </c>
      <c r="H60" s="288">
        <v>0</v>
      </c>
      <c r="I60" s="288">
        <v>0</v>
      </c>
      <c r="J60" s="288">
        <v>0</v>
      </c>
      <c r="K60" s="288">
        <v>0</v>
      </c>
      <c r="L60" s="288">
        <v>0</v>
      </c>
    </row>
    <row r="61" spans="1:12" ht="14">
      <c r="A61" s="261" t="s">
        <v>56</v>
      </c>
      <c r="B61" s="3"/>
      <c r="C61" s="3"/>
      <c r="D61" s="3"/>
      <c r="E61" s="3"/>
      <c r="F61" s="3"/>
      <c r="G61" s="3"/>
      <c r="H61" s="3"/>
      <c r="I61" s="3"/>
      <c r="J61" s="3"/>
      <c r="K61" s="3"/>
      <c r="L61" s="250"/>
    </row>
    <row r="62" spans="1:12" ht="25">
      <c r="A62" s="259" t="s">
        <v>57</v>
      </c>
      <c r="B62" s="6">
        <v>0</v>
      </c>
      <c r="C62" s="6">
        <v>0</v>
      </c>
      <c r="D62" s="6">
        <v>0</v>
      </c>
      <c r="E62" s="6">
        <v>0</v>
      </c>
      <c r="F62" s="6">
        <v>0</v>
      </c>
      <c r="G62" s="6">
        <v>0</v>
      </c>
      <c r="H62" s="6">
        <v>0</v>
      </c>
      <c r="I62" s="6">
        <v>0</v>
      </c>
      <c r="J62" s="6">
        <v>0</v>
      </c>
      <c r="K62" s="6">
        <v>0</v>
      </c>
      <c r="L62" s="6">
        <v>0</v>
      </c>
    </row>
    <row r="63" spans="1:12" ht="14">
      <c r="A63" s="261" t="s">
        <v>58</v>
      </c>
      <c r="B63" s="3"/>
      <c r="C63" s="3"/>
      <c r="D63" s="3"/>
      <c r="E63" s="3"/>
      <c r="F63" s="3"/>
      <c r="G63" s="3"/>
      <c r="H63" s="3"/>
      <c r="I63" s="3"/>
      <c r="J63" s="3"/>
      <c r="K63" s="3"/>
      <c r="L63" s="250"/>
    </row>
    <row r="64" spans="1:12" ht="14.5">
      <c r="A64" s="263" t="s">
        <v>59</v>
      </c>
      <c r="B64" s="7"/>
      <c r="C64" s="7"/>
      <c r="D64" s="7"/>
      <c r="E64" s="7"/>
      <c r="F64" s="7"/>
      <c r="G64" s="7"/>
      <c r="H64" s="7"/>
      <c r="I64" s="7"/>
      <c r="J64" s="7"/>
      <c r="K64" s="7"/>
      <c r="L64" s="7"/>
    </row>
    <row r="65" spans="1:12" ht="14">
      <c r="A65" s="259" t="s">
        <v>60</v>
      </c>
      <c r="B65" s="6">
        <v>0</v>
      </c>
      <c r="C65" s="6">
        <v>0</v>
      </c>
      <c r="D65" s="6">
        <v>0</v>
      </c>
      <c r="E65" s="6">
        <v>0</v>
      </c>
      <c r="F65" s="6">
        <v>0</v>
      </c>
      <c r="G65" s="6">
        <v>0</v>
      </c>
      <c r="H65" s="6">
        <v>0</v>
      </c>
      <c r="I65" s="6">
        <v>0</v>
      </c>
      <c r="J65" s="6">
        <v>0</v>
      </c>
      <c r="K65" s="6">
        <v>0</v>
      </c>
      <c r="L65" s="6">
        <v>0</v>
      </c>
    </row>
    <row r="66" spans="1:12" ht="14">
      <c r="A66" s="259" t="s">
        <v>61</v>
      </c>
      <c r="B66" s="6">
        <v>0</v>
      </c>
      <c r="C66" s="6">
        <v>0</v>
      </c>
      <c r="D66" s="6">
        <v>0</v>
      </c>
      <c r="E66" s="6">
        <v>0</v>
      </c>
      <c r="F66" s="6">
        <v>0</v>
      </c>
      <c r="G66" s="6">
        <v>0</v>
      </c>
      <c r="H66" s="6">
        <v>0</v>
      </c>
      <c r="I66" s="6">
        <v>0</v>
      </c>
      <c r="J66" s="6">
        <v>0</v>
      </c>
      <c r="K66" s="6">
        <v>0</v>
      </c>
      <c r="L66" s="6">
        <v>0</v>
      </c>
    </row>
    <row r="67" spans="1:12" ht="25">
      <c r="A67" s="259" t="s">
        <v>62</v>
      </c>
      <c r="B67" s="6">
        <v>0</v>
      </c>
      <c r="C67" s="6">
        <v>0</v>
      </c>
      <c r="D67" s="6">
        <v>0</v>
      </c>
      <c r="E67" s="6">
        <v>0</v>
      </c>
      <c r="F67" s="6">
        <v>0</v>
      </c>
      <c r="G67" s="6">
        <v>0</v>
      </c>
      <c r="H67" s="6">
        <v>0</v>
      </c>
      <c r="I67" s="6">
        <v>0</v>
      </c>
      <c r="J67" s="6">
        <v>0</v>
      </c>
      <c r="K67" s="6">
        <v>0</v>
      </c>
      <c r="L67" s="6">
        <v>0</v>
      </c>
    </row>
    <row r="68" spans="1:12" ht="14">
      <c r="A68" s="259" t="s">
        <v>63</v>
      </c>
      <c r="B68" s="6">
        <v>0</v>
      </c>
      <c r="C68" s="6">
        <v>0</v>
      </c>
      <c r="D68" s="6">
        <v>0</v>
      </c>
      <c r="E68" s="6">
        <v>0</v>
      </c>
      <c r="F68" s="6">
        <v>0</v>
      </c>
      <c r="G68" s="6">
        <v>0</v>
      </c>
      <c r="H68" s="6">
        <v>0</v>
      </c>
      <c r="I68" s="6">
        <v>0</v>
      </c>
      <c r="J68" s="6">
        <v>0</v>
      </c>
      <c r="K68" s="6">
        <v>0</v>
      </c>
      <c r="L68" s="6">
        <v>0</v>
      </c>
    </row>
    <row r="69" spans="1:12" ht="25">
      <c r="A69" s="259" t="s">
        <v>64</v>
      </c>
      <c r="B69" s="6">
        <v>0</v>
      </c>
      <c r="C69" s="6">
        <v>0</v>
      </c>
      <c r="D69" s="6">
        <v>0</v>
      </c>
      <c r="E69" s="6">
        <v>0</v>
      </c>
      <c r="F69" s="6">
        <v>0</v>
      </c>
      <c r="G69" s="6">
        <v>0</v>
      </c>
      <c r="H69" s="6">
        <v>0</v>
      </c>
      <c r="I69" s="6">
        <v>0</v>
      </c>
      <c r="J69" s="6">
        <v>0</v>
      </c>
      <c r="K69" s="6">
        <v>0</v>
      </c>
      <c r="L69" s="6">
        <v>0</v>
      </c>
    </row>
    <row r="70" spans="1:12" ht="14.5">
      <c r="A70" s="255" t="s">
        <v>65</v>
      </c>
      <c r="B70" s="7"/>
      <c r="C70" s="7"/>
      <c r="D70" s="7"/>
      <c r="E70" s="7"/>
      <c r="F70" s="7"/>
      <c r="G70" s="7"/>
      <c r="H70" s="7"/>
      <c r="I70" s="7"/>
      <c r="J70" s="7"/>
      <c r="K70" s="7"/>
      <c r="L70" s="7"/>
    </row>
    <row r="71" spans="1:12" ht="14">
      <c r="A71" s="258" t="s">
        <v>66</v>
      </c>
      <c r="B71" s="6">
        <v>0</v>
      </c>
      <c r="C71" s="6">
        <v>0</v>
      </c>
      <c r="D71" s="6">
        <v>0</v>
      </c>
      <c r="E71" s="6">
        <v>0</v>
      </c>
      <c r="F71" s="6">
        <v>0</v>
      </c>
      <c r="G71" s="6">
        <v>0</v>
      </c>
      <c r="H71" s="6">
        <v>0</v>
      </c>
      <c r="I71" s="6">
        <v>0</v>
      </c>
      <c r="J71" s="6">
        <v>0</v>
      </c>
      <c r="K71" s="6">
        <v>0</v>
      </c>
      <c r="L71" s="6">
        <v>0</v>
      </c>
    </row>
    <row r="72" spans="1:12" ht="14">
      <c r="A72" s="259" t="s">
        <v>67</v>
      </c>
      <c r="B72" s="6">
        <v>0</v>
      </c>
      <c r="C72" s="6">
        <v>0</v>
      </c>
      <c r="D72" s="6">
        <v>0</v>
      </c>
      <c r="E72" s="6">
        <v>0</v>
      </c>
      <c r="F72" s="6">
        <v>0</v>
      </c>
      <c r="G72" s="6">
        <v>0</v>
      </c>
      <c r="H72" s="6">
        <v>0</v>
      </c>
      <c r="I72" s="6">
        <v>0</v>
      </c>
      <c r="J72" s="6">
        <v>0</v>
      </c>
      <c r="K72" s="6">
        <v>0</v>
      </c>
      <c r="L72" s="6">
        <v>0</v>
      </c>
    </row>
    <row r="73" spans="1:12" ht="14">
      <c r="A73" s="261" t="s">
        <v>30</v>
      </c>
      <c r="B73" s="3"/>
      <c r="C73" s="3"/>
      <c r="D73" s="3"/>
      <c r="E73" s="3"/>
      <c r="F73" s="3"/>
      <c r="G73" s="3"/>
      <c r="H73" s="3"/>
      <c r="I73" s="3"/>
      <c r="J73" s="3"/>
      <c r="K73" s="3"/>
      <c r="L73" s="250"/>
    </row>
    <row r="74" spans="1:12" ht="14.5">
      <c r="A74" s="264" t="s">
        <v>68</v>
      </c>
      <c r="B74" s="291">
        <v>0</v>
      </c>
      <c r="C74" s="6">
        <v>0</v>
      </c>
      <c r="D74" s="6">
        <v>0</v>
      </c>
      <c r="E74" s="6">
        <v>0</v>
      </c>
      <c r="F74" s="6">
        <v>0</v>
      </c>
      <c r="G74" s="6">
        <v>0</v>
      </c>
      <c r="H74" s="6">
        <v>0</v>
      </c>
      <c r="I74" s="6">
        <v>0</v>
      </c>
      <c r="J74" s="6">
        <v>0</v>
      </c>
      <c r="K74" s="6">
        <v>0</v>
      </c>
      <c r="L74" s="6">
        <v>0</v>
      </c>
    </row>
    <row r="75" spans="1:12" ht="14.5">
      <c r="A75" s="265" t="s">
        <v>69</v>
      </c>
      <c r="B75" s="291">
        <v>0</v>
      </c>
      <c r="C75" s="6">
        <v>0</v>
      </c>
      <c r="D75" s="6">
        <v>0</v>
      </c>
      <c r="E75" s="6">
        <v>0</v>
      </c>
      <c r="F75" s="6">
        <v>0</v>
      </c>
      <c r="G75" s="6">
        <v>0</v>
      </c>
      <c r="H75" s="6">
        <v>0</v>
      </c>
      <c r="I75" s="6">
        <v>0</v>
      </c>
      <c r="J75" s="6">
        <v>0</v>
      </c>
      <c r="K75" s="6">
        <v>0</v>
      </c>
      <c r="L75" s="6">
        <v>0</v>
      </c>
    </row>
    <row r="76" spans="1:12" ht="14">
      <c r="A76" s="266" t="s">
        <v>70</v>
      </c>
      <c r="B76" s="291">
        <v>0</v>
      </c>
      <c r="C76" s="6">
        <v>0</v>
      </c>
      <c r="D76" s="6">
        <v>0</v>
      </c>
      <c r="E76" s="6">
        <v>0</v>
      </c>
      <c r="F76" s="6">
        <v>0</v>
      </c>
      <c r="G76" s="6">
        <v>0</v>
      </c>
      <c r="H76" s="6">
        <v>0</v>
      </c>
      <c r="I76" s="6">
        <v>0</v>
      </c>
      <c r="J76" s="6">
        <v>0</v>
      </c>
      <c r="K76" s="6">
        <v>0</v>
      </c>
      <c r="L76" s="6">
        <v>0</v>
      </c>
    </row>
    <row r="77" spans="1:12" ht="14">
      <c r="A77" s="266" t="s">
        <v>71</v>
      </c>
      <c r="B77" s="291">
        <v>0</v>
      </c>
      <c r="C77" s="6">
        <v>0</v>
      </c>
      <c r="D77" s="6">
        <v>0</v>
      </c>
      <c r="E77" s="6">
        <v>0</v>
      </c>
      <c r="F77" s="6">
        <v>0</v>
      </c>
      <c r="G77" s="6">
        <v>0</v>
      </c>
      <c r="H77" s="6">
        <v>0</v>
      </c>
      <c r="I77" s="6">
        <v>0</v>
      </c>
      <c r="J77" s="6">
        <v>0</v>
      </c>
      <c r="K77" s="6">
        <v>0</v>
      </c>
      <c r="L77" s="6">
        <v>0</v>
      </c>
    </row>
    <row r="78" spans="1:12" ht="14">
      <c r="A78" s="267" t="s">
        <v>72</v>
      </c>
      <c r="B78" s="291">
        <v>0</v>
      </c>
      <c r="C78" s="6">
        <v>0</v>
      </c>
      <c r="D78" s="6">
        <v>0</v>
      </c>
      <c r="E78" s="6">
        <v>0</v>
      </c>
      <c r="F78" s="6">
        <v>0</v>
      </c>
      <c r="G78" s="6">
        <v>0</v>
      </c>
      <c r="H78" s="6">
        <v>0</v>
      </c>
      <c r="I78" s="6">
        <v>0</v>
      </c>
      <c r="J78" s="6">
        <v>0</v>
      </c>
      <c r="K78" s="6">
        <v>0</v>
      </c>
      <c r="L78" s="6">
        <v>0</v>
      </c>
    </row>
    <row r="79" spans="1:12" ht="14.5">
      <c r="A79" s="263" t="s">
        <v>73</v>
      </c>
      <c r="B79" s="1"/>
      <c r="C79" s="1"/>
      <c r="D79" s="1"/>
      <c r="E79" s="1"/>
      <c r="F79" s="1"/>
      <c r="G79" s="1"/>
      <c r="H79" s="1"/>
      <c r="I79" s="1"/>
      <c r="J79" s="1"/>
      <c r="K79" s="1"/>
      <c r="L79" s="1"/>
    </row>
    <row r="80" spans="1:12" ht="25">
      <c r="A80" s="259" t="s">
        <v>74</v>
      </c>
      <c r="B80" s="291">
        <v>0</v>
      </c>
      <c r="C80" s="6">
        <v>0</v>
      </c>
      <c r="D80" s="6">
        <v>0</v>
      </c>
      <c r="E80" s="6">
        <v>0</v>
      </c>
      <c r="F80" s="6">
        <v>0</v>
      </c>
      <c r="G80" s="6">
        <v>0</v>
      </c>
      <c r="H80" s="6">
        <v>0</v>
      </c>
      <c r="I80" s="6">
        <v>0</v>
      </c>
      <c r="J80" s="6">
        <v>0</v>
      </c>
      <c r="K80" s="6">
        <v>0</v>
      </c>
      <c r="L80" s="6">
        <v>0</v>
      </c>
    </row>
    <row r="81" spans="1:12" ht="14">
      <c r="A81" s="258" t="s">
        <v>75</v>
      </c>
      <c r="B81" s="291">
        <v>0</v>
      </c>
      <c r="C81" s="6">
        <v>0</v>
      </c>
      <c r="D81" s="6">
        <v>0</v>
      </c>
      <c r="E81" s="6">
        <v>0</v>
      </c>
      <c r="F81" s="6">
        <v>0</v>
      </c>
      <c r="G81" s="6">
        <v>0</v>
      </c>
      <c r="H81" s="6">
        <v>0</v>
      </c>
      <c r="I81" s="6">
        <v>0</v>
      </c>
      <c r="J81" s="6">
        <v>0</v>
      </c>
      <c r="K81" s="6">
        <v>0</v>
      </c>
      <c r="L81" s="6">
        <v>0</v>
      </c>
    </row>
    <row r="82" spans="1:12" ht="14">
      <c r="A82" s="268" t="s">
        <v>76</v>
      </c>
      <c r="B82" s="2">
        <f>SUM(B24:B81)</f>
        <v>0</v>
      </c>
      <c r="C82" s="2">
        <f t="shared" ref="C82:L82" si="4">SUM(C24:C81)</f>
        <v>0</v>
      </c>
      <c r="D82" s="2">
        <f t="shared" si="4"/>
        <v>0</v>
      </c>
      <c r="E82" s="2">
        <f t="shared" si="4"/>
        <v>0</v>
      </c>
      <c r="F82" s="2">
        <f t="shared" si="4"/>
        <v>0</v>
      </c>
      <c r="G82" s="2">
        <f t="shared" si="4"/>
        <v>0</v>
      </c>
      <c r="H82" s="2">
        <f t="shared" si="4"/>
        <v>0</v>
      </c>
      <c r="I82" s="2">
        <f t="shared" si="4"/>
        <v>0</v>
      </c>
      <c r="J82" s="2">
        <f t="shared" si="4"/>
        <v>0</v>
      </c>
      <c r="K82" s="2">
        <f t="shared" si="4"/>
        <v>0</v>
      </c>
      <c r="L82" s="2">
        <f t="shared" si="4"/>
        <v>0</v>
      </c>
    </row>
    <row r="83" spans="1:12" ht="37.5">
      <c r="A83" s="259" t="s">
        <v>77</v>
      </c>
      <c r="B83" s="291">
        <v>1106850</v>
      </c>
      <c r="C83" s="6">
        <v>0</v>
      </c>
      <c r="D83" s="6">
        <v>0</v>
      </c>
      <c r="E83" s="6">
        <v>0</v>
      </c>
      <c r="F83" s="6">
        <v>0</v>
      </c>
      <c r="G83" s="6">
        <v>0</v>
      </c>
      <c r="H83" s="6">
        <v>0</v>
      </c>
      <c r="I83" s="6">
        <v>0</v>
      </c>
      <c r="J83" s="6">
        <v>0</v>
      </c>
      <c r="K83" s="6">
        <v>0</v>
      </c>
      <c r="L83" s="6">
        <v>0</v>
      </c>
    </row>
    <row r="84" spans="1:12" ht="36">
      <c r="A84" s="269" t="s">
        <v>78</v>
      </c>
      <c r="B84" s="289">
        <f>+B22-(B82+B83)</f>
        <v>0</v>
      </c>
      <c r="C84" s="150">
        <f t="shared" ref="C84:L84" si="5">+C22-(C82+C83)</f>
        <v>21600000</v>
      </c>
      <c r="D84" s="150">
        <f t="shared" si="5"/>
        <v>21600000</v>
      </c>
      <c r="E84" s="150">
        <f t="shared" si="5"/>
        <v>21600000</v>
      </c>
      <c r="F84" s="150">
        <f t="shared" si="5"/>
        <v>21600000</v>
      </c>
      <c r="G84" s="150">
        <f t="shared" si="5"/>
        <v>21600000</v>
      </c>
      <c r="H84" s="150">
        <f t="shared" si="5"/>
        <v>21600000</v>
      </c>
      <c r="I84" s="150">
        <f t="shared" si="5"/>
        <v>21600000</v>
      </c>
      <c r="J84" s="150">
        <f t="shared" si="5"/>
        <v>21600000</v>
      </c>
      <c r="K84" s="150">
        <f t="shared" si="5"/>
        <v>21600000</v>
      </c>
      <c r="L84" s="150">
        <f t="shared" si="5"/>
        <v>9020822</v>
      </c>
    </row>
    <row r="85" spans="1:12" ht="14">
      <c r="A85" s="270"/>
      <c r="B85" s="8" t="str">
        <f>IF(B84=0,"","Saldo is niet 0")</f>
        <v/>
      </c>
      <c r="C85" s="8" t="str">
        <f>IF(C84=0,"","Saldo is niet 0")</f>
        <v>Saldo is niet 0</v>
      </c>
      <c r="D85" s="8" t="str">
        <f t="shared" ref="D85:L85" si="6">IF(D84=0,"","Saldo is niet 0")</f>
        <v>Saldo is niet 0</v>
      </c>
      <c r="E85" s="8" t="str">
        <f t="shared" si="6"/>
        <v>Saldo is niet 0</v>
      </c>
      <c r="F85" s="8" t="str">
        <f t="shared" si="6"/>
        <v>Saldo is niet 0</v>
      </c>
      <c r="G85" s="8" t="str">
        <f t="shared" si="6"/>
        <v>Saldo is niet 0</v>
      </c>
      <c r="H85" s="8" t="str">
        <f t="shared" si="6"/>
        <v>Saldo is niet 0</v>
      </c>
      <c r="I85" s="8" t="str">
        <f t="shared" si="6"/>
        <v>Saldo is niet 0</v>
      </c>
      <c r="J85" s="8" t="str">
        <f t="shared" si="6"/>
        <v>Saldo is niet 0</v>
      </c>
      <c r="K85" s="8" t="str">
        <f t="shared" si="6"/>
        <v>Saldo is niet 0</v>
      </c>
      <c r="L85" s="8" t="str">
        <f t="shared" si="6"/>
        <v>Saldo is niet 0</v>
      </c>
    </row>
    <row r="86" spans="1:12" ht="14">
      <c r="A86" s="271"/>
      <c r="B86" s="9"/>
      <c r="C86" s="10"/>
      <c r="D86" s="10"/>
      <c r="E86" s="10"/>
      <c r="F86" s="10"/>
      <c r="G86" s="10"/>
      <c r="H86" s="10"/>
      <c r="I86" s="10"/>
      <c r="J86" s="10"/>
      <c r="K86" s="10"/>
      <c r="L86" s="272"/>
    </row>
    <row r="87" spans="1:12" ht="14">
      <c r="A87" s="273"/>
      <c r="B87" s="11"/>
      <c r="C87" s="12"/>
      <c r="D87" s="10"/>
      <c r="E87" s="10"/>
      <c r="F87" s="10"/>
      <c r="G87" s="10"/>
      <c r="H87" s="10"/>
      <c r="I87" s="10"/>
      <c r="J87" s="10"/>
      <c r="K87" s="10"/>
      <c r="L87" s="272"/>
    </row>
    <row r="88" spans="1:12" ht="14">
      <c r="A88" s="274" t="s">
        <v>79</v>
      </c>
      <c r="B88" s="13"/>
      <c r="C88" s="12"/>
      <c r="D88" s="10"/>
      <c r="E88" s="10"/>
      <c r="F88" s="10"/>
      <c r="G88" s="10"/>
      <c r="H88" s="10"/>
      <c r="I88" s="10"/>
      <c r="J88" s="10"/>
      <c r="K88" s="10"/>
      <c r="L88" s="272"/>
    </row>
    <row r="89" spans="1:12" ht="14">
      <c r="A89" s="275" t="s">
        <v>80</v>
      </c>
      <c r="B89" s="14">
        <v>0</v>
      </c>
      <c r="C89" s="12"/>
      <c r="D89" s="10"/>
      <c r="E89" s="10"/>
      <c r="F89" s="10"/>
      <c r="G89" s="10"/>
      <c r="H89" s="10"/>
      <c r="I89" s="10"/>
      <c r="J89" s="10"/>
      <c r="K89" s="10"/>
      <c r="L89" s="272"/>
    </row>
    <row r="90" spans="1:12" ht="14">
      <c r="A90" s="275" t="s">
        <v>81</v>
      </c>
      <c r="B90" s="14">
        <v>0</v>
      </c>
      <c r="C90" s="12"/>
      <c r="D90" s="10"/>
      <c r="E90" s="10"/>
      <c r="F90" s="10"/>
      <c r="G90" s="10"/>
      <c r="H90" s="10"/>
      <c r="I90" s="10"/>
      <c r="J90" s="10"/>
      <c r="K90" s="10"/>
      <c r="L90" s="272"/>
    </row>
    <row r="91" spans="1:12" ht="14">
      <c r="A91" s="275" t="s">
        <v>82</v>
      </c>
      <c r="B91" s="14">
        <v>0</v>
      </c>
      <c r="C91" s="12"/>
      <c r="D91" s="10"/>
      <c r="E91" s="10"/>
      <c r="F91" s="10"/>
      <c r="G91" s="10"/>
      <c r="H91" s="10"/>
      <c r="I91" s="10"/>
      <c r="J91" s="10"/>
      <c r="K91" s="10"/>
      <c r="L91" s="272"/>
    </row>
    <row r="92" spans="1:12" ht="14">
      <c r="A92" s="275" t="s">
        <v>83</v>
      </c>
      <c r="B92" s="14">
        <v>0</v>
      </c>
      <c r="C92" s="12"/>
      <c r="D92" s="10"/>
      <c r="E92" s="10"/>
      <c r="F92" s="10"/>
      <c r="G92" s="10"/>
      <c r="H92" s="10"/>
      <c r="I92" s="10"/>
      <c r="J92" s="10"/>
      <c r="K92" s="10"/>
      <c r="L92" s="272"/>
    </row>
    <row r="93" spans="1:12" ht="14">
      <c r="A93" s="275" t="s">
        <v>84</v>
      </c>
      <c r="B93" s="14">
        <v>0</v>
      </c>
      <c r="C93" s="12"/>
      <c r="D93" s="10"/>
      <c r="E93" s="10"/>
      <c r="F93" s="10"/>
      <c r="G93" s="10"/>
      <c r="H93" s="10"/>
      <c r="I93" s="10"/>
      <c r="J93" s="10"/>
      <c r="K93" s="10"/>
      <c r="L93" s="272"/>
    </row>
    <row r="94" spans="1:12" ht="14">
      <c r="A94" s="275" t="s">
        <v>59</v>
      </c>
      <c r="B94" s="14">
        <v>0</v>
      </c>
      <c r="C94" s="12"/>
      <c r="D94" s="10"/>
      <c r="E94" s="10"/>
      <c r="F94" s="10"/>
      <c r="G94" s="10"/>
      <c r="H94" s="10"/>
      <c r="I94" s="10"/>
      <c r="J94" s="10"/>
      <c r="K94" s="10"/>
      <c r="L94" s="272"/>
    </row>
    <row r="95" spans="1:12" ht="14">
      <c r="A95" s="276" t="s">
        <v>85</v>
      </c>
      <c r="B95" s="15">
        <v>0</v>
      </c>
      <c r="C95" s="12"/>
      <c r="D95" s="10"/>
      <c r="E95" s="10"/>
      <c r="F95" s="10"/>
      <c r="G95" s="10"/>
      <c r="H95" s="10"/>
      <c r="I95" s="10"/>
      <c r="J95" s="10"/>
      <c r="K95" s="10"/>
      <c r="L95" s="272"/>
    </row>
    <row r="96" spans="1:12" ht="14">
      <c r="A96" s="277"/>
      <c r="B96" s="16"/>
      <c r="C96" s="9"/>
      <c r="D96" s="9"/>
      <c r="E96" s="9"/>
      <c r="F96" s="9"/>
      <c r="G96" s="9"/>
      <c r="H96" s="9"/>
      <c r="I96" s="9"/>
      <c r="J96" s="9"/>
      <c r="K96" s="9"/>
      <c r="L96" s="278"/>
    </row>
    <row r="97" spans="1:12" ht="14">
      <c r="A97" s="274" t="s">
        <v>86</v>
      </c>
      <c r="B97" s="279" t="s">
        <v>87</v>
      </c>
      <c r="C97" s="279">
        <v>2028</v>
      </c>
      <c r="D97" s="279">
        <v>2029</v>
      </c>
      <c r="E97" s="279">
        <v>2030</v>
      </c>
      <c r="F97" s="279">
        <v>2031</v>
      </c>
      <c r="G97" s="279">
        <v>2032</v>
      </c>
      <c r="H97" s="279">
        <v>2033</v>
      </c>
      <c r="I97" s="279">
        <v>2034</v>
      </c>
      <c r="J97" s="279">
        <v>2035</v>
      </c>
      <c r="K97" s="279">
        <v>2036</v>
      </c>
      <c r="L97" s="279">
        <v>2037</v>
      </c>
    </row>
    <row r="98" spans="1:12" ht="14">
      <c r="A98" s="280" t="s">
        <v>88</v>
      </c>
      <c r="B98" s="17">
        <v>0</v>
      </c>
      <c r="C98" s="17">
        <v>0</v>
      </c>
      <c r="D98" s="17">
        <v>0</v>
      </c>
      <c r="E98" s="17">
        <v>0</v>
      </c>
      <c r="F98" s="17">
        <v>0</v>
      </c>
      <c r="G98" s="17">
        <v>0</v>
      </c>
      <c r="H98" s="17">
        <v>0</v>
      </c>
      <c r="I98" s="17">
        <v>0</v>
      </c>
      <c r="J98" s="17">
        <v>0</v>
      </c>
      <c r="K98" s="17">
        <v>0</v>
      </c>
      <c r="L98" s="18">
        <v>0</v>
      </c>
    </row>
    <row r="99" spans="1:12" ht="14">
      <c r="A99" s="280" t="s">
        <v>89</v>
      </c>
      <c r="B99" s="17">
        <v>0</v>
      </c>
      <c r="C99" s="17">
        <v>0</v>
      </c>
      <c r="D99" s="17">
        <v>0</v>
      </c>
      <c r="E99" s="17">
        <v>0</v>
      </c>
      <c r="F99" s="17">
        <v>0</v>
      </c>
      <c r="G99" s="17">
        <v>0</v>
      </c>
      <c r="H99" s="17">
        <v>0</v>
      </c>
      <c r="I99" s="17">
        <v>0</v>
      </c>
      <c r="J99" s="17">
        <v>0</v>
      </c>
      <c r="K99" s="17">
        <v>0</v>
      </c>
      <c r="L99" s="18">
        <v>0</v>
      </c>
    </row>
    <row r="100" spans="1:12" ht="14">
      <c r="A100" s="280" t="s">
        <v>90</v>
      </c>
      <c r="B100" s="17">
        <v>0</v>
      </c>
      <c r="C100" s="17">
        <v>0</v>
      </c>
      <c r="D100" s="17">
        <v>0</v>
      </c>
      <c r="E100" s="17">
        <v>0</v>
      </c>
      <c r="F100" s="17">
        <v>0</v>
      </c>
      <c r="G100" s="17">
        <v>0</v>
      </c>
      <c r="H100" s="17">
        <v>0</v>
      </c>
      <c r="I100" s="17">
        <v>0</v>
      </c>
      <c r="J100" s="17">
        <v>0</v>
      </c>
      <c r="K100" s="17">
        <v>0</v>
      </c>
      <c r="L100" s="18">
        <v>0</v>
      </c>
    </row>
    <row r="101" spans="1:12" ht="14">
      <c r="A101" s="280" t="s">
        <v>91</v>
      </c>
      <c r="B101" s="17">
        <v>0</v>
      </c>
      <c r="C101" s="17">
        <v>0</v>
      </c>
      <c r="D101" s="17">
        <v>0</v>
      </c>
      <c r="E101" s="17">
        <v>0</v>
      </c>
      <c r="F101" s="17">
        <v>0</v>
      </c>
      <c r="G101" s="17">
        <v>0</v>
      </c>
      <c r="H101" s="17">
        <v>0</v>
      </c>
      <c r="I101" s="17">
        <v>0</v>
      </c>
      <c r="J101" s="17">
        <v>0</v>
      </c>
      <c r="K101" s="17">
        <v>0</v>
      </c>
      <c r="L101" s="18">
        <v>0</v>
      </c>
    </row>
    <row r="102" spans="1:12" ht="28">
      <c r="A102" s="280" t="s">
        <v>92</v>
      </c>
      <c r="B102" s="17">
        <v>0</v>
      </c>
      <c r="C102" s="17">
        <v>0</v>
      </c>
      <c r="D102" s="17">
        <v>0</v>
      </c>
      <c r="E102" s="17">
        <v>0</v>
      </c>
      <c r="F102" s="17">
        <v>0</v>
      </c>
      <c r="G102" s="17">
        <v>0</v>
      </c>
      <c r="H102" s="17">
        <v>0</v>
      </c>
      <c r="I102" s="17">
        <v>0</v>
      </c>
      <c r="J102" s="17">
        <v>0</v>
      </c>
      <c r="K102" s="17">
        <v>0</v>
      </c>
      <c r="L102" s="18">
        <v>0</v>
      </c>
    </row>
    <row r="103" spans="1:12" ht="28">
      <c r="A103" s="280" t="s">
        <v>93</v>
      </c>
      <c r="B103" s="17">
        <v>0</v>
      </c>
      <c r="C103" s="17">
        <v>0</v>
      </c>
      <c r="D103" s="17">
        <v>0</v>
      </c>
      <c r="E103" s="17">
        <v>0</v>
      </c>
      <c r="F103" s="17">
        <v>0</v>
      </c>
      <c r="G103" s="17">
        <v>0</v>
      </c>
      <c r="H103" s="17">
        <v>0</v>
      </c>
      <c r="I103" s="17">
        <v>0</v>
      </c>
      <c r="J103" s="17">
        <v>0</v>
      </c>
      <c r="K103" s="17">
        <v>0</v>
      </c>
      <c r="L103" s="18">
        <v>0</v>
      </c>
    </row>
    <row r="104" spans="1:12" ht="14">
      <c r="A104" s="281" t="s">
        <v>94</v>
      </c>
      <c r="B104" s="17">
        <v>0</v>
      </c>
      <c r="C104" s="17">
        <v>0</v>
      </c>
      <c r="D104" s="17">
        <v>0</v>
      </c>
      <c r="E104" s="17">
        <v>0</v>
      </c>
      <c r="F104" s="17">
        <v>0</v>
      </c>
      <c r="G104" s="17">
        <v>0</v>
      </c>
      <c r="H104" s="17">
        <v>0</v>
      </c>
      <c r="I104" s="17">
        <v>0</v>
      </c>
      <c r="J104" s="17">
        <v>0</v>
      </c>
      <c r="K104" s="17">
        <v>0</v>
      </c>
      <c r="L104" s="18">
        <v>0</v>
      </c>
    </row>
    <row r="105" spans="1:12" ht="28">
      <c r="A105" s="282" t="s">
        <v>95</v>
      </c>
      <c r="B105" s="17">
        <v>0</v>
      </c>
      <c r="C105" s="17">
        <v>0</v>
      </c>
      <c r="D105" s="17">
        <v>0</v>
      </c>
      <c r="E105" s="17">
        <v>0</v>
      </c>
      <c r="F105" s="17">
        <v>0</v>
      </c>
      <c r="G105" s="17">
        <v>0</v>
      </c>
      <c r="H105" s="17">
        <v>0</v>
      </c>
      <c r="I105" s="17">
        <v>0</v>
      </c>
      <c r="J105" s="17">
        <v>0</v>
      </c>
      <c r="K105" s="17">
        <v>0</v>
      </c>
      <c r="L105" s="18">
        <v>0</v>
      </c>
    </row>
    <row r="106" spans="1:12" ht="28">
      <c r="A106" s="283" t="s">
        <v>96</v>
      </c>
      <c r="B106" s="19">
        <f>+B98+B99-B100+B101+B102+B103+B104-B105</f>
        <v>0</v>
      </c>
      <c r="C106" s="19">
        <f t="shared" ref="C106:L106" si="7">+C98+C99-C100+C101+C102+C103+C104-C105</f>
        <v>0</v>
      </c>
      <c r="D106" s="19">
        <f t="shared" si="7"/>
        <v>0</v>
      </c>
      <c r="E106" s="19">
        <f t="shared" si="7"/>
        <v>0</v>
      </c>
      <c r="F106" s="19">
        <f t="shared" si="7"/>
        <v>0</v>
      </c>
      <c r="G106" s="19">
        <f t="shared" si="7"/>
        <v>0</v>
      </c>
      <c r="H106" s="19">
        <f t="shared" si="7"/>
        <v>0</v>
      </c>
      <c r="I106" s="19">
        <f t="shared" si="7"/>
        <v>0</v>
      </c>
      <c r="J106" s="19">
        <f t="shared" si="7"/>
        <v>0</v>
      </c>
      <c r="K106" s="19">
        <f t="shared" si="7"/>
        <v>0</v>
      </c>
      <c r="L106" s="19">
        <f t="shared" si="7"/>
        <v>0</v>
      </c>
    </row>
    <row r="107" spans="1:12" ht="14">
      <c r="A107" s="284"/>
      <c r="B107" s="285"/>
      <c r="C107" s="285"/>
      <c r="D107" s="284"/>
      <c r="E107" s="284"/>
      <c r="F107" s="284"/>
      <c r="G107" s="284"/>
      <c r="H107" s="284"/>
      <c r="I107" s="284"/>
      <c r="J107" s="284"/>
      <c r="K107" s="284"/>
      <c r="L107" s="284"/>
    </row>
    <row r="108" spans="1:12" ht="14">
      <c r="A108" s="286"/>
      <c r="B108" s="287"/>
      <c r="C108" s="287"/>
      <c r="D108" s="287"/>
      <c r="E108" s="287"/>
      <c r="F108" s="287"/>
      <c r="G108" s="287"/>
      <c r="H108" s="287"/>
      <c r="I108" s="287"/>
      <c r="J108" s="287"/>
      <c r="K108" s="287"/>
      <c r="L108" s="287"/>
    </row>
    <row r="109" spans="1:12" ht="30.75" customHeight="1">
      <c r="A109" s="295" t="s">
        <v>97</v>
      </c>
      <c r="B109" s="295"/>
      <c r="C109" s="295"/>
      <c r="D109" s="295"/>
      <c r="E109" s="295"/>
      <c r="F109" s="295"/>
      <c r="G109" s="295"/>
      <c r="H109" s="295"/>
      <c r="I109" s="295"/>
      <c r="J109" s="295"/>
      <c r="K109" s="295"/>
      <c r="L109" s="295"/>
    </row>
  </sheetData>
  <sheetProtection algorithmName="SHA-512" hashValue="HEG0pipWVTdmL6iHL5ftE33mmCYmYEwiwdz88ABl0kCOH6M7yTmMDi96AfakMDaj89ZhzqrLsu0Q99AOClTLdQ==" saltValue="qSZ4wfc54ALiaTEADjqiFA==" spinCount="100000" sheet="1" objects="1" scenarios="1"/>
  <mergeCells count="7">
    <mergeCell ref="A9:K9"/>
    <mergeCell ref="A109:L109"/>
    <mergeCell ref="B3:C3"/>
    <mergeCell ref="F3:G3"/>
    <mergeCell ref="A6:K6"/>
    <mergeCell ref="A7:K7"/>
    <mergeCell ref="A8:K8"/>
  </mergeCells>
  <conditionalFormatting sqref="B84:L84">
    <cfRule type="cellIs" dxfId="0" priority="1" operator="not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97FB-ACF1-478C-B7AE-28E9A9FB6090}">
  <dimension ref="A1:H41"/>
  <sheetViews>
    <sheetView topLeftCell="A20" workbookViewId="0">
      <selection activeCell="B4" sqref="B4"/>
    </sheetView>
  </sheetViews>
  <sheetFormatPr defaultRowHeight="12.5"/>
  <cols>
    <col min="1" max="1" width="34.453125" customWidth="1"/>
    <col min="2" max="8" width="18.453125" customWidth="1"/>
  </cols>
  <sheetData>
    <row r="1" spans="1:8" ht="13">
      <c r="A1" s="20" t="s">
        <v>98</v>
      </c>
      <c r="F1" s="299" t="s">
        <v>99</v>
      </c>
      <c r="G1" s="299"/>
      <c r="H1" s="299"/>
    </row>
    <row r="2" spans="1:8">
      <c r="A2" s="22"/>
      <c r="G2" s="148"/>
      <c r="H2" s="149"/>
    </row>
    <row r="3" spans="1:8" ht="13" thickBot="1">
      <c r="A3" s="22"/>
    </row>
    <row r="4" spans="1:8" ht="13.5" thickBot="1">
      <c r="A4" s="24" t="s">
        <v>100</v>
      </c>
      <c r="B4" s="132"/>
      <c r="C4" s="133"/>
      <c r="D4" s="133"/>
      <c r="E4" s="133"/>
      <c r="F4" s="133"/>
      <c r="G4" s="133"/>
      <c r="H4" s="133"/>
    </row>
    <row r="5" spans="1:8" ht="13" thickBot="1">
      <c r="A5" s="48" t="s">
        <v>101</v>
      </c>
      <c r="B5" s="134"/>
      <c r="C5" s="135"/>
      <c r="D5" s="135"/>
      <c r="E5" s="135"/>
      <c r="F5" s="135"/>
      <c r="G5" s="135"/>
      <c r="H5" s="135"/>
    </row>
    <row r="6" spans="1:8" ht="13" thickBot="1">
      <c r="A6" s="48" t="s">
        <v>102</v>
      </c>
      <c r="B6" s="136"/>
      <c r="C6" s="136"/>
      <c r="D6" s="136"/>
      <c r="E6" s="136"/>
      <c r="F6" s="136"/>
      <c r="G6" s="136"/>
      <c r="H6" s="136"/>
    </row>
    <row r="7" spans="1:8">
      <c r="A7" s="48" t="s">
        <v>103</v>
      </c>
      <c r="B7" s="137"/>
      <c r="C7" s="138"/>
      <c r="D7" s="138"/>
      <c r="E7" s="138"/>
      <c r="F7" s="138"/>
      <c r="G7" s="138"/>
      <c r="H7" s="138"/>
    </row>
    <row r="8" spans="1:8">
      <c r="A8" s="53" t="s">
        <v>104</v>
      </c>
      <c r="B8" s="137"/>
      <c r="C8" s="138"/>
      <c r="D8" s="138"/>
      <c r="E8" s="138"/>
      <c r="F8" s="138"/>
      <c r="G8" s="138"/>
      <c r="H8" s="138"/>
    </row>
    <row r="9" spans="1:8" ht="14.5" thickBot="1">
      <c r="A9" s="139" t="s">
        <v>105</v>
      </c>
      <c r="B9" s="56"/>
      <c r="C9" s="56"/>
      <c r="D9" s="56"/>
      <c r="E9" s="56"/>
      <c r="F9" s="56"/>
      <c r="G9" s="56"/>
      <c r="H9" s="56"/>
    </row>
    <row r="10" spans="1:8">
      <c r="A10" s="57" t="s">
        <v>106</v>
      </c>
      <c r="B10" s="140"/>
      <c r="C10" s="140"/>
      <c r="D10" s="140"/>
      <c r="E10" s="140"/>
      <c r="F10" s="140"/>
      <c r="G10" s="140"/>
      <c r="H10" s="140"/>
    </row>
    <row r="11" spans="1:8" ht="13" thickBot="1">
      <c r="A11" s="57" t="s">
        <v>107</v>
      </c>
      <c r="B11" s="141"/>
      <c r="C11" s="140"/>
      <c r="D11" s="140"/>
      <c r="E11" s="140"/>
      <c r="F11" s="140"/>
      <c r="G11" s="140"/>
      <c r="H11" s="140"/>
    </row>
    <row r="12" spans="1:8" ht="13.5" thickBot="1">
      <c r="A12" s="59" t="s">
        <v>108</v>
      </c>
      <c r="B12" s="33">
        <f>SUM(B10+B11)*B7</f>
        <v>0</v>
      </c>
      <c r="C12" s="33">
        <f t="shared" ref="C12:H12" si="0">SUM(C10+C11)*C7</f>
        <v>0</v>
      </c>
      <c r="D12" s="33">
        <f t="shared" si="0"/>
        <v>0</v>
      </c>
      <c r="E12" s="33">
        <f t="shared" si="0"/>
        <v>0</v>
      </c>
      <c r="F12" s="33">
        <f t="shared" si="0"/>
        <v>0</v>
      </c>
      <c r="G12" s="33">
        <f t="shared" si="0"/>
        <v>0</v>
      </c>
      <c r="H12" s="33">
        <f t="shared" si="0"/>
        <v>0</v>
      </c>
    </row>
    <row r="13" spans="1:8" ht="13.5" thickBot="1">
      <c r="A13" s="59"/>
      <c r="B13" s="143"/>
      <c r="C13" s="143"/>
      <c r="D13" s="143"/>
      <c r="E13" s="143"/>
      <c r="F13" s="143"/>
      <c r="G13" s="143"/>
      <c r="H13" s="143"/>
    </row>
    <row r="14" spans="1:8" ht="13">
      <c r="A14" s="57" t="s">
        <v>109</v>
      </c>
      <c r="B14" s="144"/>
      <c r="C14" s="144"/>
      <c r="D14" s="144"/>
      <c r="E14" s="144"/>
      <c r="F14" s="144"/>
      <c r="G14" s="144"/>
      <c r="H14" s="144"/>
    </row>
    <row r="15" spans="1:8" ht="13.5" thickBot="1">
      <c r="A15" s="57" t="s">
        <v>110</v>
      </c>
      <c r="B15" s="144"/>
      <c r="C15" s="144"/>
      <c r="D15" s="144"/>
      <c r="E15" s="144"/>
      <c r="F15" s="144"/>
      <c r="G15" s="144"/>
      <c r="H15" s="144"/>
    </row>
    <row r="16" spans="1:8" ht="13.5" thickBot="1">
      <c r="A16" s="57" t="s">
        <v>111</v>
      </c>
      <c r="B16" s="144"/>
      <c r="C16" s="144"/>
      <c r="D16" s="144"/>
      <c r="E16" s="144"/>
      <c r="F16" s="144"/>
      <c r="G16" s="144"/>
      <c r="H16" s="144"/>
    </row>
    <row r="17" spans="1:8" ht="13.5" thickBot="1">
      <c r="A17" s="59" t="s">
        <v>112</v>
      </c>
      <c r="B17" s="143">
        <f t="shared" ref="B17:H17" si="1">SUM(B14:B16)*B7</f>
        <v>0</v>
      </c>
      <c r="C17" s="143">
        <f t="shared" si="1"/>
        <v>0</v>
      </c>
      <c r="D17" s="143">
        <f t="shared" si="1"/>
        <v>0</v>
      </c>
      <c r="E17" s="143">
        <f t="shared" si="1"/>
        <v>0</v>
      </c>
      <c r="F17" s="143">
        <f t="shared" si="1"/>
        <v>0</v>
      </c>
      <c r="G17" s="143">
        <f t="shared" si="1"/>
        <v>0</v>
      </c>
      <c r="H17" s="143">
        <f t="shared" si="1"/>
        <v>0</v>
      </c>
    </row>
    <row r="18" spans="1:8" ht="13.5" thickBot="1">
      <c r="A18" s="151" t="s">
        <v>113</v>
      </c>
      <c r="B18" s="152">
        <f>B12-B17</f>
        <v>0</v>
      </c>
      <c r="C18" s="152">
        <f t="shared" ref="C18:H18" si="2">C12-C17</f>
        <v>0</v>
      </c>
      <c r="D18" s="152">
        <f t="shared" si="2"/>
        <v>0</v>
      </c>
      <c r="E18" s="152">
        <f t="shared" si="2"/>
        <v>0</v>
      </c>
      <c r="F18" s="152">
        <f t="shared" si="2"/>
        <v>0</v>
      </c>
      <c r="G18" s="152">
        <f t="shared" si="2"/>
        <v>0</v>
      </c>
      <c r="H18" s="152">
        <f t="shared" si="2"/>
        <v>0</v>
      </c>
    </row>
    <row r="19" spans="1:8">
      <c r="A19" s="48" t="s">
        <v>114</v>
      </c>
      <c r="B19" s="63"/>
      <c r="C19" s="63"/>
      <c r="D19" s="63"/>
      <c r="E19" s="63"/>
      <c r="F19" s="63"/>
      <c r="G19" s="63"/>
      <c r="H19" s="63"/>
    </row>
    <row r="20" spans="1:8" ht="25">
      <c r="A20" s="48" t="s">
        <v>115</v>
      </c>
      <c r="B20" s="63"/>
      <c r="C20" s="63"/>
      <c r="D20" s="63"/>
      <c r="E20" s="63"/>
      <c r="F20" s="63"/>
      <c r="G20" s="63"/>
      <c r="H20" s="63"/>
    </row>
    <row r="21" spans="1:8" ht="13" thickBot="1">
      <c r="A21" s="48" t="s">
        <v>116</v>
      </c>
      <c r="B21" s="64">
        <f t="shared" ref="B21:H21" si="3">B8*365.25</f>
        <v>0</v>
      </c>
      <c r="C21" s="64">
        <f t="shared" si="3"/>
        <v>0</v>
      </c>
      <c r="D21" s="64">
        <f t="shared" si="3"/>
        <v>0</v>
      </c>
      <c r="E21" s="64">
        <f t="shared" si="3"/>
        <v>0</v>
      </c>
      <c r="F21" s="64">
        <f t="shared" si="3"/>
        <v>0</v>
      </c>
      <c r="G21" s="64">
        <f t="shared" si="3"/>
        <v>0</v>
      </c>
      <c r="H21" s="64">
        <f t="shared" si="3"/>
        <v>0</v>
      </c>
    </row>
    <row r="22" spans="1:8">
      <c r="A22" s="48" t="s">
        <v>117</v>
      </c>
      <c r="B22" s="64">
        <f>DATEDIF(B19,B20,"D")</f>
        <v>0</v>
      </c>
      <c r="C22" s="64">
        <f t="shared" ref="C22:H22" si="4">DATEDIF(C19,C20,"D")</f>
        <v>0</v>
      </c>
      <c r="D22" s="64">
        <f t="shared" si="4"/>
        <v>0</v>
      </c>
      <c r="E22" s="64">
        <f t="shared" si="4"/>
        <v>0</v>
      </c>
      <c r="F22" s="64">
        <f t="shared" si="4"/>
        <v>0</v>
      </c>
      <c r="G22" s="64">
        <f t="shared" si="4"/>
        <v>0</v>
      </c>
      <c r="H22" s="64">
        <f t="shared" si="4"/>
        <v>0</v>
      </c>
    </row>
    <row r="23" spans="1:8" ht="13" thickBot="1">
      <c r="A23" s="48" t="s">
        <v>118</v>
      </c>
      <c r="B23" s="145">
        <f>IFERROR((B18)/B21,0)</f>
        <v>0</v>
      </c>
      <c r="C23" s="67">
        <f>IFERROR((C18)/C21,0)</f>
        <v>0</v>
      </c>
      <c r="D23" s="67">
        <f t="shared" ref="D23:H23" si="5">IFERROR((D18)/D21,0)</f>
        <v>0</v>
      </c>
      <c r="E23" s="67">
        <f t="shared" si="5"/>
        <v>0</v>
      </c>
      <c r="F23" s="67">
        <f t="shared" si="5"/>
        <v>0</v>
      </c>
      <c r="G23" s="67">
        <f t="shared" si="5"/>
        <v>0</v>
      </c>
      <c r="H23" s="67">
        <f t="shared" si="5"/>
        <v>0</v>
      </c>
    </row>
    <row r="24" spans="1:8">
      <c r="B24" s="68"/>
      <c r="C24" s="68"/>
      <c r="D24" s="68"/>
      <c r="E24" s="68"/>
      <c r="F24" s="68"/>
      <c r="G24" s="68"/>
      <c r="H24" s="68"/>
    </row>
    <row r="25" spans="1:8" ht="13.5" thickBot="1">
      <c r="A25" s="153" t="s">
        <v>119</v>
      </c>
      <c r="B25" s="69"/>
      <c r="C25" s="68"/>
      <c r="D25" s="68"/>
      <c r="E25" s="68"/>
      <c r="F25" s="68"/>
      <c r="G25" s="68"/>
      <c r="H25" s="68"/>
    </row>
    <row r="26" spans="1:8" ht="13" thickBot="1">
      <c r="A26" s="41">
        <v>2027</v>
      </c>
      <c r="B26" s="37">
        <f t="shared" ref="B26:H36" si="6">IF(B$20&gt;(B$19+365.25*B$8),IF(AND($A26&gt;YEAR(B$19),$A26&lt;YEAR(B$19+365.25*B$8)),(DATE($A26,12,31)-DATE($A26,1,0))*B$23,IF(AND($A26=YEAR(B$19),$A26=YEAR(B$19+365.25*B$8)),((B$19+365.25*B$8)-B$19+1)*B$23,IF($A26=YEAR(B$19),(DATE(YEAR(B$19),12,31)-B$19+1)*B$23,IF($A26=YEAR(B$19+365.25*B$8),(B$19+365.25*B$8-DATE(YEAR(B$19+365.25*B$8),1,1))*B$23,0)))),IF(AND($A26&gt;YEAR(B$19),$A26&lt;YEAR(B$20)),(DATE($A26,12,31)-DATE($A26,1,0))*B$23,IF(AND($A26=YEAR(B$19),$A26=YEAR(B$20)),(B$20-B$19+1)*B$23,IF($A26=YEAR(B$19),(DATE(YEAR(B$19),12,31)-B$19+1)*B$23,IF($A26=YEAR(B$20),(B$20-DATE(YEAR(B$20),1,1))*B$23,0)))))</f>
        <v>0</v>
      </c>
      <c r="C26" s="37">
        <f t="shared" si="6"/>
        <v>0</v>
      </c>
      <c r="D26" s="37">
        <f t="shared" si="6"/>
        <v>0</v>
      </c>
      <c r="E26" s="37">
        <f t="shared" si="6"/>
        <v>0</v>
      </c>
      <c r="F26" s="37">
        <f t="shared" si="6"/>
        <v>0</v>
      </c>
      <c r="G26" s="37">
        <f t="shared" si="6"/>
        <v>0</v>
      </c>
      <c r="H26" s="37">
        <f t="shared" si="6"/>
        <v>0</v>
      </c>
    </row>
    <row r="27" spans="1:8" ht="13" thickBot="1">
      <c r="A27" s="41">
        <v>2028</v>
      </c>
      <c r="B27" s="37">
        <f t="shared" si="6"/>
        <v>0</v>
      </c>
      <c r="C27" s="37">
        <f t="shared" si="6"/>
        <v>0</v>
      </c>
      <c r="D27" s="37">
        <f t="shared" si="6"/>
        <v>0</v>
      </c>
      <c r="E27" s="37">
        <f t="shared" si="6"/>
        <v>0</v>
      </c>
      <c r="F27" s="37">
        <f t="shared" si="6"/>
        <v>0</v>
      </c>
      <c r="G27" s="37">
        <f t="shared" si="6"/>
        <v>0</v>
      </c>
      <c r="H27" s="37">
        <f t="shared" si="6"/>
        <v>0</v>
      </c>
    </row>
    <row r="28" spans="1:8" ht="13" thickBot="1">
      <c r="A28" s="41">
        <v>2029</v>
      </c>
      <c r="B28" s="37">
        <f t="shared" si="6"/>
        <v>0</v>
      </c>
      <c r="C28" s="37">
        <f t="shared" si="6"/>
        <v>0</v>
      </c>
      <c r="D28" s="37">
        <f t="shared" si="6"/>
        <v>0</v>
      </c>
      <c r="E28" s="37">
        <f t="shared" si="6"/>
        <v>0</v>
      </c>
      <c r="F28" s="37">
        <f t="shared" si="6"/>
        <v>0</v>
      </c>
      <c r="G28" s="37">
        <f t="shared" si="6"/>
        <v>0</v>
      </c>
      <c r="H28" s="37">
        <f t="shared" si="6"/>
        <v>0</v>
      </c>
    </row>
    <row r="29" spans="1:8" ht="13" thickBot="1">
      <c r="A29" s="41">
        <v>2030</v>
      </c>
      <c r="B29" s="37">
        <f t="shared" si="6"/>
        <v>0</v>
      </c>
      <c r="C29" s="37">
        <f t="shared" si="6"/>
        <v>0</v>
      </c>
      <c r="D29" s="37">
        <f t="shared" si="6"/>
        <v>0</v>
      </c>
      <c r="E29" s="37">
        <f t="shared" si="6"/>
        <v>0</v>
      </c>
      <c r="F29" s="37">
        <f t="shared" si="6"/>
        <v>0</v>
      </c>
      <c r="G29" s="37">
        <f t="shared" si="6"/>
        <v>0</v>
      </c>
      <c r="H29" s="37">
        <f t="shared" si="6"/>
        <v>0</v>
      </c>
    </row>
    <row r="30" spans="1:8" ht="13" thickBot="1">
      <c r="A30" s="41">
        <v>2031</v>
      </c>
      <c r="B30" s="37">
        <f t="shared" si="6"/>
        <v>0</v>
      </c>
      <c r="C30" s="37">
        <f t="shared" si="6"/>
        <v>0</v>
      </c>
      <c r="D30" s="37">
        <f t="shared" si="6"/>
        <v>0</v>
      </c>
      <c r="E30" s="37">
        <f t="shared" si="6"/>
        <v>0</v>
      </c>
      <c r="F30" s="37">
        <f t="shared" si="6"/>
        <v>0</v>
      </c>
      <c r="G30" s="37">
        <f t="shared" si="6"/>
        <v>0</v>
      </c>
      <c r="H30" s="37">
        <f t="shared" si="6"/>
        <v>0</v>
      </c>
    </row>
    <row r="31" spans="1:8" ht="13" thickBot="1">
      <c r="A31" s="41">
        <v>2032</v>
      </c>
      <c r="B31" s="37">
        <f t="shared" si="6"/>
        <v>0</v>
      </c>
      <c r="C31" s="37">
        <f t="shared" si="6"/>
        <v>0</v>
      </c>
      <c r="D31" s="37">
        <f t="shared" si="6"/>
        <v>0</v>
      </c>
      <c r="E31" s="37">
        <f t="shared" si="6"/>
        <v>0</v>
      </c>
      <c r="F31" s="37">
        <f t="shared" si="6"/>
        <v>0</v>
      </c>
      <c r="G31" s="37">
        <f t="shared" si="6"/>
        <v>0</v>
      </c>
      <c r="H31" s="37">
        <f t="shared" si="6"/>
        <v>0</v>
      </c>
    </row>
    <row r="32" spans="1:8" ht="13" thickBot="1">
      <c r="A32" s="41">
        <v>2033</v>
      </c>
      <c r="B32" s="37">
        <f t="shared" si="6"/>
        <v>0</v>
      </c>
      <c r="C32" s="37">
        <f t="shared" si="6"/>
        <v>0</v>
      </c>
      <c r="D32" s="37">
        <f t="shared" si="6"/>
        <v>0</v>
      </c>
      <c r="E32" s="37">
        <f t="shared" si="6"/>
        <v>0</v>
      </c>
      <c r="F32" s="37">
        <f t="shared" si="6"/>
        <v>0</v>
      </c>
      <c r="G32" s="37">
        <f t="shared" si="6"/>
        <v>0</v>
      </c>
      <c r="H32" s="37">
        <f t="shared" si="6"/>
        <v>0</v>
      </c>
    </row>
    <row r="33" spans="1:8" ht="13" thickBot="1">
      <c r="A33" s="41">
        <v>2034</v>
      </c>
      <c r="B33" s="37">
        <f t="shared" si="6"/>
        <v>0</v>
      </c>
      <c r="C33" s="37">
        <f t="shared" si="6"/>
        <v>0</v>
      </c>
      <c r="D33" s="37">
        <f t="shared" si="6"/>
        <v>0</v>
      </c>
      <c r="E33" s="37">
        <f t="shared" si="6"/>
        <v>0</v>
      </c>
      <c r="F33" s="37">
        <f t="shared" si="6"/>
        <v>0</v>
      </c>
      <c r="G33" s="37">
        <f t="shared" si="6"/>
        <v>0</v>
      </c>
      <c r="H33" s="37">
        <f t="shared" si="6"/>
        <v>0</v>
      </c>
    </row>
    <row r="34" spans="1:8" ht="13" thickBot="1">
      <c r="A34" s="41">
        <v>2035</v>
      </c>
      <c r="B34" s="37">
        <f t="shared" si="6"/>
        <v>0</v>
      </c>
      <c r="C34" s="37">
        <f t="shared" si="6"/>
        <v>0</v>
      </c>
      <c r="D34" s="37">
        <f t="shared" si="6"/>
        <v>0</v>
      </c>
      <c r="E34" s="37">
        <f t="shared" si="6"/>
        <v>0</v>
      </c>
      <c r="F34" s="37">
        <f t="shared" si="6"/>
        <v>0</v>
      </c>
      <c r="G34" s="37">
        <f t="shared" si="6"/>
        <v>0</v>
      </c>
      <c r="H34" s="37">
        <f t="shared" si="6"/>
        <v>0</v>
      </c>
    </row>
    <row r="35" spans="1:8" ht="13" thickBot="1">
      <c r="A35" s="41">
        <v>2036</v>
      </c>
      <c r="B35" s="37">
        <f t="shared" si="6"/>
        <v>0</v>
      </c>
      <c r="C35" s="37">
        <f t="shared" si="6"/>
        <v>0</v>
      </c>
      <c r="D35" s="37">
        <f t="shared" si="6"/>
        <v>0</v>
      </c>
      <c r="E35" s="37">
        <f t="shared" si="6"/>
        <v>0</v>
      </c>
      <c r="F35" s="37">
        <f t="shared" si="6"/>
        <v>0</v>
      </c>
      <c r="G35" s="37">
        <f t="shared" si="6"/>
        <v>0</v>
      </c>
      <c r="H35" s="37">
        <f t="shared" si="6"/>
        <v>0</v>
      </c>
    </row>
    <row r="36" spans="1:8" ht="13" thickBot="1">
      <c r="A36" s="41">
        <v>2037</v>
      </c>
      <c r="B36" s="37">
        <f t="shared" si="6"/>
        <v>0</v>
      </c>
      <c r="C36" s="37">
        <f t="shared" si="6"/>
        <v>0</v>
      </c>
      <c r="D36" s="37">
        <f t="shared" si="6"/>
        <v>0</v>
      </c>
      <c r="E36" s="37">
        <f t="shared" si="6"/>
        <v>0</v>
      </c>
      <c r="F36" s="37">
        <f t="shared" si="6"/>
        <v>0</v>
      </c>
      <c r="G36" s="37">
        <f t="shared" si="6"/>
        <v>0</v>
      </c>
      <c r="H36" s="37">
        <f t="shared" si="6"/>
        <v>0</v>
      </c>
    </row>
    <row r="37" spans="1:8" ht="13" thickBot="1">
      <c r="B37" s="68"/>
      <c r="C37" s="68"/>
      <c r="D37" s="68"/>
      <c r="E37" s="68"/>
      <c r="F37" s="68"/>
      <c r="G37" s="68"/>
      <c r="H37" s="68"/>
    </row>
    <row r="38" spans="1:8" ht="13.5" thickBot="1">
      <c r="A38" s="154" t="s">
        <v>120</v>
      </c>
      <c r="B38" s="155">
        <f t="shared" ref="B38:H38" si="7">SUM(B26:B36)</f>
        <v>0</v>
      </c>
      <c r="C38" s="155">
        <f t="shared" si="7"/>
        <v>0</v>
      </c>
      <c r="D38" s="155">
        <f t="shared" si="7"/>
        <v>0</v>
      </c>
      <c r="E38" s="155">
        <f t="shared" si="7"/>
        <v>0</v>
      </c>
      <c r="F38" s="155">
        <f t="shared" si="7"/>
        <v>0</v>
      </c>
      <c r="G38" s="155">
        <f t="shared" si="7"/>
        <v>0</v>
      </c>
      <c r="H38" s="155">
        <f t="shared" si="7"/>
        <v>0</v>
      </c>
    </row>
    <row r="39" spans="1:8">
      <c r="B39" s="68"/>
      <c r="C39" s="68"/>
      <c r="D39" s="68"/>
      <c r="E39" s="68"/>
      <c r="F39" s="68"/>
      <c r="G39" s="68"/>
      <c r="H39" s="68"/>
    </row>
    <row r="40" spans="1:8" ht="13" thickBot="1"/>
    <row r="41" spans="1:8" ht="13.5" thickBot="1">
      <c r="A41" s="146" t="s">
        <v>121</v>
      </c>
      <c r="B41" s="147">
        <f>B18-B38</f>
        <v>0</v>
      </c>
      <c r="C41" s="147">
        <f t="shared" ref="C41:H41" si="8">C18-C38</f>
        <v>0</v>
      </c>
      <c r="D41" s="147">
        <f t="shared" si="8"/>
        <v>0</v>
      </c>
      <c r="E41" s="147">
        <f t="shared" si="8"/>
        <v>0</v>
      </c>
      <c r="F41" s="147">
        <f t="shared" si="8"/>
        <v>0</v>
      </c>
      <c r="G41" s="147">
        <f t="shared" si="8"/>
        <v>0</v>
      </c>
      <c r="H41" s="147">
        <f t="shared" si="8"/>
        <v>0</v>
      </c>
    </row>
  </sheetData>
  <mergeCells count="1">
    <mergeCell ref="F1:H1"/>
  </mergeCells>
  <dataValidations count="1">
    <dataValidation type="list" allowBlank="1" showInputMessage="1" showErrorMessage="1" sqref="B6:H6" xr:uid="{50AC48AA-456D-4E38-BCF1-EDD7AF8375CF}">
      <formula1>"CNG, Diesel, Elektrisch, Waterstof"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8341-DDFA-45E6-9507-6FFAE30E1260}">
  <dimension ref="A1:H41"/>
  <sheetViews>
    <sheetView zoomScale="85" zoomScaleNormal="85" workbookViewId="0">
      <selection activeCell="B4" sqref="B4"/>
    </sheetView>
  </sheetViews>
  <sheetFormatPr defaultColWidth="9.1796875" defaultRowHeight="12.5"/>
  <cols>
    <col min="1" max="1" width="27.54296875" customWidth="1"/>
    <col min="2" max="2" width="19.453125" customWidth="1"/>
    <col min="3" max="3" width="24.1796875" customWidth="1"/>
    <col min="4" max="4" width="27.1796875" customWidth="1"/>
    <col min="5" max="5" width="24.1796875" customWidth="1"/>
    <col min="6" max="6" width="25.54296875" customWidth="1"/>
    <col min="7" max="7" width="24.1796875" customWidth="1"/>
    <col min="8" max="8" width="19.453125" customWidth="1"/>
    <col min="9" max="9" width="24.1796875" customWidth="1"/>
    <col min="11" max="11" width="24.1796875" customWidth="1"/>
    <col min="13" max="13" width="24.1796875" customWidth="1"/>
    <col min="15" max="15" width="24.1796875" customWidth="1"/>
  </cols>
  <sheetData>
    <row r="1" spans="1:8" ht="13">
      <c r="A1" s="20" t="s">
        <v>122</v>
      </c>
      <c r="E1" s="300" t="s">
        <v>99</v>
      </c>
      <c r="F1" s="300"/>
      <c r="G1" s="300"/>
    </row>
    <row r="2" spans="1:8" ht="13">
      <c r="A2" s="22"/>
      <c r="F2" s="23"/>
    </row>
    <row r="3" spans="1:8" ht="13" thickBot="1">
      <c r="A3" s="22"/>
    </row>
    <row r="4" spans="1:8" ht="13.5" thickBot="1">
      <c r="A4" s="24" t="s">
        <v>100</v>
      </c>
      <c r="B4" s="25"/>
      <c r="C4" s="25"/>
      <c r="D4" s="25"/>
      <c r="E4" s="25"/>
      <c r="F4" s="25"/>
      <c r="G4" s="25"/>
      <c r="H4" s="25"/>
    </row>
    <row r="5" spans="1:8" ht="13" thickBot="1">
      <c r="A5" s="26" t="s">
        <v>101</v>
      </c>
      <c r="B5" s="25"/>
      <c r="C5" s="25"/>
      <c r="D5" s="25"/>
      <c r="E5" s="25"/>
      <c r="F5" s="25"/>
      <c r="G5" s="25"/>
      <c r="H5" s="25"/>
    </row>
    <row r="6" spans="1:8" ht="13" thickBot="1">
      <c r="A6" s="26" t="s">
        <v>102</v>
      </c>
      <c r="B6" s="27"/>
      <c r="C6" s="27"/>
      <c r="D6" s="27"/>
      <c r="E6" s="27"/>
      <c r="F6" s="27"/>
      <c r="G6" s="27"/>
      <c r="H6" s="27"/>
    </row>
    <row r="7" spans="1:8" ht="13" thickBot="1">
      <c r="A7" s="26" t="s">
        <v>103</v>
      </c>
      <c r="B7" s="28"/>
      <c r="C7" s="28"/>
      <c r="D7" s="28"/>
      <c r="E7" s="28"/>
      <c r="F7" s="28"/>
      <c r="G7" s="28"/>
      <c r="H7" s="28"/>
    </row>
    <row r="8" spans="1:8" ht="13" thickBot="1">
      <c r="A8" s="26" t="s">
        <v>104</v>
      </c>
      <c r="B8" s="28"/>
      <c r="C8" s="28"/>
      <c r="D8" s="28"/>
      <c r="E8" s="28"/>
      <c r="F8" s="28"/>
      <c r="G8" s="28"/>
      <c r="H8" s="28"/>
    </row>
    <row r="9" spans="1:8" ht="13.5" thickBot="1">
      <c r="A9" s="29" t="s">
        <v>105</v>
      </c>
      <c r="B9" s="30"/>
      <c r="C9" s="30"/>
      <c r="D9" s="30"/>
      <c r="E9" s="30"/>
      <c r="F9" s="30"/>
      <c r="G9" s="30"/>
      <c r="H9" s="30"/>
    </row>
    <row r="10" spans="1:8" ht="13" thickBot="1">
      <c r="A10" s="31" t="s">
        <v>106</v>
      </c>
      <c r="B10" s="32"/>
      <c r="C10" s="32"/>
      <c r="D10" s="32"/>
      <c r="E10" s="32"/>
      <c r="F10" s="32"/>
      <c r="G10" s="32"/>
      <c r="H10" s="32"/>
    </row>
    <row r="11" spans="1:8" ht="13" thickBot="1">
      <c r="A11" s="31" t="s">
        <v>107</v>
      </c>
      <c r="B11" s="32"/>
      <c r="C11" s="32"/>
      <c r="D11" s="32"/>
      <c r="E11" s="32"/>
      <c r="F11" s="32"/>
      <c r="G11" s="32"/>
      <c r="H11" s="32"/>
    </row>
    <row r="12" spans="1:8" ht="13.5" thickBot="1">
      <c r="A12" s="24" t="s">
        <v>108</v>
      </c>
      <c r="B12" s="33">
        <f>SUM(B10:B11)*B7</f>
        <v>0</v>
      </c>
      <c r="C12" s="33">
        <f t="shared" ref="C12:G12" si="0">SUM(C10:C11)*C7</f>
        <v>0</v>
      </c>
      <c r="D12" s="33">
        <f t="shared" si="0"/>
        <v>0</v>
      </c>
      <c r="E12" s="33">
        <f t="shared" si="0"/>
        <v>0</v>
      </c>
      <c r="F12" s="33">
        <f t="shared" si="0"/>
        <v>0</v>
      </c>
      <c r="G12" s="33">
        <f t="shared" si="0"/>
        <v>0</v>
      </c>
      <c r="H12" s="33">
        <f>SUM(H10:H11)*H7</f>
        <v>0</v>
      </c>
    </row>
    <row r="13" spans="1:8" ht="13" thickBot="1">
      <c r="A13" s="26"/>
      <c r="B13" s="26"/>
      <c r="C13" s="26"/>
      <c r="D13" s="26"/>
      <c r="E13" s="26"/>
      <c r="F13" s="26"/>
      <c r="G13" s="26"/>
      <c r="H13" s="26"/>
    </row>
    <row r="14" spans="1:8" ht="13.5" thickBot="1">
      <c r="A14" s="31" t="s">
        <v>109</v>
      </c>
      <c r="B14" s="34"/>
      <c r="C14" s="34"/>
      <c r="D14" s="34"/>
      <c r="E14" s="34"/>
      <c r="F14" s="34"/>
      <c r="G14" s="34"/>
      <c r="H14" s="34"/>
    </row>
    <row r="15" spans="1:8" ht="13.5" thickBot="1">
      <c r="A15" s="31" t="s">
        <v>110</v>
      </c>
      <c r="B15" s="34"/>
      <c r="C15" s="34"/>
      <c r="D15" s="34"/>
      <c r="E15" s="34"/>
      <c r="F15" s="34"/>
      <c r="G15" s="34"/>
      <c r="H15" s="34"/>
    </row>
    <row r="16" spans="1:8" ht="13.5" thickBot="1">
      <c r="A16" s="31" t="s">
        <v>111</v>
      </c>
      <c r="B16" s="34"/>
      <c r="C16" s="34"/>
      <c r="D16" s="34"/>
      <c r="E16" s="34"/>
      <c r="F16" s="34"/>
      <c r="G16" s="34"/>
      <c r="H16" s="34"/>
    </row>
    <row r="17" spans="1:8" ht="13.5" thickBot="1">
      <c r="A17" s="24" t="s">
        <v>112</v>
      </c>
      <c r="B17" s="33">
        <f t="shared" ref="B17:H17" si="1">SUM(B14:B16)*B7</f>
        <v>0</v>
      </c>
      <c r="C17" s="33">
        <f t="shared" si="1"/>
        <v>0</v>
      </c>
      <c r="D17" s="33">
        <f t="shared" si="1"/>
        <v>0</v>
      </c>
      <c r="E17" s="33">
        <f t="shared" si="1"/>
        <v>0</v>
      </c>
      <c r="F17" s="33">
        <f t="shared" si="1"/>
        <v>0</v>
      </c>
      <c r="G17" s="33">
        <f t="shared" si="1"/>
        <v>0</v>
      </c>
      <c r="H17" s="33">
        <f t="shared" si="1"/>
        <v>0</v>
      </c>
    </row>
    <row r="18" spans="1:8" ht="13.5" thickBot="1">
      <c r="A18" s="156" t="s">
        <v>113</v>
      </c>
      <c r="B18" s="157">
        <f>B12-B17</f>
        <v>0</v>
      </c>
      <c r="C18" s="157">
        <f t="shared" ref="C18:H18" si="2">C12-C17</f>
        <v>0</v>
      </c>
      <c r="D18" s="157">
        <f t="shared" si="2"/>
        <v>0</v>
      </c>
      <c r="E18" s="157">
        <f t="shared" si="2"/>
        <v>0</v>
      </c>
      <c r="F18" s="157">
        <f t="shared" si="2"/>
        <v>0</v>
      </c>
      <c r="G18" s="157">
        <f t="shared" si="2"/>
        <v>0</v>
      </c>
      <c r="H18" s="157">
        <f t="shared" si="2"/>
        <v>0</v>
      </c>
    </row>
    <row r="19" spans="1:8" ht="13" thickBot="1">
      <c r="A19" s="26" t="s">
        <v>114</v>
      </c>
      <c r="B19" s="35"/>
      <c r="C19" s="35"/>
      <c r="D19" s="35"/>
      <c r="E19" s="35"/>
      <c r="F19" s="35"/>
      <c r="G19" s="35"/>
      <c r="H19" s="35"/>
    </row>
    <row r="20" spans="1:8" ht="38" thickBot="1">
      <c r="A20" s="26" t="s">
        <v>123</v>
      </c>
      <c r="B20" s="35"/>
      <c r="C20" s="35"/>
      <c r="D20" s="35"/>
      <c r="E20" s="35"/>
      <c r="F20" s="35"/>
      <c r="G20" s="35"/>
      <c r="H20" s="35"/>
    </row>
    <row r="21" spans="1:8" ht="25.5" thickBot="1">
      <c r="A21" s="26" t="s">
        <v>116</v>
      </c>
      <c r="B21" s="36">
        <f t="shared" ref="B21:H21" si="3">B8*365.25</f>
        <v>0</v>
      </c>
      <c r="C21" s="36">
        <f t="shared" si="3"/>
        <v>0</v>
      </c>
      <c r="D21" s="36">
        <f t="shared" si="3"/>
        <v>0</v>
      </c>
      <c r="E21" s="36">
        <f t="shared" si="3"/>
        <v>0</v>
      </c>
      <c r="F21" s="36">
        <f t="shared" si="3"/>
        <v>0</v>
      </c>
      <c r="G21" s="36">
        <f t="shared" si="3"/>
        <v>0</v>
      </c>
      <c r="H21" s="36">
        <f t="shared" si="3"/>
        <v>0</v>
      </c>
    </row>
    <row r="22" spans="1:8" ht="25.5" thickBot="1">
      <c r="A22" s="26" t="s">
        <v>117</v>
      </c>
      <c r="B22" s="36">
        <f t="shared" ref="B22:H22" si="4">DATEDIF(B19,B20,"D")</f>
        <v>0</v>
      </c>
      <c r="C22" s="36">
        <f t="shared" si="4"/>
        <v>0</v>
      </c>
      <c r="D22" s="36">
        <f t="shared" si="4"/>
        <v>0</v>
      </c>
      <c r="E22" s="36">
        <f t="shared" si="4"/>
        <v>0</v>
      </c>
      <c r="F22" s="36">
        <f t="shared" si="4"/>
        <v>0</v>
      </c>
      <c r="G22" s="36">
        <f t="shared" si="4"/>
        <v>0</v>
      </c>
      <c r="H22" s="36">
        <f t="shared" si="4"/>
        <v>0</v>
      </c>
    </row>
    <row r="23" spans="1:8" ht="13" thickBot="1">
      <c r="A23" s="26" t="s">
        <v>118</v>
      </c>
      <c r="B23" s="37">
        <f t="shared" ref="B23:H23" si="5">IFERROR((B18)/B21,0)</f>
        <v>0</v>
      </c>
      <c r="C23" s="37">
        <f t="shared" si="5"/>
        <v>0</v>
      </c>
      <c r="D23" s="37">
        <f t="shared" si="5"/>
        <v>0</v>
      </c>
      <c r="E23" s="37">
        <f t="shared" si="5"/>
        <v>0</v>
      </c>
      <c r="F23" s="37">
        <f t="shared" si="5"/>
        <v>0</v>
      </c>
      <c r="G23" s="37">
        <f t="shared" si="5"/>
        <v>0</v>
      </c>
      <c r="H23" s="37">
        <f t="shared" si="5"/>
        <v>0</v>
      </c>
    </row>
    <row r="24" spans="1:8" ht="13" thickBot="1">
      <c r="A24" s="38"/>
      <c r="B24" s="39"/>
      <c r="C24" s="39"/>
      <c r="D24" s="39"/>
      <c r="E24" s="39"/>
      <c r="F24" s="39"/>
      <c r="G24" s="39"/>
      <c r="H24" s="39"/>
    </row>
    <row r="25" spans="1:8" ht="13.5" thickBot="1">
      <c r="A25" s="156" t="s">
        <v>119</v>
      </c>
      <c r="B25" s="40"/>
      <c r="C25" s="39"/>
      <c r="D25" s="39"/>
      <c r="E25" s="39"/>
      <c r="F25" s="39"/>
      <c r="G25" s="39"/>
      <c r="H25" s="39"/>
    </row>
    <row r="26" spans="1:8" ht="13" thickBot="1">
      <c r="A26" s="41">
        <v>2027</v>
      </c>
      <c r="B26" s="37">
        <f t="shared" ref="B26:H36" si="6">IF(B$20&gt;(B$19+365.25*B$8),IF(AND($A26&gt;YEAR(B$19),$A26&lt;YEAR(B$19+365.25*B$8)),(DATE($A26,12,31)-DATE($A26,1,0))*B$23,IF(AND($A26=YEAR(B$19),$A26=YEAR(B$19+365.25*B$8)),((B$19+365.25*B$8)-B$19+1)*B$23,IF($A26=YEAR(B$19),(DATE(YEAR(B$19),12,31)-B$19+1)*B$23,IF($A26=YEAR(B$19+365.25*B$8),(B$19+365.25*B$8-DATE(YEAR(B$19+365.25*B$8),1,1))*B$23,0)))),IF(AND($A26&gt;YEAR(B$19),$A26&lt;YEAR(B$20)),(DATE($A26,12,31)-DATE($A26,1,0))*B$23,IF(AND($A26=YEAR(B$19),$A26=YEAR(B$20)),(B$20-B$19+1)*B$23,IF($A26=YEAR(B$19),(DATE(YEAR(B$19),12,31)-B$19+1)*B$23,IF($A26=YEAR(B$20),(B$20-DATE(YEAR(B$20),1,1))*B$23,0)))))</f>
        <v>0</v>
      </c>
      <c r="C26" s="37">
        <f t="shared" si="6"/>
        <v>0</v>
      </c>
      <c r="D26" s="37">
        <f t="shared" si="6"/>
        <v>0</v>
      </c>
      <c r="E26" s="37">
        <f t="shared" si="6"/>
        <v>0</v>
      </c>
      <c r="F26" s="37">
        <f t="shared" si="6"/>
        <v>0</v>
      </c>
      <c r="G26" s="37">
        <f t="shared" si="6"/>
        <v>0</v>
      </c>
      <c r="H26" s="37">
        <f t="shared" si="6"/>
        <v>0</v>
      </c>
    </row>
    <row r="27" spans="1:8" ht="13" thickBot="1">
      <c r="A27" s="41">
        <v>2028</v>
      </c>
      <c r="B27" s="37">
        <f t="shared" si="6"/>
        <v>0</v>
      </c>
      <c r="C27" s="37">
        <f t="shared" si="6"/>
        <v>0</v>
      </c>
      <c r="D27" s="37">
        <f t="shared" si="6"/>
        <v>0</v>
      </c>
      <c r="E27" s="37">
        <f t="shared" si="6"/>
        <v>0</v>
      </c>
      <c r="F27" s="37">
        <f t="shared" si="6"/>
        <v>0</v>
      </c>
      <c r="G27" s="37">
        <f t="shared" si="6"/>
        <v>0</v>
      </c>
      <c r="H27" s="37">
        <f t="shared" si="6"/>
        <v>0</v>
      </c>
    </row>
    <row r="28" spans="1:8" ht="13" thickBot="1">
      <c r="A28" s="41">
        <v>2029</v>
      </c>
      <c r="B28" s="37">
        <f t="shared" si="6"/>
        <v>0</v>
      </c>
      <c r="C28" s="37">
        <f t="shared" si="6"/>
        <v>0</v>
      </c>
      <c r="D28" s="37">
        <f t="shared" si="6"/>
        <v>0</v>
      </c>
      <c r="E28" s="37">
        <f t="shared" si="6"/>
        <v>0</v>
      </c>
      <c r="F28" s="37">
        <f t="shared" si="6"/>
        <v>0</v>
      </c>
      <c r="G28" s="37">
        <f t="shared" si="6"/>
        <v>0</v>
      </c>
      <c r="H28" s="37">
        <f t="shared" si="6"/>
        <v>0</v>
      </c>
    </row>
    <row r="29" spans="1:8" ht="13" thickBot="1">
      <c r="A29" s="41">
        <v>2030</v>
      </c>
      <c r="B29" s="37">
        <f t="shared" si="6"/>
        <v>0</v>
      </c>
      <c r="C29" s="37">
        <f t="shared" si="6"/>
        <v>0</v>
      </c>
      <c r="D29" s="37">
        <f t="shared" si="6"/>
        <v>0</v>
      </c>
      <c r="E29" s="37">
        <f t="shared" si="6"/>
        <v>0</v>
      </c>
      <c r="F29" s="37">
        <f t="shared" si="6"/>
        <v>0</v>
      </c>
      <c r="G29" s="37">
        <f t="shared" si="6"/>
        <v>0</v>
      </c>
      <c r="H29" s="37">
        <f t="shared" si="6"/>
        <v>0</v>
      </c>
    </row>
    <row r="30" spans="1:8" ht="13" thickBot="1">
      <c r="A30" s="41">
        <v>2031</v>
      </c>
      <c r="B30" s="37">
        <f t="shared" si="6"/>
        <v>0</v>
      </c>
      <c r="C30" s="37">
        <f t="shared" si="6"/>
        <v>0</v>
      </c>
      <c r="D30" s="37">
        <f t="shared" si="6"/>
        <v>0</v>
      </c>
      <c r="E30" s="37">
        <f t="shared" si="6"/>
        <v>0</v>
      </c>
      <c r="F30" s="37">
        <f t="shared" si="6"/>
        <v>0</v>
      </c>
      <c r="G30" s="37">
        <f t="shared" si="6"/>
        <v>0</v>
      </c>
      <c r="H30" s="37">
        <f t="shared" si="6"/>
        <v>0</v>
      </c>
    </row>
    <row r="31" spans="1:8" ht="13" thickBot="1">
      <c r="A31" s="41">
        <v>2032</v>
      </c>
      <c r="B31" s="37">
        <f t="shared" si="6"/>
        <v>0</v>
      </c>
      <c r="C31" s="37">
        <f t="shared" si="6"/>
        <v>0</v>
      </c>
      <c r="D31" s="37">
        <f t="shared" si="6"/>
        <v>0</v>
      </c>
      <c r="E31" s="37">
        <f t="shared" si="6"/>
        <v>0</v>
      </c>
      <c r="F31" s="37">
        <f t="shared" si="6"/>
        <v>0</v>
      </c>
      <c r="G31" s="37">
        <f t="shared" si="6"/>
        <v>0</v>
      </c>
      <c r="H31" s="37">
        <f t="shared" si="6"/>
        <v>0</v>
      </c>
    </row>
    <row r="32" spans="1:8" ht="13" thickBot="1">
      <c r="A32" s="41">
        <v>2033</v>
      </c>
      <c r="B32" s="37">
        <f t="shared" si="6"/>
        <v>0</v>
      </c>
      <c r="C32" s="37">
        <f t="shared" si="6"/>
        <v>0</v>
      </c>
      <c r="D32" s="37">
        <f t="shared" si="6"/>
        <v>0</v>
      </c>
      <c r="E32" s="37">
        <f t="shared" si="6"/>
        <v>0</v>
      </c>
      <c r="F32" s="37">
        <f t="shared" si="6"/>
        <v>0</v>
      </c>
      <c r="G32" s="37">
        <f t="shared" si="6"/>
        <v>0</v>
      </c>
      <c r="H32" s="37">
        <f t="shared" si="6"/>
        <v>0</v>
      </c>
    </row>
    <row r="33" spans="1:8" ht="13" thickBot="1">
      <c r="A33" s="41">
        <v>2034</v>
      </c>
      <c r="B33" s="37">
        <f t="shared" si="6"/>
        <v>0</v>
      </c>
      <c r="C33" s="37">
        <f t="shared" si="6"/>
        <v>0</v>
      </c>
      <c r="D33" s="37">
        <f t="shared" si="6"/>
        <v>0</v>
      </c>
      <c r="E33" s="37">
        <f t="shared" si="6"/>
        <v>0</v>
      </c>
      <c r="F33" s="37">
        <f t="shared" si="6"/>
        <v>0</v>
      </c>
      <c r="G33" s="37">
        <f t="shared" si="6"/>
        <v>0</v>
      </c>
      <c r="H33" s="37">
        <f t="shared" si="6"/>
        <v>0</v>
      </c>
    </row>
    <row r="34" spans="1:8" ht="13" thickBot="1">
      <c r="A34" s="41">
        <v>2035</v>
      </c>
      <c r="B34" s="37">
        <f t="shared" si="6"/>
        <v>0</v>
      </c>
      <c r="C34" s="37">
        <f t="shared" si="6"/>
        <v>0</v>
      </c>
      <c r="D34" s="37">
        <f t="shared" si="6"/>
        <v>0</v>
      </c>
      <c r="E34" s="37">
        <f t="shared" si="6"/>
        <v>0</v>
      </c>
      <c r="F34" s="37">
        <f t="shared" si="6"/>
        <v>0</v>
      </c>
      <c r="G34" s="37">
        <f t="shared" si="6"/>
        <v>0</v>
      </c>
      <c r="H34" s="37">
        <f t="shared" si="6"/>
        <v>0</v>
      </c>
    </row>
    <row r="35" spans="1:8" ht="13" thickBot="1">
      <c r="A35" s="41">
        <v>2036</v>
      </c>
      <c r="B35" s="37">
        <f t="shared" si="6"/>
        <v>0</v>
      </c>
      <c r="C35" s="37">
        <f t="shared" si="6"/>
        <v>0</v>
      </c>
      <c r="D35" s="37">
        <f t="shared" si="6"/>
        <v>0</v>
      </c>
      <c r="E35" s="37">
        <f t="shared" si="6"/>
        <v>0</v>
      </c>
      <c r="F35" s="37">
        <f t="shared" si="6"/>
        <v>0</v>
      </c>
      <c r="G35" s="37">
        <f t="shared" si="6"/>
        <v>0</v>
      </c>
      <c r="H35" s="37">
        <f t="shared" si="6"/>
        <v>0</v>
      </c>
    </row>
    <row r="36" spans="1:8" ht="13" thickBot="1">
      <c r="A36" s="41">
        <v>2037</v>
      </c>
      <c r="B36" s="37">
        <f t="shared" si="6"/>
        <v>0</v>
      </c>
      <c r="C36" s="37">
        <f t="shared" si="6"/>
        <v>0</v>
      </c>
      <c r="D36" s="37">
        <f t="shared" si="6"/>
        <v>0</v>
      </c>
      <c r="E36" s="37">
        <f t="shared" si="6"/>
        <v>0</v>
      </c>
      <c r="F36" s="37">
        <f t="shared" si="6"/>
        <v>0</v>
      </c>
      <c r="G36" s="37">
        <f t="shared" si="6"/>
        <v>0</v>
      </c>
      <c r="H36" s="37">
        <f t="shared" si="6"/>
        <v>0</v>
      </c>
    </row>
    <row r="37" spans="1:8" ht="13" thickBot="1">
      <c r="A37" s="38"/>
      <c r="B37" s="39"/>
      <c r="C37" s="39"/>
      <c r="D37" s="39"/>
      <c r="E37" s="39"/>
      <c r="F37" s="39"/>
      <c r="G37" s="39"/>
      <c r="H37" s="39"/>
    </row>
    <row r="38" spans="1:8" ht="13.5" thickBot="1">
      <c r="A38" s="154" t="s">
        <v>120</v>
      </c>
      <c r="B38" s="157">
        <f>SUM(B26:B36)</f>
        <v>0</v>
      </c>
      <c r="C38" s="157">
        <f t="shared" ref="C38:H38" si="7">SUM(C26:C36)</f>
        <v>0</v>
      </c>
      <c r="D38" s="157">
        <f t="shared" si="7"/>
        <v>0</v>
      </c>
      <c r="E38" s="157">
        <f t="shared" si="7"/>
        <v>0</v>
      </c>
      <c r="F38" s="157">
        <f t="shared" si="7"/>
        <v>0</v>
      </c>
      <c r="G38" s="157">
        <f t="shared" si="7"/>
        <v>0</v>
      </c>
      <c r="H38" s="157">
        <f t="shared" si="7"/>
        <v>0</v>
      </c>
    </row>
    <row r="39" spans="1:8" ht="13" thickBot="1">
      <c r="A39" s="38"/>
      <c r="B39" s="39"/>
      <c r="C39" s="39"/>
      <c r="D39" s="39"/>
      <c r="E39" s="39"/>
      <c r="F39" s="39"/>
      <c r="G39" s="39"/>
      <c r="H39" s="39"/>
    </row>
    <row r="40" spans="1:8" ht="13" thickBot="1">
      <c r="A40" s="38"/>
      <c r="B40" s="38"/>
      <c r="C40" s="38"/>
      <c r="D40" s="38"/>
      <c r="E40" s="38"/>
      <c r="F40" s="38"/>
      <c r="G40" s="38"/>
      <c r="H40" s="38"/>
    </row>
    <row r="41" spans="1:8" ht="26.5" thickBot="1">
      <c r="A41" s="43" t="s">
        <v>121</v>
      </c>
      <c r="B41" s="44">
        <f t="shared" ref="B41:H41" si="8">B18-B38</f>
        <v>0</v>
      </c>
      <c r="C41" s="44">
        <f t="shared" si="8"/>
        <v>0</v>
      </c>
      <c r="D41" s="44">
        <f t="shared" si="8"/>
        <v>0</v>
      </c>
      <c r="E41" s="44">
        <f t="shared" si="8"/>
        <v>0</v>
      </c>
      <c r="F41" s="44">
        <f t="shared" si="8"/>
        <v>0</v>
      </c>
      <c r="G41" s="44">
        <f t="shared" si="8"/>
        <v>0</v>
      </c>
      <c r="H41" s="44">
        <f t="shared" si="8"/>
        <v>0</v>
      </c>
    </row>
  </sheetData>
  <mergeCells count="1">
    <mergeCell ref="E1:G1"/>
  </mergeCells>
  <dataValidations count="1">
    <dataValidation type="list" allowBlank="1" showInputMessage="1" showErrorMessage="1" sqref="B6:H6" xr:uid="{3227283A-5BE6-414B-9AF1-D97AB2C59F8C}">
      <formula1>"CNG, Diesel, Elektrisch, Waterstof"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5FD70-5579-45A7-9779-5A77C1CC3CDF}">
  <dimension ref="A1:K41"/>
  <sheetViews>
    <sheetView workbookViewId="0">
      <selection activeCell="B4" sqref="B4"/>
    </sheetView>
  </sheetViews>
  <sheetFormatPr defaultColWidth="9.1796875" defaultRowHeight="12.5"/>
  <cols>
    <col min="1" max="1" width="27.7265625" customWidth="1"/>
    <col min="2" max="2" width="18.1796875" customWidth="1"/>
    <col min="3" max="3" width="16.81640625" customWidth="1"/>
    <col min="4" max="4" width="17.81640625" customWidth="1"/>
    <col min="5" max="5" width="18.1796875" customWidth="1"/>
    <col min="6" max="6" width="18" customWidth="1"/>
    <col min="7" max="7" width="16.81640625" customWidth="1"/>
    <col min="8" max="8" width="17" customWidth="1"/>
    <col min="9" max="9" width="17.54296875" customWidth="1"/>
    <col min="10" max="10" width="17.1796875" customWidth="1"/>
    <col min="11" max="11" width="17" customWidth="1"/>
  </cols>
  <sheetData>
    <row r="1" spans="1:11" ht="13">
      <c r="A1" s="20" t="s">
        <v>124</v>
      </c>
      <c r="E1" s="21" t="s">
        <v>99</v>
      </c>
      <c r="F1" s="21"/>
    </row>
    <row r="2" spans="1:11" ht="13">
      <c r="A2" s="22"/>
      <c r="F2" s="23"/>
    </row>
    <row r="3" spans="1:11" ht="13" thickBot="1">
      <c r="A3" s="45"/>
    </row>
    <row r="4" spans="1:11" ht="13.5" thickBot="1">
      <c r="A4" s="24" t="s">
        <v>100</v>
      </c>
      <c r="B4" s="46"/>
      <c r="C4" s="47"/>
      <c r="D4" s="47"/>
      <c r="E4" s="47"/>
      <c r="F4" s="47"/>
      <c r="G4" s="47"/>
      <c r="H4" s="47"/>
      <c r="I4" s="47"/>
      <c r="J4" s="47"/>
      <c r="K4" s="47"/>
    </row>
    <row r="5" spans="1:11" ht="13">
      <c r="A5" s="48" t="s">
        <v>101</v>
      </c>
      <c r="B5" s="49"/>
      <c r="C5" s="50"/>
      <c r="D5" s="50"/>
      <c r="E5" s="50"/>
      <c r="F5" s="50"/>
      <c r="G5" s="50"/>
      <c r="H5" s="50"/>
      <c r="I5" s="50"/>
      <c r="J5" s="50"/>
      <c r="K5" s="50"/>
    </row>
    <row r="6" spans="1:11">
      <c r="A6" s="48" t="s">
        <v>102</v>
      </c>
      <c r="B6" s="51"/>
      <c r="C6" s="51"/>
      <c r="D6" s="51"/>
      <c r="E6" s="51"/>
      <c r="F6" s="51"/>
      <c r="G6" s="51"/>
      <c r="H6" s="51"/>
      <c r="I6" s="51"/>
      <c r="J6" s="51"/>
      <c r="K6" s="51"/>
    </row>
    <row r="7" spans="1:11" ht="13">
      <c r="A7" s="48" t="s">
        <v>103</v>
      </c>
      <c r="B7" s="52"/>
      <c r="C7" s="52"/>
      <c r="D7" s="52"/>
      <c r="E7" s="52"/>
      <c r="F7" s="52"/>
      <c r="G7" s="52"/>
      <c r="H7" s="52"/>
      <c r="I7" s="52"/>
      <c r="J7" s="52"/>
      <c r="K7" s="52"/>
    </row>
    <row r="8" spans="1:11" ht="13">
      <c r="A8" s="53" t="s">
        <v>125</v>
      </c>
      <c r="B8" s="52"/>
      <c r="C8" s="52"/>
      <c r="D8" s="52"/>
      <c r="E8" s="52"/>
      <c r="F8" s="52"/>
      <c r="G8" s="52"/>
      <c r="H8" s="52"/>
      <c r="I8" s="52"/>
      <c r="J8" s="52"/>
      <c r="K8" s="52"/>
    </row>
    <row r="9" spans="1:11" ht="13.5" thickBot="1">
      <c r="A9" s="54" t="s">
        <v>126</v>
      </c>
      <c r="B9" s="52"/>
      <c r="C9" s="52"/>
      <c r="D9" s="52"/>
      <c r="E9" s="52"/>
      <c r="F9" s="52"/>
      <c r="G9" s="52"/>
      <c r="H9" s="52"/>
      <c r="I9" s="52"/>
      <c r="J9" s="52"/>
      <c r="K9" s="52"/>
    </row>
    <row r="10" spans="1:11" ht="13.5" thickBot="1">
      <c r="A10" s="55" t="s">
        <v>127</v>
      </c>
      <c r="B10" s="56"/>
      <c r="C10" s="56"/>
      <c r="D10" s="56"/>
      <c r="E10" s="56"/>
      <c r="F10" s="56"/>
      <c r="G10" s="56"/>
      <c r="H10" s="56"/>
      <c r="I10" s="56"/>
      <c r="J10" s="56"/>
      <c r="K10" s="56"/>
    </row>
    <row r="11" spans="1:11" ht="25">
      <c r="A11" s="57" t="s">
        <v>128</v>
      </c>
      <c r="B11" s="58"/>
      <c r="C11" s="58"/>
      <c r="D11" s="58"/>
      <c r="E11" s="58"/>
      <c r="F11" s="58"/>
      <c r="G11" s="58"/>
      <c r="H11" s="58"/>
      <c r="I11" s="58"/>
      <c r="J11" s="58"/>
      <c r="K11" s="58"/>
    </row>
    <row r="12" spans="1:11" ht="25">
      <c r="A12" s="57" t="s">
        <v>129</v>
      </c>
      <c r="B12" s="58"/>
      <c r="C12" s="58"/>
      <c r="D12" s="58"/>
      <c r="E12" s="58"/>
      <c r="F12" s="58"/>
      <c r="G12" s="58"/>
      <c r="H12" s="58"/>
      <c r="I12" s="58"/>
      <c r="J12" s="58"/>
      <c r="K12" s="58"/>
    </row>
    <row r="13" spans="1:11" ht="26.5" thickBot="1">
      <c r="A13" s="59" t="s">
        <v>130</v>
      </c>
      <c r="B13" s="60">
        <f>(B11+B12)*B7</f>
        <v>0</v>
      </c>
      <c r="C13" s="60">
        <f>(C11+C12)*C7</f>
        <v>0</v>
      </c>
      <c r="D13" s="60">
        <f t="shared" ref="D13:J13" si="0">(D11+D12)*D7</f>
        <v>0</v>
      </c>
      <c r="E13" s="60">
        <f t="shared" si="0"/>
        <v>0</v>
      </c>
      <c r="F13" s="60">
        <f t="shared" si="0"/>
        <v>0</v>
      </c>
      <c r="G13" s="60">
        <f t="shared" si="0"/>
        <v>0</v>
      </c>
      <c r="H13" s="60">
        <f t="shared" si="0"/>
        <v>0</v>
      </c>
      <c r="I13" s="60">
        <f t="shared" si="0"/>
        <v>0</v>
      </c>
      <c r="J13" s="60">
        <f t="shared" si="0"/>
        <v>0</v>
      </c>
      <c r="K13" s="60">
        <f>(K11+K12)*K7</f>
        <v>0</v>
      </c>
    </row>
    <row r="14" spans="1:11" ht="13" thickBot="1">
      <c r="A14" s="57" t="s">
        <v>131</v>
      </c>
      <c r="B14" s="60">
        <f>B7*B11*B8</f>
        <v>0</v>
      </c>
      <c r="C14" s="60">
        <f>C7*C11*C8</f>
        <v>0</v>
      </c>
      <c r="D14" s="60">
        <f t="shared" ref="D14:K14" si="1">D7*D11*D8</f>
        <v>0</v>
      </c>
      <c r="E14" s="60">
        <f t="shared" si="1"/>
        <v>0</v>
      </c>
      <c r="F14" s="60">
        <f t="shared" si="1"/>
        <v>0</v>
      </c>
      <c r="G14" s="60">
        <f t="shared" si="1"/>
        <v>0</v>
      </c>
      <c r="H14" s="60">
        <f t="shared" si="1"/>
        <v>0</v>
      </c>
      <c r="I14" s="60">
        <f t="shared" si="1"/>
        <v>0</v>
      </c>
      <c r="J14" s="60">
        <f t="shared" si="1"/>
        <v>0</v>
      </c>
      <c r="K14" s="60">
        <f t="shared" si="1"/>
        <v>0</v>
      </c>
    </row>
    <row r="15" spans="1:11" ht="13" thickBot="1">
      <c r="A15" s="57" t="s">
        <v>132</v>
      </c>
      <c r="B15" s="60">
        <f>B7*B12*B8</f>
        <v>0</v>
      </c>
      <c r="C15" s="60">
        <f>C7*C12*C8</f>
        <v>0</v>
      </c>
      <c r="D15" s="60">
        <f t="shared" ref="D15:K15" si="2">D7*D12*D8</f>
        <v>0</v>
      </c>
      <c r="E15" s="60">
        <f t="shared" si="2"/>
        <v>0</v>
      </c>
      <c r="F15" s="60">
        <f t="shared" si="2"/>
        <v>0</v>
      </c>
      <c r="G15" s="60">
        <f t="shared" si="2"/>
        <v>0</v>
      </c>
      <c r="H15" s="60">
        <f t="shared" si="2"/>
        <v>0</v>
      </c>
      <c r="I15" s="60">
        <f t="shared" si="2"/>
        <v>0</v>
      </c>
      <c r="J15" s="60">
        <f t="shared" si="2"/>
        <v>0</v>
      </c>
      <c r="K15" s="60">
        <f t="shared" si="2"/>
        <v>0</v>
      </c>
    </row>
    <row r="16" spans="1:11" ht="26.5" thickBot="1">
      <c r="A16" s="151" t="s">
        <v>133</v>
      </c>
      <c r="B16" s="157">
        <f>SUM(B14:B15)</f>
        <v>0</v>
      </c>
      <c r="C16" s="157">
        <f>SUM(C14:C15)</f>
        <v>0</v>
      </c>
      <c r="D16" s="157">
        <f t="shared" ref="D16:K16" si="3">SUM(D14:D15)</f>
        <v>0</v>
      </c>
      <c r="E16" s="157">
        <f t="shared" si="3"/>
        <v>0</v>
      </c>
      <c r="F16" s="157">
        <f>SUM(F14:F15)</f>
        <v>0</v>
      </c>
      <c r="G16" s="157">
        <f t="shared" si="3"/>
        <v>0</v>
      </c>
      <c r="H16" s="157">
        <f t="shared" si="3"/>
        <v>0</v>
      </c>
      <c r="I16" s="157">
        <f t="shared" si="3"/>
        <v>0</v>
      </c>
      <c r="J16" s="157">
        <f t="shared" si="3"/>
        <v>0</v>
      </c>
      <c r="K16" s="157">
        <f t="shared" si="3"/>
        <v>0</v>
      </c>
    </row>
    <row r="17" spans="1:11" ht="13.5" thickBot="1">
      <c r="A17" s="61"/>
      <c r="B17" s="62"/>
      <c r="C17" s="62"/>
      <c r="D17" s="62"/>
      <c r="E17" s="62"/>
      <c r="F17" s="62"/>
      <c r="G17" s="62"/>
      <c r="H17" s="62"/>
      <c r="I17" s="62"/>
      <c r="J17" s="62"/>
      <c r="K17" s="62"/>
    </row>
    <row r="18" spans="1:11">
      <c r="A18" s="48" t="s">
        <v>114</v>
      </c>
      <c r="B18" s="63"/>
      <c r="C18" s="63"/>
      <c r="D18" s="63"/>
      <c r="E18" s="63"/>
      <c r="F18" s="63"/>
      <c r="G18" s="63"/>
      <c r="H18" s="63"/>
      <c r="I18" s="63"/>
      <c r="J18" s="63"/>
      <c r="K18" s="63"/>
    </row>
    <row r="19" spans="1:11">
      <c r="A19" s="48" t="s">
        <v>134</v>
      </c>
      <c r="B19" s="63"/>
      <c r="C19" s="63"/>
      <c r="D19" s="63"/>
      <c r="E19" s="63"/>
      <c r="F19" s="63"/>
      <c r="G19" s="63"/>
      <c r="H19" s="63"/>
      <c r="I19" s="63"/>
      <c r="J19" s="63"/>
      <c r="K19" s="63"/>
    </row>
    <row r="20" spans="1:11" ht="13" thickBot="1">
      <c r="A20" s="48" t="s">
        <v>135</v>
      </c>
      <c r="B20" s="64">
        <f>B8*12</f>
        <v>0</v>
      </c>
      <c r="C20" s="64">
        <f>C8*12</f>
        <v>0</v>
      </c>
      <c r="D20" s="64">
        <f t="shared" ref="D20:K20" si="4">D8*12</f>
        <v>0</v>
      </c>
      <c r="E20" s="64">
        <f t="shared" si="4"/>
        <v>0</v>
      </c>
      <c r="F20" s="64">
        <f t="shared" si="4"/>
        <v>0</v>
      </c>
      <c r="G20" s="64">
        <f t="shared" si="4"/>
        <v>0</v>
      </c>
      <c r="H20" s="64">
        <f t="shared" si="4"/>
        <v>0</v>
      </c>
      <c r="I20" s="64">
        <f t="shared" si="4"/>
        <v>0</v>
      </c>
      <c r="J20" s="64">
        <f t="shared" si="4"/>
        <v>0</v>
      </c>
      <c r="K20" s="64">
        <f t="shared" si="4"/>
        <v>0</v>
      </c>
    </row>
    <row r="21" spans="1:11" ht="13" thickBot="1">
      <c r="A21" s="48" t="s">
        <v>136</v>
      </c>
      <c r="B21" s="64">
        <f>B8*365.25</f>
        <v>0</v>
      </c>
      <c r="C21" s="64">
        <f t="shared" ref="C21:K21" si="5">C8*365.25</f>
        <v>0</v>
      </c>
      <c r="D21" s="64">
        <f t="shared" si="5"/>
        <v>0</v>
      </c>
      <c r="E21" s="64">
        <f t="shared" si="5"/>
        <v>0</v>
      </c>
      <c r="F21" s="64">
        <f t="shared" si="5"/>
        <v>0</v>
      </c>
      <c r="G21" s="64">
        <f t="shared" si="5"/>
        <v>0</v>
      </c>
      <c r="H21" s="64">
        <f t="shared" si="5"/>
        <v>0</v>
      </c>
      <c r="I21" s="64">
        <f t="shared" si="5"/>
        <v>0</v>
      </c>
      <c r="J21" s="64">
        <f>J8*365.25</f>
        <v>0</v>
      </c>
      <c r="K21" s="64">
        <f t="shared" si="5"/>
        <v>0</v>
      </c>
    </row>
    <row r="22" spans="1:11" ht="13" thickBot="1">
      <c r="A22" s="48" t="s">
        <v>137</v>
      </c>
      <c r="B22" s="64">
        <f>DATEDIF(B18,B19,"D")</f>
        <v>0</v>
      </c>
      <c r="C22" s="64">
        <f>DATEDIF(C18,C19,"D")</f>
        <v>0</v>
      </c>
      <c r="D22" s="64">
        <f>DATEDIF(D18,D19,"D")</f>
        <v>0</v>
      </c>
      <c r="E22" s="64">
        <f t="shared" ref="E22:J22" si="6">DATEDIF(E18,E19,"D")</f>
        <v>0</v>
      </c>
      <c r="F22" s="64">
        <f t="shared" si="6"/>
        <v>0</v>
      </c>
      <c r="G22" s="64">
        <f t="shared" si="6"/>
        <v>0</v>
      </c>
      <c r="H22" s="64">
        <f t="shared" si="6"/>
        <v>0</v>
      </c>
      <c r="I22" s="64">
        <f t="shared" si="6"/>
        <v>0</v>
      </c>
      <c r="J22" s="64">
        <f t="shared" si="6"/>
        <v>0</v>
      </c>
      <c r="K22" s="64">
        <f>DATEDIF(K18,K19,"D")</f>
        <v>0</v>
      </c>
    </row>
    <row r="23" spans="1:11" ht="13.5" thickBot="1">
      <c r="A23" s="61"/>
      <c r="B23" s="62"/>
      <c r="C23" s="62"/>
      <c r="D23" s="62"/>
      <c r="E23" s="62"/>
      <c r="F23" s="62"/>
      <c r="G23" s="62"/>
      <c r="H23" s="62"/>
      <c r="I23" s="62"/>
      <c r="J23" s="62"/>
      <c r="K23" s="62"/>
    </row>
    <row r="24" spans="1:11" ht="13.5" thickBot="1">
      <c r="A24" s="59" t="s">
        <v>138</v>
      </c>
      <c r="B24" s="65" t="e">
        <f>B16/B20</f>
        <v>#DIV/0!</v>
      </c>
      <c r="C24" s="65" t="e">
        <f t="shared" ref="C24:K24" si="7">C16/C20</f>
        <v>#DIV/0!</v>
      </c>
      <c r="D24" s="65" t="e">
        <f>D16/D20</f>
        <v>#DIV/0!</v>
      </c>
      <c r="E24" s="65" t="e">
        <f t="shared" si="7"/>
        <v>#DIV/0!</v>
      </c>
      <c r="F24" s="65" t="e">
        <f t="shared" si="7"/>
        <v>#DIV/0!</v>
      </c>
      <c r="G24" s="65" t="e">
        <f t="shared" si="7"/>
        <v>#DIV/0!</v>
      </c>
      <c r="H24" s="65" t="e">
        <f t="shared" si="7"/>
        <v>#DIV/0!</v>
      </c>
      <c r="I24" s="65" t="e">
        <f t="shared" si="7"/>
        <v>#DIV/0!</v>
      </c>
      <c r="J24" s="65" t="e">
        <f t="shared" si="7"/>
        <v>#DIV/0!</v>
      </c>
      <c r="K24" s="65" t="e">
        <f t="shared" si="7"/>
        <v>#DIV/0!</v>
      </c>
    </row>
    <row r="25" spans="1:11" ht="13.5" thickBot="1">
      <c r="A25" s="66" t="s">
        <v>131</v>
      </c>
      <c r="B25" s="67" t="e">
        <f>B14/B20</f>
        <v>#DIV/0!</v>
      </c>
      <c r="C25" s="67" t="e">
        <f t="shared" ref="C25:K25" si="8">C14/C20</f>
        <v>#DIV/0!</v>
      </c>
      <c r="D25" s="67" t="e">
        <f t="shared" si="8"/>
        <v>#DIV/0!</v>
      </c>
      <c r="E25" s="67" t="e">
        <f t="shared" si="8"/>
        <v>#DIV/0!</v>
      </c>
      <c r="F25" s="67" t="e">
        <f t="shared" si="8"/>
        <v>#DIV/0!</v>
      </c>
      <c r="G25" s="67" t="e">
        <f t="shared" si="8"/>
        <v>#DIV/0!</v>
      </c>
      <c r="H25" s="67" t="e">
        <f t="shared" si="8"/>
        <v>#DIV/0!</v>
      </c>
      <c r="I25" s="67" t="e">
        <f t="shared" si="8"/>
        <v>#DIV/0!</v>
      </c>
      <c r="J25" s="67" t="e">
        <f t="shared" si="8"/>
        <v>#DIV/0!</v>
      </c>
      <c r="K25" s="67" t="e">
        <f t="shared" si="8"/>
        <v>#DIV/0!</v>
      </c>
    </row>
    <row r="26" spans="1:11" ht="13.5" thickBot="1">
      <c r="A26" s="66" t="s">
        <v>139</v>
      </c>
      <c r="B26" s="67" t="e">
        <f>B15/B20</f>
        <v>#DIV/0!</v>
      </c>
      <c r="C26" s="67" t="e">
        <f t="shared" ref="C26:K26" si="9">C15/C20</f>
        <v>#DIV/0!</v>
      </c>
      <c r="D26" s="67" t="e">
        <f t="shared" si="9"/>
        <v>#DIV/0!</v>
      </c>
      <c r="E26" s="67" t="e">
        <f t="shared" si="9"/>
        <v>#DIV/0!</v>
      </c>
      <c r="F26" s="67" t="e">
        <f t="shared" si="9"/>
        <v>#DIV/0!</v>
      </c>
      <c r="G26" s="67" t="e">
        <f t="shared" si="9"/>
        <v>#DIV/0!</v>
      </c>
      <c r="H26" s="67" t="e">
        <f t="shared" si="9"/>
        <v>#DIV/0!</v>
      </c>
      <c r="I26" s="67" t="e">
        <f t="shared" si="9"/>
        <v>#DIV/0!</v>
      </c>
      <c r="J26" s="67" t="e">
        <f t="shared" si="9"/>
        <v>#DIV/0!</v>
      </c>
      <c r="K26" s="67" t="e">
        <f t="shared" si="9"/>
        <v>#DIV/0!</v>
      </c>
    </row>
    <row r="27" spans="1:11">
      <c r="B27" s="68"/>
      <c r="C27" s="68"/>
      <c r="D27" s="68"/>
      <c r="E27" s="68"/>
      <c r="F27" s="68"/>
      <c r="G27" s="68"/>
      <c r="H27" s="68"/>
      <c r="I27" s="68"/>
      <c r="J27" s="68"/>
      <c r="K27" s="68"/>
    </row>
    <row r="28" spans="1:11" ht="13.5" thickBot="1">
      <c r="A28" s="153" t="s">
        <v>119</v>
      </c>
      <c r="B28" s="69"/>
      <c r="C28" s="68"/>
      <c r="D28" s="68"/>
      <c r="E28" s="68"/>
      <c r="F28" s="68"/>
      <c r="G28" s="68"/>
      <c r="H28" s="68"/>
      <c r="I28" s="68"/>
      <c r="J28" s="68"/>
      <c r="K28" s="68"/>
    </row>
    <row r="29" spans="1:11" ht="13" thickBot="1">
      <c r="A29" s="41">
        <v>2027</v>
      </c>
      <c r="B29" s="70">
        <f>IF(B$19&gt;(B$18+365.25*B$8),IF(AND($A29&gt;YEAR(B$18),$A29&lt;YEAR((B$18+365.25*B$8))),(DATE($A29,12,31)-DATE($A29,1,0))*B$16/B$21,IF(AND($A29=YEAR(B$18),$A29=YEAR((B$18+365.25*B$8))),((B$18+365.25*B$8)-B$18+1)*B$16/B$21,IF($A29=YEAR(B$18),(DATE(YEAR(B$18),12,31)-B$18+1)*B$16/B$21,IF($A29=YEAR((B$18+365.25*B$8)),((B$18+365.25*B$8)-DATE(YEAR((B$18+365.25*B$8)),1,1))*B$16/B$21,0)))),IF(AND($A29&gt;YEAR(B$18),$A29&lt;YEAR(B$19)),(DATE($A29,12,31)-DATE($A29,1,0))*B$16/B$22,IF(AND($A29=YEAR(B$18),$A29=YEAR(B$19)),(B$19-B$18+1)*B$16/B$22,IF($A29=YEAR(B$18),(DATE(YEAR(B$18),12,31)-B$18+1)*B$16/B$22,IF($A29=YEAR(B$19),(B$19-DATE(YEAR(B$19),1,1))*B$16/B$22,0)))))</f>
        <v>0</v>
      </c>
      <c r="C29" s="70">
        <f t="shared" ref="B29:K39" si="10">IF(C$19&gt;(C$18+365.25*C$8),IF(AND($A29&gt;YEAR(C$18),$A29&lt;YEAR((C$18+365.25*C$8))),(DATE($A29,12,31)-DATE($A29,1,0))*C$16/C$21,IF(AND($A29=YEAR(C$18),$A29=YEAR((C$18+365.25*C$8))),((C$18+365.25*C$8)-C$18+1)*C$16/C$21,IF($A29=YEAR(C$18),(DATE(YEAR(C$18),12,31)-C$18+1)*C$16/C$21,IF($A29=YEAR((C$18+365.25*C$8)),((C$18+365.25*C$8)-DATE(YEAR((C$18+365.25*C$8)),1,1))*C$16/C$21,0)))),IF(AND($A29&gt;YEAR(C$18),$A29&lt;YEAR(C$19)),(DATE($A29,12,31)-DATE($A29,1,0))*C$16/C$22,IF(AND($A29=YEAR(C$18),$A29=YEAR(C$19)),(C$19-C$18+1)*C$16/C$22,IF($A29=YEAR(C$18),(DATE(YEAR(C$18),12,31)-C$18+1)*C$16/C$22,IF($A29=YEAR(C$19),(C$19-DATE(YEAR(C$19),1,1))*C$16/C$22,0)))))</f>
        <v>0</v>
      </c>
      <c r="D29" s="70">
        <f t="shared" si="10"/>
        <v>0</v>
      </c>
      <c r="E29" s="70">
        <f t="shared" si="10"/>
        <v>0</v>
      </c>
      <c r="F29" s="70">
        <f t="shared" si="10"/>
        <v>0</v>
      </c>
      <c r="G29" s="70">
        <f t="shared" si="10"/>
        <v>0</v>
      </c>
      <c r="H29" s="70">
        <f t="shared" si="10"/>
        <v>0</v>
      </c>
      <c r="I29" s="70">
        <f t="shared" si="10"/>
        <v>0</v>
      </c>
      <c r="J29" s="70">
        <f t="shared" si="10"/>
        <v>0</v>
      </c>
      <c r="K29" s="70">
        <f t="shared" si="10"/>
        <v>0</v>
      </c>
    </row>
    <row r="30" spans="1:11" ht="13" thickBot="1">
      <c r="A30" s="41">
        <v>2028</v>
      </c>
      <c r="B30" s="70">
        <f t="shared" ref="B30:D36" si="11">IF(B$19&gt;(B$18+365.25*B$8),IF(AND($A30&gt;YEAR(B$18),$A30&lt;YEAR((B$18+365.25*B$8))),(DATE($A30,12,31)-DATE($A30,1,0))*B$16/B$21,IF(AND($A30=YEAR(B$18),$A30=YEAR((B$18+365.25*B$8))),((B$18+365.25*B$8)-B$18+1)*B$16/B$21,IF($A30=YEAR(B$18),(DATE(YEAR(B$18),12,31)-B$18+1)*B$16/B$21,IF($A30=YEAR((B$18+365.25*B$8)),((B$18+365.25*B$8)-DATE(YEAR((B$18+365.25*B$8)),1,1))*B$16/B$21,0)))),IF(AND($A30&gt;YEAR(B$18),$A30&lt;YEAR(B$19)),(DATE($A30,12,31)-DATE($A30,1,0))*B$16/B$22,IF(AND($A30=YEAR(B$18),$A30=YEAR(B$19)),(B$19-B$18+1)*B$16/B$22,IF($A30=YEAR(B$18),(DATE(YEAR(B$18),12,31)-B$18+1)*B$16/B$22,IF($A30=YEAR(B$19),(B$19-DATE(YEAR(B$19),1,1))*B$16/B$22,0)))))</f>
        <v>0</v>
      </c>
      <c r="C30" s="70">
        <f t="shared" si="11"/>
        <v>0</v>
      </c>
      <c r="D30" s="70">
        <f t="shared" si="11"/>
        <v>0</v>
      </c>
      <c r="E30" s="70">
        <f t="shared" si="10"/>
        <v>0</v>
      </c>
      <c r="F30" s="70">
        <f t="shared" si="10"/>
        <v>0</v>
      </c>
      <c r="G30" s="70">
        <f t="shared" si="10"/>
        <v>0</v>
      </c>
      <c r="H30" s="70">
        <f t="shared" si="10"/>
        <v>0</v>
      </c>
      <c r="I30" s="70">
        <f t="shared" si="10"/>
        <v>0</v>
      </c>
      <c r="J30" s="70">
        <f t="shared" si="10"/>
        <v>0</v>
      </c>
      <c r="K30" s="70">
        <f t="shared" si="10"/>
        <v>0</v>
      </c>
    </row>
    <row r="31" spans="1:11" ht="13" thickBot="1">
      <c r="A31" s="41">
        <v>2029</v>
      </c>
      <c r="B31" s="70">
        <f t="shared" si="11"/>
        <v>0</v>
      </c>
      <c r="C31" s="70">
        <f t="shared" si="11"/>
        <v>0</v>
      </c>
      <c r="D31" s="70">
        <f t="shared" si="11"/>
        <v>0</v>
      </c>
      <c r="E31" s="70">
        <f t="shared" si="10"/>
        <v>0</v>
      </c>
      <c r="F31" s="70">
        <f t="shared" si="10"/>
        <v>0</v>
      </c>
      <c r="G31" s="70">
        <f t="shared" si="10"/>
        <v>0</v>
      </c>
      <c r="H31" s="70">
        <f t="shared" si="10"/>
        <v>0</v>
      </c>
      <c r="I31" s="70">
        <f t="shared" si="10"/>
        <v>0</v>
      </c>
      <c r="J31" s="70">
        <f t="shared" si="10"/>
        <v>0</v>
      </c>
      <c r="K31" s="70">
        <f t="shared" si="10"/>
        <v>0</v>
      </c>
    </row>
    <row r="32" spans="1:11" ht="13" thickBot="1">
      <c r="A32" s="41">
        <v>2030</v>
      </c>
      <c r="B32" s="70">
        <f t="shared" si="11"/>
        <v>0</v>
      </c>
      <c r="C32" s="70">
        <f t="shared" si="11"/>
        <v>0</v>
      </c>
      <c r="D32" s="70">
        <f t="shared" si="11"/>
        <v>0</v>
      </c>
      <c r="E32" s="70">
        <f t="shared" si="10"/>
        <v>0</v>
      </c>
      <c r="F32" s="70">
        <f t="shared" si="10"/>
        <v>0</v>
      </c>
      <c r="G32" s="70">
        <f t="shared" si="10"/>
        <v>0</v>
      </c>
      <c r="H32" s="70">
        <f t="shared" si="10"/>
        <v>0</v>
      </c>
      <c r="I32" s="70">
        <f t="shared" si="10"/>
        <v>0</v>
      </c>
      <c r="J32" s="70">
        <f t="shared" si="10"/>
        <v>0</v>
      </c>
      <c r="K32" s="70">
        <f t="shared" si="10"/>
        <v>0</v>
      </c>
    </row>
    <row r="33" spans="1:11" ht="13" thickBot="1">
      <c r="A33" s="41">
        <v>2031</v>
      </c>
      <c r="B33" s="70">
        <f t="shared" si="11"/>
        <v>0</v>
      </c>
      <c r="C33" s="70">
        <f t="shared" si="11"/>
        <v>0</v>
      </c>
      <c r="D33" s="70">
        <f t="shared" si="11"/>
        <v>0</v>
      </c>
      <c r="E33" s="70">
        <f t="shared" si="10"/>
        <v>0</v>
      </c>
      <c r="F33" s="70">
        <f t="shared" si="10"/>
        <v>0</v>
      </c>
      <c r="G33" s="70">
        <f t="shared" si="10"/>
        <v>0</v>
      </c>
      <c r="H33" s="70">
        <f t="shared" si="10"/>
        <v>0</v>
      </c>
      <c r="I33" s="70">
        <f t="shared" si="10"/>
        <v>0</v>
      </c>
      <c r="J33" s="70">
        <f t="shared" si="10"/>
        <v>0</v>
      </c>
      <c r="K33" s="70">
        <f t="shared" si="10"/>
        <v>0</v>
      </c>
    </row>
    <row r="34" spans="1:11" ht="13" thickBot="1">
      <c r="A34" s="41">
        <v>2032</v>
      </c>
      <c r="B34" s="70">
        <f t="shared" si="11"/>
        <v>0</v>
      </c>
      <c r="C34" s="70">
        <f t="shared" si="11"/>
        <v>0</v>
      </c>
      <c r="D34" s="70">
        <f t="shared" si="11"/>
        <v>0</v>
      </c>
      <c r="E34" s="70">
        <f t="shared" si="10"/>
        <v>0</v>
      </c>
      <c r="F34" s="70">
        <f t="shared" si="10"/>
        <v>0</v>
      </c>
      <c r="G34" s="70">
        <f t="shared" si="10"/>
        <v>0</v>
      </c>
      <c r="H34" s="70">
        <f t="shared" si="10"/>
        <v>0</v>
      </c>
      <c r="I34" s="70">
        <f t="shared" si="10"/>
        <v>0</v>
      </c>
      <c r="J34" s="70">
        <f t="shared" si="10"/>
        <v>0</v>
      </c>
      <c r="K34" s="70">
        <f t="shared" si="10"/>
        <v>0</v>
      </c>
    </row>
    <row r="35" spans="1:11" ht="13" thickBot="1">
      <c r="A35" s="41">
        <v>2033</v>
      </c>
      <c r="B35" s="70">
        <f t="shared" si="11"/>
        <v>0</v>
      </c>
      <c r="C35" s="70">
        <f t="shared" si="10"/>
        <v>0</v>
      </c>
      <c r="D35" s="70">
        <f t="shared" si="10"/>
        <v>0</v>
      </c>
      <c r="E35" s="70">
        <f t="shared" si="10"/>
        <v>0</v>
      </c>
      <c r="F35" s="70">
        <f t="shared" si="10"/>
        <v>0</v>
      </c>
      <c r="G35" s="70">
        <f t="shared" si="10"/>
        <v>0</v>
      </c>
      <c r="H35" s="70">
        <f t="shared" si="10"/>
        <v>0</v>
      </c>
      <c r="I35" s="70">
        <f t="shared" si="10"/>
        <v>0</v>
      </c>
      <c r="J35" s="70">
        <f t="shared" si="10"/>
        <v>0</v>
      </c>
      <c r="K35" s="70">
        <f t="shared" si="10"/>
        <v>0</v>
      </c>
    </row>
    <row r="36" spans="1:11" ht="13" thickBot="1">
      <c r="A36" s="41">
        <v>2034</v>
      </c>
      <c r="B36" s="70">
        <f t="shared" si="11"/>
        <v>0</v>
      </c>
      <c r="C36" s="70">
        <f t="shared" si="10"/>
        <v>0</v>
      </c>
      <c r="D36" s="70">
        <f t="shared" si="10"/>
        <v>0</v>
      </c>
      <c r="E36" s="70">
        <f t="shared" si="10"/>
        <v>0</v>
      </c>
      <c r="F36" s="70">
        <f t="shared" si="10"/>
        <v>0</v>
      </c>
      <c r="G36" s="70">
        <f t="shared" si="10"/>
        <v>0</v>
      </c>
      <c r="H36" s="70">
        <f t="shared" si="10"/>
        <v>0</v>
      </c>
      <c r="I36" s="70">
        <f t="shared" si="10"/>
        <v>0</v>
      </c>
      <c r="J36" s="70">
        <f t="shared" si="10"/>
        <v>0</v>
      </c>
      <c r="K36" s="70">
        <f t="shared" si="10"/>
        <v>0</v>
      </c>
    </row>
    <row r="37" spans="1:11" ht="13" thickBot="1">
      <c r="A37" s="41">
        <v>2035</v>
      </c>
      <c r="B37" s="70">
        <f t="shared" si="10"/>
        <v>0</v>
      </c>
      <c r="C37" s="70">
        <f t="shared" si="10"/>
        <v>0</v>
      </c>
      <c r="D37" s="70">
        <f t="shared" si="10"/>
        <v>0</v>
      </c>
      <c r="E37" s="70">
        <f t="shared" si="10"/>
        <v>0</v>
      </c>
      <c r="F37" s="70">
        <f t="shared" si="10"/>
        <v>0</v>
      </c>
      <c r="G37" s="70">
        <f t="shared" si="10"/>
        <v>0</v>
      </c>
      <c r="H37" s="70">
        <f t="shared" si="10"/>
        <v>0</v>
      </c>
      <c r="I37" s="70">
        <f t="shared" si="10"/>
        <v>0</v>
      </c>
      <c r="J37" s="70">
        <f t="shared" si="10"/>
        <v>0</v>
      </c>
      <c r="K37" s="70">
        <f t="shared" si="10"/>
        <v>0</v>
      </c>
    </row>
    <row r="38" spans="1:11" ht="13" thickBot="1">
      <c r="A38" s="41">
        <v>2036</v>
      </c>
      <c r="B38" s="70">
        <f t="shared" si="10"/>
        <v>0</v>
      </c>
      <c r="C38" s="70">
        <f t="shared" si="10"/>
        <v>0</v>
      </c>
      <c r="D38" s="70">
        <f t="shared" si="10"/>
        <v>0</v>
      </c>
      <c r="E38" s="70">
        <f t="shared" si="10"/>
        <v>0</v>
      </c>
      <c r="F38" s="70">
        <f t="shared" si="10"/>
        <v>0</v>
      </c>
      <c r="G38" s="70">
        <f t="shared" si="10"/>
        <v>0</v>
      </c>
      <c r="H38" s="70">
        <f t="shared" si="10"/>
        <v>0</v>
      </c>
      <c r="I38" s="70">
        <f t="shared" si="10"/>
        <v>0</v>
      </c>
      <c r="J38" s="70">
        <f t="shared" si="10"/>
        <v>0</v>
      </c>
      <c r="K38" s="70">
        <f t="shared" si="10"/>
        <v>0</v>
      </c>
    </row>
    <row r="39" spans="1:11" ht="13" thickBot="1">
      <c r="A39" s="41">
        <v>2037</v>
      </c>
      <c r="B39" s="70">
        <f t="shared" si="10"/>
        <v>0</v>
      </c>
      <c r="C39" s="70">
        <f t="shared" si="10"/>
        <v>0</v>
      </c>
      <c r="D39" s="70">
        <f t="shared" si="10"/>
        <v>0</v>
      </c>
      <c r="E39" s="70">
        <f t="shared" si="10"/>
        <v>0</v>
      </c>
      <c r="F39" s="70">
        <f t="shared" si="10"/>
        <v>0</v>
      </c>
      <c r="G39" s="70">
        <f t="shared" si="10"/>
        <v>0</v>
      </c>
      <c r="H39" s="70">
        <f t="shared" si="10"/>
        <v>0</v>
      </c>
      <c r="I39" s="70">
        <f t="shared" si="10"/>
        <v>0</v>
      </c>
      <c r="J39" s="70">
        <f t="shared" si="10"/>
        <v>0</v>
      </c>
      <c r="K39" s="70">
        <f t="shared" si="10"/>
        <v>0</v>
      </c>
    </row>
    <row r="40" spans="1:11" ht="13" thickBot="1">
      <c r="B40" s="68"/>
      <c r="C40" s="68"/>
      <c r="D40" s="68"/>
      <c r="E40" s="68"/>
      <c r="F40" s="68"/>
      <c r="G40" s="68"/>
      <c r="H40" s="68"/>
      <c r="I40" s="68"/>
      <c r="J40" s="68"/>
      <c r="K40" s="68"/>
    </row>
    <row r="41" spans="1:11" ht="13.5" thickBot="1">
      <c r="A41" s="158" t="s">
        <v>120</v>
      </c>
      <c r="B41" s="155">
        <f>SUM(B29:B39)</f>
        <v>0</v>
      </c>
      <c r="C41" s="155">
        <f t="shared" ref="C41:K41" si="12">SUM(C29:C39)</f>
        <v>0</v>
      </c>
      <c r="D41" s="155">
        <f t="shared" si="12"/>
        <v>0</v>
      </c>
      <c r="E41" s="155">
        <f t="shared" si="12"/>
        <v>0</v>
      </c>
      <c r="F41" s="155">
        <f t="shared" si="12"/>
        <v>0</v>
      </c>
      <c r="G41" s="155">
        <f t="shared" si="12"/>
        <v>0</v>
      </c>
      <c r="H41" s="155">
        <f t="shared" si="12"/>
        <v>0</v>
      </c>
      <c r="I41" s="155">
        <f t="shared" si="12"/>
        <v>0</v>
      </c>
      <c r="J41" s="155">
        <f t="shared" si="12"/>
        <v>0</v>
      </c>
      <c r="K41" s="155">
        <f t="shared" si="12"/>
        <v>0</v>
      </c>
    </row>
  </sheetData>
  <dataValidations count="2">
    <dataValidation type="list" allowBlank="1" showInputMessage="1" showErrorMessage="1" sqref="B6:K6" xr:uid="{5F2859DB-13DD-44AE-B6FE-EEFA998DFC92}">
      <formula1>"Elektrisch, Waterstof"</formula1>
    </dataValidation>
    <dataValidation type="list" allowBlank="1" showInputMessage="1" showErrorMessage="1" sqref="B9:K9" xr:uid="{72091CF0-DC1F-498D-816F-49060606FDF5}">
      <formula1>"financial lease, projectfinanciering"</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C832-7EF5-45E8-A299-C505BE498DC3}">
  <dimension ref="A1:K25"/>
  <sheetViews>
    <sheetView zoomScale="85" zoomScaleNormal="85" workbookViewId="0">
      <selection activeCell="B5" sqref="B5"/>
    </sheetView>
  </sheetViews>
  <sheetFormatPr defaultRowHeight="12.5"/>
  <cols>
    <col min="1" max="1" width="34.54296875" customWidth="1"/>
    <col min="2" max="4" width="14.26953125" customWidth="1"/>
    <col min="5" max="7" width="13.81640625" customWidth="1"/>
    <col min="8" max="10" width="15.453125" customWidth="1"/>
    <col min="11" max="11" width="22.26953125" customWidth="1"/>
  </cols>
  <sheetData>
    <row r="1" spans="1:11" ht="13">
      <c r="A1" s="20" t="s">
        <v>38</v>
      </c>
      <c r="F1" s="299" t="s">
        <v>99</v>
      </c>
      <c r="G1" s="299"/>
      <c r="H1" s="299"/>
    </row>
    <row r="4" spans="1:11" ht="15" thickBot="1">
      <c r="A4" s="172"/>
      <c r="B4" s="301" t="s">
        <v>98</v>
      </c>
      <c r="C4" s="302"/>
      <c r="D4" s="303"/>
      <c r="E4" s="216"/>
      <c r="F4" s="217" t="s">
        <v>81</v>
      </c>
      <c r="G4" s="218"/>
      <c r="H4" s="301" t="s">
        <v>140</v>
      </c>
      <c r="I4" s="302"/>
      <c r="J4" s="303"/>
      <c r="K4" s="219" t="s">
        <v>141</v>
      </c>
    </row>
    <row r="5" spans="1:11" ht="13.5" thickBot="1">
      <c r="A5" s="175" t="s">
        <v>100</v>
      </c>
      <c r="B5" s="190"/>
      <c r="C5" s="47"/>
      <c r="D5" s="191"/>
      <c r="E5" s="190"/>
      <c r="F5" s="47"/>
      <c r="G5" s="191"/>
      <c r="H5" s="190"/>
      <c r="I5" s="47"/>
      <c r="J5" s="191"/>
      <c r="K5" s="179"/>
    </row>
    <row r="6" spans="1:11" ht="15" thickBot="1">
      <c r="A6" s="180" t="s">
        <v>142</v>
      </c>
      <c r="B6" s="192"/>
      <c r="C6" s="182"/>
      <c r="D6" s="193"/>
      <c r="E6" s="192"/>
      <c r="F6" s="182"/>
      <c r="G6" s="193"/>
      <c r="H6" s="192"/>
      <c r="I6" s="182"/>
      <c r="J6" s="193"/>
      <c r="K6" s="183">
        <f>SUM(B6:J6)</f>
        <v>0</v>
      </c>
    </row>
    <row r="7" spans="1:11" ht="15" thickBot="1">
      <c r="A7" s="186"/>
      <c r="B7" s="198"/>
      <c r="C7" s="188"/>
      <c r="D7" s="199"/>
      <c r="E7" s="198"/>
      <c r="F7" s="188"/>
      <c r="G7" s="199"/>
      <c r="H7" s="198"/>
      <c r="I7" s="188"/>
      <c r="J7" s="199"/>
      <c r="K7" s="206"/>
    </row>
    <row r="8" spans="1:11" ht="15" thickBot="1">
      <c r="A8" s="180" t="s">
        <v>143</v>
      </c>
      <c r="B8" s="208"/>
      <c r="C8" s="209"/>
      <c r="D8" s="210"/>
      <c r="E8" s="208"/>
      <c r="F8" s="209"/>
      <c r="G8" s="210"/>
      <c r="H8" s="208"/>
      <c r="I8" s="209"/>
      <c r="J8" s="210"/>
      <c r="K8" s="183"/>
    </row>
    <row r="9" spans="1:11" ht="25.5" thickBot="1">
      <c r="A9" s="176" t="s">
        <v>144</v>
      </c>
      <c r="B9" s="168"/>
      <c r="C9" s="56"/>
      <c r="D9" s="169"/>
      <c r="E9" s="168"/>
      <c r="F9" s="56"/>
      <c r="G9" s="169"/>
      <c r="H9" s="168"/>
      <c r="I9" s="56"/>
      <c r="J9" s="169"/>
      <c r="K9" s="174"/>
    </row>
    <row r="10" spans="1:11" ht="15" thickBot="1">
      <c r="A10" s="177" t="s">
        <v>145</v>
      </c>
      <c r="B10" s="170">
        <v>0</v>
      </c>
      <c r="C10" s="142">
        <v>0</v>
      </c>
      <c r="D10" s="171">
        <v>0</v>
      </c>
      <c r="E10" s="170">
        <v>0</v>
      </c>
      <c r="F10" s="142">
        <v>0</v>
      </c>
      <c r="G10" s="171">
        <v>0</v>
      </c>
      <c r="H10" s="170">
        <v>0</v>
      </c>
      <c r="I10" s="142">
        <v>0</v>
      </c>
      <c r="J10" s="171">
        <v>0</v>
      </c>
      <c r="K10" s="181">
        <f>SUM(B10:J10)</f>
        <v>0</v>
      </c>
    </row>
    <row r="11" spans="1:11" ht="15" thickBot="1">
      <c r="A11" s="178" t="s">
        <v>145</v>
      </c>
      <c r="B11" s="170">
        <v>0</v>
      </c>
      <c r="C11" s="142">
        <v>0</v>
      </c>
      <c r="D11" s="171">
        <v>0</v>
      </c>
      <c r="E11" s="170">
        <v>0</v>
      </c>
      <c r="F11" s="142">
        <v>0</v>
      </c>
      <c r="G11" s="171">
        <v>0</v>
      </c>
      <c r="H11" s="170">
        <v>0</v>
      </c>
      <c r="I11" s="142">
        <v>0</v>
      </c>
      <c r="J11" s="171">
        <v>0</v>
      </c>
      <c r="K11" s="181">
        <f>SUM(B11:J11)</f>
        <v>0</v>
      </c>
    </row>
    <row r="12" spans="1:11" ht="15" thickBot="1">
      <c r="A12" s="178" t="s">
        <v>145</v>
      </c>
      <c r="B12" s="170">
        <v>0</v>
      </c>
      <c r="C12" s="142">
        <v>0</v>
      </c>
      <c r="D12" s="171">
        <v>0</v>
      </c>
      <c r="E12" s="170">
        <v>0</v>
      </c>
      <c r="F12" s="142">
        <v>0</v>
      </c>
      <c r="G12" s="171">
        <v>0</v>
      </c>
      <c r="H12" s="170">
        <v>0</v>
      </c>
      <c r="I12" s="142">
        <v>0</v>
      </c>
      <c r="J12" s="171">
        <v>0</v>
      </c>
      <c r="K12" s="181">
        <f t="shared" ref="K12:K14" si="0">SUM(B12:J12)</f>
        <v>0</v>
      </c>
    </row>
    <row r="13" spans="1:11" ht="15" thickBot="1">
      <c r="A13" s="178" t="s">
        <v>145</v>
      </c>
      <c r="B13" s="170">
        <v>0</v>
      </c>
      <c r="C13" s="142">
        <v>0</v>
      </c>
      <c r="D13" s="171">
        <v>0</v>
      </c>
      <c r="E13" s="170">
        <v>0</v>
      </c>
      <c r="F13" s="142">
        <v>0</v>
      </c>
      <c r="G13" s="171">
        <v>0</v>
      </c>
      <c r="H13" s="170">
        <v>0</v>
      </c>
      <c r="I13" s="142">
        <v>0</v>
      </c>
      <c r="J13" s="171">
        <v>0</v>
      </c>
      <c r="K13" s="181">
        <f t="shared" si="0"/>
        <v>0</v>
      </c>
    </row>
    <row r="14" spans="1:11" ht="15" thickBot="1">
      <c r="A14" s="178" t="s">
        <v>145</v>
      </c>
      <c r="B14" s="170">
        <v>0</v>
      </c>
      <c r="C14" s="142">
        <v>0</v>
      </c>
      <c r="D14" s="171">
        <v>0</v>
      </c>
      <c r="E14" s="170">
        <v>0</v>
      </c>
      <c r="F14" s="142">
        <v>0</v>
      </c>
      <c r="G14" s="171">
        <v>0</v>
      </c>
      <c r="H14" s="170">
        <v>0</v>
      </c>
      <c r="I14" s="142">
        <v>0</v>
      </c>
      <c r="J14" s="171">
        <v>0</v>
      </c>
      <c r="K14" s="181">
        <f t="shared" si="0"/>
        <v>0</v>
      </c>
    </row>
    <row r="15" spans="1:11" ht="14.5">
      <c r="A15" s="180" t="s">
        <v>146</v>
      </c>
      <c r="B15" s="196">
        <f>SUM(B10:B14)</f>
        <v>0</v>
      </c>
      <c r="C15" s="187">
        <f t="shared" ref="C15:J15" si="1">SUM(C10:C14)</f>
        <v>0</v>
      </c>
      <c r="D15" s="197">
        <f t="shared" si="1"/>
        <v>0</v>
      </c>
      <c r="E15" s="196">
        <f t="shared" si="1"/>
        <v>0</v>
      </c>
      <c r="F15" s="187">
        <f t="shared" si="1"/>
        <v>0</v>
      </c>
      <c r="G15" s="197">
        <f t="shared" si="1"/>
        <v>0</v>
      </c>
      <c r="H15" s="196">
        <f t="shared" si="1"/>
        <v>0</v>
      </c>
      <c r="I15" s="187">
        <f t="shared" si="1"/>
        <v>0</v>
      </c>
      <c r="J15" s="197">
        <f t="shared" si="1"/>
        <v>0</v>
      </c>
      <c r="K15" s="205"/>
    </row>
    <row r="16" spans="1:11" ht="14.5">
      <c r="A16" s="180" t="s">
        <v>147</v>
      </c>
      <c r="B16" s="211">
        <f>B6*B15</f>
        <v>0</v>
      </c>
      <c r="C16" s="212">
        <f t="shared" ref="C16:J16" si="2">C6*C15</f>
        <v>0</v>
      </c>
      <c r="D16" s="213">
        <f t="shared" si="2"/>
        <v>0</v>
      </c>
      <c r="E16" s="211">
        <f t="shared" si="2"/>
        <v>0</v>
      </c>
      <c r="F16" s="212">
        <f t="shared" si="2"/>
        <v>0</v>
      </c>
      <c r="G16" s="213">
        <f t="shared" si="2"/>
        <v>0</v>
      </c>
      <c r="H16" s="211">
        <f t="shared" si="2"/>
        <v>0</v>
      </c>
      <c r="I16" s="212">
        <f t="shared" si="2"/>
        <v>0</v>
      </c>
      <c r="J16" s="213">
        <f t="shared" si="2"/>
        <v>0</v>
      </c>
      <c r="K16" s="214"/>
    </row>
    <row r="17" spans="1:11" ht="15" thickBot="1">
      <c r="A17" s="186"/>
      <c r="B17" s="198"/>
      <c r="C17" s="188"/>
      <c r="D17" s="199"/>
      <c r="E17" s="198"/>
      <c r="F17" s="188"/>
      <c r="G17" s="199"/>
      <c r="H17" s="198"/>
      <c r="I17" s="188"/>
      <c r="J17" s="199"/>
      <c r="K17" s="206"/>
    </row>
    <row r="18" spans="1:11" ht="15" thickBot="1">
      <c r="A18" s="173" t="s">
        <v>148</v>
      </c>
      <c r="B18" s="194"/>
      <c r="C18" s="185"/>
      <c r="D18" s="195"/>
      <c r="E18" s="194"/>
      <c r="F18" s="185"/>
      <c r="G18" s="195"/>
      <c r="H18" s="194"/>
      <c r="I18" s="185"/>
      <c r="J18" s="195"/>
      <c r="K18" s="183"/>
    </row>
    <row r="19" spans="1:11" ht="25.5" thickBot="1">
      <c r="A19" s="176" t="s">
        <v>144</v>
      </c>
      <c r="B19" s="168"/>
      <c r="C19" s="56"/>
      <c r="D19" s="169"/>
      <c r="E19" s="168"/>
      <c r="F19" s="56"/>
      <c r="G19" s="169"/>
      <c r="H19" s="168"/>
      <c r="I19" s="56"/>
      <c r="J19" s="169"/>
      <c r="K19" s="174"/>
    </row>
    <row r="20" spans="1:11" ht="15" thickBot="1">
      <c r="A20" s="177" t="s">
        <v>145</v>
      </c>
      <c r="B20" s="170">
        <v>0</v>
      </c>
      <c r="C20" s="142">
        <v>0</v>
      </c>
      <c r="D20" s="171">
        <v>0</v>
      </c>
      <c r="E20" s="170">
        <v>0</v>
      </c>
      <c r="F20" s="142">
        <v>0</v>
      </c>
      <c r="G20" s="171">
        <v>0</v>
      </c>
      <c r="H20" s="170">
        <v>0</v>
      </c>
      <c r="I20" s="142">
        <v>0</v>
      </c>
      <c r="J20" s="171">
        <v>0</v>
      </c>
      <c r="K20" s="181">
        <f>SUM(B20:J20)</f>
        <v>0</v>
      </c>
    </row>
    <row r="21" spans="1:11" ht="15" thickBot="1">
      <c r="A21" s="178" t="s">
        <v>145</v>
      </c>
      <c r="B21" s="170">
        <v>0</v>
      </c>
      <c r="C21" s="142">
        <v>0</v>
      </c>
      <c r="D21" s="171">
        <v>0</v>
      </c>
      <c r="E21" s="170">
        <v>0</v>
      </c>
      <c r="F21" s="142">
        <v>0</v>
      </c>
      <c r="G21" s="171">
        <v>0</v>
      </c>
      <c r="H21" s="170">
        <v>0</v>
      </c>
      <c r="I21" s="142">
        <v>0</v>
      </c>
      <c r="J21" s="171">
        <v>0</v>
      </c>
      <c r="K21" s="181">
        <f>SUM(B21:J21)</f>
        <v>0</v>
      </c>
    </row>
    <row r="22" spans="1:11" ht="15" thickBot="1">
      <c r="A22" s="178" t="s">
        <v>145</v>
      </c>
      <c r="B22" s="170">
        <v>0</v>
      </c>
      <c r="C22" s="142">
        <v>0</v>
      </c>
      <c r="D22" s="171">
        <v>0</v>
      </c>
      <c r="E22" s="170">
        <v>0</v>
      </c>
      <c r="F22" s="142">
        <v>0</v>
      </c>
      <c r="G22" s="171">
        <v>0</v>
      </c>
      <c r="H22" s="170">
        <v>0</v>
      </c>
      <c r="I22" s="142">
        <v>0</v>
      </c>
      <c r="J22" s="171">
        <v>0</v>
      </c>
      <c r="K22" s="181">
        <f t="shared" ref="K22" si="3">SUM(B22:J22)</f>
        <v>0</v>
      </c>
    </row>
    <row r="23" spans="1:11" ht="13.5" thickBot="1">
      <c r="A23" s="175" t="s">
        <v>146</v>
      </c>
      <c r="B23" s="200">
        <f>SUM(B20:B22)</f>
        <v>0</v>
      </c>
      <c r="C23" s="184">
        <f>SUM(C20:C22)</f>
        <v>0</v>
      </c>
      <c r="D23" s="201">
        <f t="shared" ref="D23:J23" si="4">SUM(D20:D22)</f>
        <v>0</v>
      </c>
      <c r="E23" s="200">
        <f t="shared" si="4"/>
        <v>0</v>
      </c>
      <c r="F23" s="184">
        <f t="shared" si="4"/>
        <v>0</v>
      </c>
      <c r="G23" s="201">
        <f t="shared" si="4"/>
        <v>0</v>
      </c>
      <c r="H23" s="200">
        <f t="shared" si="4"/>
        <v>0</v>
      </c>
      <c r="I23" s="184">
        <f t="shared" si="4"/>
        <v>0</v>
      </c>
      <c r="J23" s="201">
        <f t="shared" si="4"/>
        <v>0</v>
      </c>
      <c r="K23" s="174"/>
    </row>
    <row r="24" spans="1:11" ht="26.5" thickBot="1">
      <c r="A24" s="175" t="s">
        <v>147</v>
      </c>
      <c r="B24" s="211">
        <f>B6*B23</f>
        <v>0</v>
      </c>
      <c r="C24" s="212">
        <f>C6*C23</f>
        <v>0</v>
      </c>
      <c r="D24" s="213">
        <f t="shared" ref="D24:J24" si="5">D6*D23</f>
        <v>0</v>
      </c>
      <c r="E24" s="211">
        <f t="shared" si="5"/>
        <v>0</v>
      </c>
      <c r="F24" s="212">
        <f t="shared" si="5"/>
        <v>0</v>
      </c>
      <c r="G24" s="213">
        <f t="shared" si="5"/>
        <v>0</v>
      </c>
      <c r="H24" s="211">
        <f t="shared" si="5"/>
        <v>0</v>
      </c>
      <c r="I24" s="212">
        <f t="shared" si="5"/>
        <v>0</v>
      </c>
      <c r="J24" s="213">
        <f t="shared" si="5"/>
        <v>0</v>
      </c>
      <c r="K24" s="215"/>
    </row>
    <row r="25" spans="1:11" ht="15.5">
      <c r="A25" s="189" t="s">
        <v>141</v>
      </c>
      <c r="B25" s="202">
        <f>B24+B16</f>
        <v>0</v>
      </c>
      <c r="C25" s="203">
        <f>C24+C16</f>
        <v>0</v>
      </c>
      <c r="D25" s="204">
        <f t="shared" ref="D25:J25" si="6">D24+D16</f>
        <v>0</v>
      </c>
      <c r="E25" s="202">
        <f t="shared" si="6"/>
        <v>0</v>
      </c>
      <c r="F25" s="203">
        <f t="shared" si="6"/>
        <v>0</v>
      </c>
      <c r="G25" s="204">
        <f t="shared" si="6"/>
        <v>0</v>
      </c>
      <c r="H25" s="202">
        <f t="shared" si="6"/>
        <v>0</v>
      </c>
      <c r="I25" s="203">
        <f t="shared" si="6"/>
        <v>0</v>
      </c>
      <c r="J25" s="204">
        <f t="shared" si="6"/>
        <v>0</v>
      </c>
      <c r="K25" s="207">
        <f>SUM(B25:J25)</f>
        <v>0</v>
      </c>
    </row>
  </sheetData>
  <mergeCells count="3">
    <mergeCell ref="B4:D4"/>
    <mergeCell ref="H4:J4"/>
    <mergeCell ref="F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90132-A1A5-42FE-B0FC-E801D62266F1}">
  <dimension ref="A1:R36"/>
  <sheetViews>
    <sheetView workbookViewId="0">
      <selection activeCell="B4" sqref="B4"/>
    </sheetView>
  </sheetViews>
  <sheetFormatPr defaultColWidth="9.1796875" defaultRowHeight="12.5"/>
  <cols>
    <col min="1" max="1" width="25.81640625" customWidth="1"/>
    <col min="2" max="10" width="15.54296875" customWidth="1"/>
    <col min="11" max="11" width="12.54296875" customWidth="1"/>
    <col min="12" max="13" width="12" customWidth="1"/>
    <col min="14" max="14" width="11.7265625" customWidth="1"/>
  </cols>
  <sheetData>
    <row r="1" spans="1:18" ht="13">
      <c r="A1" s="20" t="s">
        <v>149</v>
      </c>
      <c r="E1" s="300" t="s">
        <v>99</v>
      </c>
      <c r="F1" s="300"/>
      <c r="G1" s="300"/>
    </row>
    <row r="2" spans="1:18" ht="13">
      <c r="A2" s="22"/>
      <c r="Q2" s="72"/>
      <c r="R2" s="23"/>
    </row>
    <row r="3" spans="1:18" ht="13" thickBot="1"/>
    <row r="4" spans="1:18" ht="13.5" thickBot="1">
      <c r="A4" s="24" t="s">
        <v>150</v>
      </c>
      <c r="B4" s="73" t="s">
        <v>151</v>
      </c>
      <c r="C4" s="73" t="s">
        <v>151</v>
      </c>
      <c r="D4" s="73" t="s">
        <v>151</v>
      </c>
      <c r="E4" s="73" t="s">
        <v>151</v>
      </c>
      <c r="F4" s="73" t="s">
        <v>151</v>
      </c>
      <c r="G4" s="73" t="s">
        <v>151</v>
      </c>
      <c r="H4" s="73" t="s">
        <v>151</v>
      </c>
      <c r="I4" s="73" t="s">
        <v>151</v>
      </c>
      <c r="J4" s="73" t="s">
        <v>151</v>
      </c>
      <c r="K4" s="73" t="s">
        <v>151</v>
      </c>
      <c r="L4" s="73" t="s">
        <v>151</v>
      </c>
      <c r="M4" s="73" t="s">
        <v>151</v>
      </c>
      <c r="N4" s="73" t="s">
        <v>151</v>
      </c>
      <c r="O4" s="73" t="s">
        <v>151</v>
      </c>
      <c r="P4" s="73" t="s">
        <v>151</v>
      </c>
      <c r="Q4" s="73" t="s">
        <v>151</v>
      </c>
      <c r="R4" s="73" t="s">
        <v>151</v>
      </c>
    </row>
    <row r="5" spans="1:18" ht="13" thickBot="1">
      <c r="A5" s="48" t="s">
        <v>152</v>
      </c>
      <c r="B5" s="74"/>
      <c r="C5" s="74"/>
      <c r="D5" s="74"/>
      <c r="E5" s="74"/>
      <c r="F5" s="74"/>
      <c r="G5" s="74"/>
      <c r="H5" s="74"/>
      <c r="I5" s="74"/>
      <c r="J5" s="74"/>
      <c r="K5" s="74"/>
      <c r="L5" s="74"/>
      <c r="M5" s="74"/>
      <c r="N5" s="74"/>
      <c r="O5" s="74"/>
      <c r="P5" s="74"/>
      <c r="Q5" s="74"/>
      <c r="R5" s="74"/>
    </row>
    <row r="6" spans="1:18" ht="25.5" thickBot="1">
      <c r="A6" s="48" t="s">
        <v>153</v>
      </c>
      <c r="B6" s="75"/>
      <c r="C6" s="75"/>
      <c r="D6" s="75"/>
      <c r="E6" s="75"/>
      <c r="F6" s="75"/>
      <c r="G6" s="75"/>
      <c r="H6" s="75"/>
      <c r="I6" s="75"/>
      <c r="J6" s="75"/>
      <c r="K6" s="75"/>
      <c r="L6" s="75"/>
      <c r="M6" s="75"/>
      <c r="N6" s="75"/>
      <c r="O6" s="75"/>
      <c r="P6" s="75"/>
      <c r="Q6" s="75"/>
      <c r="R6" s="75"/>
    </row>
    <row r="7" spans="1:18" ht="13" thickBot="1">
      <c r="A7" s="53" t="s">
        <v>104</v>
      </c>
      <c r="B7" s="74"/>
      <c r="C7" s="74"/>
      <c r="D7" s="74"/>
      <c r="E7" s="74"/>
      <c r="F7" s="74"/>
      <c r="G7" s="74"/>
      <c r="H7" s="74"/>
      <c r="I7" s="74"/>
      <c r="J7" s="74"/>
      <c r="K7" s="74"/>
      <c r="L7" s="74"/>
      <c r="M7" s="74"/>
      <c r="N7" s="74"/>
      <c r="O7" s="74"/>
      <c r="P7" s="74"/>
      <c r="Q7" s="74"/>
      <c r="R7" s="74"/>
    </row>
    <row r="8" spans="1:18" ht="13.5" thickBot="1">
      <c r="A8" s="59" t="s">
        <v>108</v>
      </c>
      <c r="B8" s="76">
        <f>B6*B5</f>
        <v>0</v>
      </c>
      <c r="C8" s="76">
        <f>C6*C5</f>
        <v>0</v>
      </c>
      <c r="D8" s="76">
        <f t="shared" ref="D8:R8" si="0">D6*D5</f>
        <v>0</v>
      </c>
      <c r="E8" s="76">
        <f t="shared" si="0"/>
        <v>0</v>
      </c>
      <c r="F8" s="76">
        <f t="shared" si="0"/>
        <v>0</v>
      </c>
      <c r="G8" s="76">
        <f t="shared" si="0"/>
        <v>0</v>
      </c>
      <c r="H8" s="76">
        <f t="shared" si="0"/>
        <v>0</v>
      </c>
      <c r="I8" s="76">
        <f t="shared" si="0"/>
        <v>0</v>
      </c>
      <c r="J8" s="76">
        <f t="shared" si="0"/>
        <v>0</v>
      </c>
      <c r="K8" s="76">
        <f t="shared" si="0"/>
        <v>0</v>
      </c>
      <c r="L8" s="76">
        <f t="shared" si="0"/>
        <v>0</v>
      </c>
      <c r="M8" s="76">
        <f t="shared" si="0"/>
        <v>0</v>
      </c>
      <c r="N8" s="76">
        <f t="shared" si="0"/>
        <v>0</v>
      </c>
      <c r="O8" s="76">
        <f t="shared" si="0"/>
        <v>0</v>
      </c>
      <c r="P8" s="76">
        <f t="shared" si="0"/>
        <v>0</v>
      </c>
      <c r="Q8" s="76">
        <f t="shared" si="0"/>
        <v>0</v>
      </c>
      <c r="R8" s="76">
        <f t="shared" si="0"/>
        <v>0</v>
      </c>
    </row>
    <row r="9" spans="1:18" ht="13" thickBot="1">
      <c r="A9" s="57" t="s">
        <v>154</v>
      </c>
      <c r="B9" s="75"/>
      <c r="C9" s="75"/>
      <c r="D9" s="75"/>
      <c r="E9" s="75"/>
      <c r="F9" s="75"/>
      <c r="G9" s="75"/>
      <c r="H9" s="75"/>
      <c r="I9" s="75"/>
      <c r="J9" s="75"/>
      <c r="K9" s="75"/>
      <c r="L9" s="75"/>
      <c r="M9" s="75"/>
      <c r="N9" s="75"/>
      <c r="O9" s="75"/>
      <c r="P9" s="75"/>
      <c r="Q9" s="75"/>
      <c r="R9" s="75"/>
    </row>
    <row r="10" spans="1:18" ht="25.5" thickBot="1">
      <c r="A10" s="57" t="s">
        <v>155</v>
      </c>
      <c r="B10" s="75"/>
      <c r="C10" s="75"/>
      <c r="D10" s="75"/>
      <c r="E10" s="75"/>
      <c r="F10" s="75"/>
      <c r="G10" s="75"/>
      <c r="H10" s="75"/>
      <c r="I10" s="75"/>
      <c r="J10" s="75"/>
      <c r="K10" s="75"/>
      <c r="L10" s="75"/>
      <c r="M10" s="75"/>
      <c r="N10" s="75"/>
      <c r="O10" s="75"/>
      <c r="P10" s="75"/>
      <c r="Q10" s="75"/>
      <c r="R10" s="75"/>
    </row>
    <row r="11" spans="1:18" ht="13" thickBot="1">
      <c r="A11" s="57" t="s">
        <v>156</v>
      </c>
      <c r="B11" s="75"/>
      <c r="C11" s="75"/>
      <c r="D11" s="75"/>
      <c r="E11" s="75"/>
      <c r="F11" s="75"/>
      <c r="G11" s="75"/>
      <c r="H11" s="75"/>
      <c r="I11" s="75"/>
      <c r="J11" s="75"/>
      <c r="K11" s="75"/>
      <c r="L11" s="75"/>
      <c r="M11" s="75"/>
      <c r="N11" s="75"/>
      <c r="O11" s="75"/>
      <c r="P11" s="75"/>
      <c r="Q11" s="75"/>
      <c r="R11" s="75"/>
    </row>
    <row r="12" spans="1:18" ht="13.5" thickBot="1">
      <c r="A12" s="59" t="s">
        <v>112</v>
      </c>
      <c r="B12" s="76">
        <f>SUM(B9:B11)*B5</f>
        <v>0</v>
      </c>
      <c r="C12" s="76">
        <f t="shared" ref="C12:R12" si="1">SUM(C9:C11)*C5</f>
        <v>0</v>
      </c>
      <c r="D12" s="76">
        <f t="shared" si="1"/>
        <v>0</v>
      </c>
      <c r="E12" s="76">
        <f t="shared" si="1"/>
        <v>0</v>
      </c>
      <c r="F12" s="76">
        <f t="shared" si="1"/>
        <v>0</v>
      </c>
      <c r="G12" s="76">
        <f t="shared" si="1"/>
        <v>0</v>
      </c>
      <c r="H12" s="76">
        <f t="shared" si="1"/>
        <v>0</v>
      </c>
      <c r="I12" s="76">
        <f t="shared" si="1"/>
        <v>0</v>
      </c>
      <c r="J12" s="76">
        <f t="shared" si="1"/>
        <v>0</v>
      </c>
      <c r="K12" s="76">
        <f t="shared" si="1"/>
        <v>0</v>
      </c>
      <c r="L12" s="76">
        <f t="shared" si="1"/>
        <v>0</v>
      </c>
      <c r="M12" s="76">
        <f t="shared" si="1"/>
        <v>0</v>
      </c>
      <c r="N12" s="76">
        <f t="shared" si="1"/>
        <v>0</v>
      </c>
      <c r="O12" s="76">
        <f t="shared" si="1"/>
        <v>0</v>
      </c>
      <c r="P12" s="76">
        <f t="shared" si="1"/>
        <v>0</v>
      </c>
      <c r="Q12" s="76">
        <f t="shared" si="1"/>
        <v>0</v>
      </c>
      <c r="R12" s="76">
        <f t="shared" si="1"/>
        <v>0</v>
      </c>
    </row>
    <row r="13" spans="1:18" ht="13.5" thickBot="1">
      <c r="A13" s="151" t="s">
        <v>113</v>
      </c>
      <c r="B13" s="159">
        <f>B8-B12</f>
        <v>0</v>
      </c>
      <c r="C13" s="159">
        <f t="shared" ref="C13:R13" si="2">C8-C12</f>
        <v>0</v>
      </c>
      <c r="D13" s="159">
        <f t="shared" si="2"/>
        <v>0</v>
      </c>
      <c r="E13" s="159">
        <f t="shared" si="2"/>
        <v>0</v>
      </c>
      <c r="F13" s="159">
        <f t="shared" si="2"/>
        <v>0</v>
      </c>
      <c r="G13" s="159">
        <f t="shared" si="2"/>
        <v>0</v>
      </c>
      <c r="H13" s="159">
        <f t="shared" si="2"/>
        <v>0</v>
      </c>
      <c r="I13" s="159">
        <f t="shared" si="2"/>
        <v>0</v>
      </c>
      <c r="J13" s="159">
        <f t="shared" si="2"/>
        <v>0</v>
      </c>
      <c r="K13" s="159">
        <f t="shared" si="2"/>
        <v>0</v>
      </c>
      <c r="L13" s="159">
        <f t="shared" si="2"/>
        <v>0</v>
      </c>
      <c r="M13" s="159">
        <f t="shared" si="2"/>
        <v>0</v>
      </c>
      <c r="N13" s="159">
        <f t="shared" si="2"/>
        <v>0</v>
      </c>
      <c r="O13" s="159">
        <f t="shared" si="2"/>
        <v>0</v>
      </c>
      <c r="P13" s="159">
        <f t="shared" si="2"/>
        <v>0</v>
      </c>
      <c r="Q13" s="159">
        <f t="shared" si="2"/>
        <v>0</v>
      </c>
      <c r="R13" s="159">
        <f t="shared" si="2"/>
        <v>0</v>
      </c>
    </row>
    <row r="14" spans="1:18" ht="13.5" thickBot="1">
      <c r="A14" s="77"/>
      <c r="B14" s="78"/>
      <c r="C14" s="78"/>
      <c r="D14" s="78"/>
      <c r="E14" s="78"/>
      <c r="F14" s="78"/>
      <c r="G14" s="78"/>
      <c r="H14" s="78"/>
      <c r="I14" s="78"/>
      <c r="J14" s="78"/>
      <c r="K14" s="78"/>
      <c r="L14" s="78"/>
      <c r="M14" s="78"/>
      <c r="N14" s="78"/>
      <c r="O14" s="78"/>
      <c r="P14" s="78"/>
      <c r="Q14" s="78"/>
      <c r="R14" s="78"/>
    </row>
    <row r="15" spans="1:18" ht="13" thickBot="1">
      <c r="A15" s="48" t="s">
        <v>157</v>
      </c>
      <c r="B15" s="63"/>
      <c r="C15" s="63"/>
      <c r="D15" s="63"/>
      <c r="E15" s="63"/>
      <c r="F15" s="63"/>
      <c r="G15" s="63"/>
      <c r="H15" s="63"/>
      <c r="I15" s="63"/>
      <c r="J15" s="63"/>
      <c r="K15" s="63"/>
      <c r="L15" s="63"/>
      <c r="M15" s="63"/>
      <c r="N15" s="63"/>
      <c r="O15" s="63"/>
      <c r="P15" s="63"/>
      <c r="Q15" s="63"/>
      <c r="R15" s="63"/>
    </row>
    <row r="16" spans="1:18" ht="13" thickBot="1">
      <c r="A16" s="48" t="s">
        <v>158</v>
      </c>
      <c r="B16" s="63"/>
      <c r="C16" s="63"/>
      <c r="D16" s="63"/>
      <c r="E16" s="63"/>
      <c r="F16" s="63"/>
      <c r="G16" s="63"/>
      <c r="H16" s="63"/>
      <c r="I16" s="63"/>
      <c r="J16" s="63"/>
      <c r="K16" s="63"/>
      <c r="L16" s="63"/>
      <c r="M16" s="63"/>
      <c r="N16" s="63"/>
      <c r="O16" s="63"/>
      <c r="P16" s="63"/>
      <c r="Q16" s="63"/>
      <c r="R16" s="63"/>
    </row>
    <row r="17" spans="1:18" ht="25.5" thickBot="1">
      <c r="A17" s="48" t="s">
        <v>116</v>
      </c>
      <c r="B17" s="79">
        <f>B7*365.25</f>
        <v>0</v>
      </c>
      <c r="C17" s="79">
        <f t="shared" ref="C17:R17" si="3">C7*365.25</f>
        <v>0</v>
      </c>
      <c r="D17" s="79">
        <f t="shared" si="3"/>
        <v>0</v>
      </c>
      <c r="E17" s="79">
        <f t="shared" si="3"/>
        <v>0</v>
      </c>
      <c r="F17" s="79">
        <f t="shared" si="3"/>
        <v>0</v>
      </c>
      <c r="G17" s="79">
        <f t="shared" si="3"/>
        <v>0</v>
      </c>
      <c r="H17" s="79">
        <f t="shared" si="3"/>
        <v>0</v>
      </c>
      <c r="I17" s="79">
        <f t="shared" si="3"/>
        <v>0</v>
      </c>
      <c r="J17" s="79">
        <f t="shared" si="3"/>
        <v>0</v>
      </c>
      <c r="K17" s="79">
        <f t="shared" si="3"/>
        <v>0</v>
      </c>
      <c r="L17" s="79">
        <f t="shared" si="3"/>
        <v>0</v>
      </c>
      <c r="M17" s="79">
        <f t="shared" si="3"/>
        <v>0</v>
      </c>
      <c r="N17" s="79">
        <f t="shared" si="3"/>
        <v>0</v>
      </c>
      <c r="O17" s="79">
        <f t="shared" si="3"/>
        <v>0</v>
      </c>
      <c r="P17" s="79">
        <f t="shared" si="3"/>
        <v>0</v>
      </c>
      <c r="Q17" s="79">
        <f t="shared" si="3"/>
        <v>0</v>
      </c>
      <c r="R17" s="79">
        <f t="shared" si="3"/>
        <v>0</v>
      </c>
    </row>
    <row r="18" spans="1:18" ht="25.5" thickBot="1">
      <c r="A18" s="48" t="s">
        <v>159</v>
      </c>
      <c r="B18" s="64">
        <f>DATEDIF(B15,B16,"D")</f>
        <v>0</v>
      </c>
      <c r="C18" s="64">
        <f>DATEDIF(C15,C16,"D")</f>
        <v>0</v>
      </c>
      <c r="D18" s="64">
        <f t="shared" ref="D18:R18" si="4">DATEDIF(D15,D16,"D")</f>
        <v>0</v>
      </c>
      <c r="E18" s="64">
        <f t="shared" si="4"/>
        <v>0</v>
      </c>
      <c r="F18" s="64">
        <f t="shared" si="4"/>
        <v>0</v>
      </c>
      <c r="G18" s="64">
        <f t="shared" si="4"/>
        <v>0</v>
      </c>
      <c r="H18" s="64">
        <f t="shared" si="4"/>
        <v>0</v>
      </c>
      <c r="I18" s="64">
        <f t="shared" si="4"/>
        <v>0</v>
      </c>
      <c r="J18" s="64">
        <f t="shared" si="4"/>
        <v>0</v>
      </c>
      <c r="K18" s="64">
        <f t="shared" si="4"/>
        <v>0</v>
      </c>
      <c r="L18" s="64">
        <f t="shared" si="4"/>
        <v>0</v>
      </c>
      <c r="M18" s="64">
        <f t="shared" si="4"/>
        <v>0</v>
      </c>
      <c r="N18" s="64">
        <f t="shared" si="4"/>
        <v>0</v>
      </c>
      <c r="O18" s="64">
        <f t="shared" si="4"/>
        <v>0</v>
      </c>
      <c r="P18" s="64">
        <f t="shared" si="4"/>
        <v>0</v>
      </c>
      <c r="Q18" s="64">
        <f t="shared" si="4"/>
        <v>0</v>
      </c>
      <c r="R18" s="64">
        <f t="shared" si="4"/>
        <v>0</v>
      </c>
    </row>
    <row r="19" spans="1:18" ht="13" thickBot="1">
      <c r="A19" s="48" t="s">
        <v>118</v>
      </c>
      <c r="B19" s="67">
        <f>IFERROR(B13/B17,0)</f>
        <v>0</v>
      </c>
      <c r="C19" s="67">
        <f t="shared" ref="C19:R19" si="5">IFERROR(C13/C17,0)</f>
        <v>0</v>
      </c>
      <c r="D19" s="67">
        <f>IFERROR(D13/D17,0)</f>
        <v>0</v>
      </c>
      <c r="E19" s="67">
        <f t="shared" si="5"/>
        <v>0</v>
      </c>
      <c r="F19" s="67">
        <f t="shared" si="5"/>
        <v>0</v>
      </c>
      <c r="G19" s="67">
        <f t="shared" si="5"/>
        <v>0</v>
      </c>
      <c r="H19" s="67">
        <f t="shared" si="5"/>
        <v>0</v>
      </c>
      <c r="I19" s="67">
        <f t="shared" si="5"/>
        <v>0</v>
      </c>
      <c r="J19" s="67">
        <f t="shared" si="5"/>
        <v>0</v>
      </c>
      <c r="K19" s="67">
        <f t="shared" si="5"/>
        <v>0</v>
      </c>
      <c r="L19" s="67">
        <f t="shared" si="5"/>
        <v>0</v>
      </c>
      <c r="M19" s="67">
        <f t="shared" si="5"/>
        <v>0</v>
      </c>
      <c r="N19" s="67">
        <f t="shared" si="5"/>
        <v>0</v>
      </c>
      <c r="O19" s="67">
        <f t="shared" si="5"/>
        <v>0</v>
      </c>
      <c r="P19" s="67">
        <f t="shared" si="5"/>
        <v>0</v>
      </c>
      <c r="Q19" s="67">
        <f t="shared" si="5"/>
        <v>0</v>
      </c>
      <c r="R19" s="67">
        <f t="shared" si="5"/>
        <v>0</v>
      </c>
    </row>
    <row r="20" spans="1:18">
      <c r="B20" s="68"/>
      <c r="C20" s="68"/>
      <c r="D20" s="68"/>
      <c r="E20" s="68"/>
      <c r="F20" s="68"/>
      <c r="G20" s="68"/>
      <c r="H20" s="68"/>
      <c r="I20" s="68"/>
      <c r="J20" s="68"/>
      <c r="K20" s="68"/>
      <c r="L20" s="68"/>
      <c r="M20" s="68"/>
      <c r="N20" s="68"/>
      <c r="O20" s="68"/>
      <c r="P20" s="68"/>
      <c r="Q20" s="68"/>
      <c r="R20" s="68"/>
    </row>
    <row r="21" spans="1:18" ht="13.5" thickBot="1">
      <c r="A21" s="153" t="s">
        <v>119</v>
      </c>
      <c r="B21" s="68"/>
      <c r="C21" s="68"/>
      <c r="D21" s="68"/>
      <c r="E21" s="68"/>
      <c r="F21" s="68"/>
      <c r="G21" s="68"/>
      <c r="H21" s="68"/>
      <c r="I21" s="68"/>
      <c r="J21" s="68"/>
      <c r="K21" s="68"/>
      <c r="L21" s="68"/>
      <c r="M21" s="68"/>
      <c r="N21" s="68"/>
      <c r="O21" s="68"/>
      <c r="P21" s="68"/>
      <c r="Q21" s="68"/>
      <c r="R21" s="68"/>
    </row>
    <row r="22" spans="1:18" ht="13" thickBot="1">
      <c r="A22" s="41">
        <v>2027</v>
      </c>
      <c r="B22" s="70">
        <f>IF(B$16&gt;(B$15+365.25*B$7),IF(AND($A22&gt;YEAR(B$15),$A22&lt;YEAR((B$15+365.25*B$7))),(DATE($A22,12,31)-DATE($A22,1,0))*B$19,IF(AND($A22=YEAR(B$15),$A22=YEAR((B$15+365.25*B$7))),((B$15+365.25*B$7)-B$15)*B$19,IF($A22=YEAR(B$15),(DATE(YEAR(B$15),12,31)-B$15)*B$19,IF($A22=YEAR((B$15+365.25*B$7)),((B$15+365.25*B$7)-DATE(YEAR((B$15+365.25*B$7)),1,0))*B$19,0)))),IF(AND($A22&gt;YEAR(B$15),$A22&lt;YEAR(B$16)),(DATE($A22,12,31)-DATE($A22,1,0))*B$19,IF(AND($A22=YEAR(B$15),$A22=YEAR(B$16)),(B$16-B$15)*B$19,IF($A22=YEAR(B$15),(DATE(YEAR(B$15),12,31)-B$15)*B$19,IF($A22=YEAR(B$16),(B$16-DATE(YEAR(B$16),1,0))*B$19,0)))))</f>
        <v>0</v>
      </c>
      <c r="C22" s="70">
        <f t="shared" ref="C22:R32" si="6">IF(C$16&gt;(C$15+365.25*C$7),IF(AND($A22&gt;YEAR(C$15),$A22&lt;YEAR((C$15+365.25*C$7))),(DATE($A22,12,31)-DATE($A22,1,0))*C$19,IF(AND($A22=YEAR(C$15),$A22=YEAR((C$15+365.25*C$7))),((C$15+365.25*C$7)-C$15)*C$19,IF($A22=YEAR(C$15),(DATE(YEAR(C$15),12,31)-C$15)*C$19,IF($A22=YEAR((C$15+365.25*C$7)),((C$15+365.25*C$7)-DATE(YEAR((C$15+365.25*C$7)),1,0))*C$19,0)))),IF(AND($A22&gt;YEAR(C$15),$A22&lt;YEAR(C$16)),(DATE($A22,12,31)-DATE($A22,1,0))*C$19,IF(AND($A22=YEAR(C$15),$A22=YEAR(C$16)),(C$16-C$15)*C$19,IF($A22=YEAR(C$15),(DATE(YEAR(C$15),12,31)-C$15)*C$19,IF($A22=YEAR(C$16),(C$16-DATE(YEAR(C$16),1,0))*C$19,0)))))</f>
        <v>0</v>
      </c>
      <c r="D22" s="70">
        <f t="shared" si="6"/>
        <v>0</v>
      </c>
      <c r="E22" s="70">
        <f t="shared" si="6"/>
        <v>0</v>
      </c>
      <c r="F22" s="70">
        <f t="shared" si="6"/>
        <v>0</v>
      </c>
      <c r="G22" s="70">
        <f t="shared" si="6"/>
        <v>0</v>
      </c>
      <c r="H22" s="70">
        <f t="shared" si="6"/>
        <v>0</v>
      </c>
      <c r="I22" s="70">
        <f t="shared" si="6"/>
        <v>0</v>
      </c>
      <c r="J22" s="70">
        <f t="shared" si="6"/>
        <v>0</v>
      </c>
      <c r="K22" s="70">
        <f t="shared" si="6"/>
        <v>0</v>
      </c>
      <c r="L22" s="70">
        <f t="shared" si="6"/>
        <v>0</v>
      </c>
      <c r="M22" s="70">
        <f t="shared" si="6"/>
        <v>0</v>
      </c>
      <c r="N22" s="70">
        <f t="shared" si="6"/>
        <v>0</v>
      </c>
      <c r="O22" s="70">
        <f t="shared" si="6"/>
        <v>0</v>
      </c>
      <c r="P22" s="70">
        <f t="shared" si="6"/>
        <v>0</v>
      </c>
      <c r="Q22" s="70">
        <f t="shared" si="6"/>
        <v>0</v>
      </c>
      <c r="R22" s="70">
        <f t="shared" si="6"/>
        <v>0</v>
      </c>
    </row>
    <row r="23" spans="1:18" ht="13" thickBot="1">
      <c r="A23" s="41">
        <v>2028</v>
      </c>
      <c r="B23" s="70">
        <f t="shared" ref="B23:Q32" si="7">IF(B$16&gt;(B$15+365.25*B$7),IF(AND($A23&gt;YEAR(B$15),$A23&lt;YEAR((B$15+365.25*B$7))),(DATE($A23,12,31)-DATE($A23,1,0))*B$19,IF(AND($A23=YEAR(B$15),$A23=YEAR((B$15+365.25*B$7))),((B$15+365.25*B$7)-B$15)*B$19,IF($A23=YEAR(B$15),(DATE(YEAR(B$15),12,31)-B$15)*B$19,IF($A23=YEAR((B$15+365.25*B$7)),((B$15+365.25*B$7)-DATE(YEAR((B$15+365.25*B$7)),1,0))*B$19,0)))),IF(AND($A23&gt;YEAR(B$15),$A23&lt;YEAR(B$16)),(DATE($A23,12,31)-DATE($A23,1,0))*B$19,IF(AND($A23=YEAR(B$15),$A23=YEAR(B$16)),(B$16-B$15)*B$19,IF($A23=YEAR(B$15),(DATE(YEAR(B$15),12,31)-B$15)*B$19,IF($A23=YEAR(B$16),(B$16-DATE(YEAR(B$16),1,0))*B$19,0)))))</f>
        <v>0</v>
      </c>
      <c r="C23" s="70">
        <f t="shared" si="7"/>
        <v>0</v>
      </c>
      <c r="D23" s="70">
        <f t="shared" si="7"/>
        <v>0</v>
      </c>
      <c r="E23" s="70">
        <f t="shared" si="7"/>
        <v>0</v>
      </c>
      <c r="F23" s="70">
        <f t="shared" si="7"/>
        <v>0</v>
      </c>
      <c r="G23" s="70">
        <f t="shared" si="7"/>
        <v>0</v>
      </c>
      <c r="H23" s="70">
        <f t="shared" si="7"/>
        <v>0</v>
      </c>
      <c r="I23" s="70">
        <f t="shared" si="7"/>
        <v>0</v>
      </c>
      <c r="J23" s="70">
        <f t="shared" si="7"/>
        <v>0</v>
      </c>
      <c r="K23" s="70">
        <f t="shared" si="7"/>
        <v>0</v>
      </c>
      <c r="L23" s="70">
        <f t="shared" si="7"/>
        <v>0</v>
      </c>
      <c r="M23" s="70">
        <f t="shared" si="7"/>
        <v>0</v>
      </c>
      <c r="N23" s="70">
        <f t="shared" si="7"/>
        <v>0</v>
      </c>
      <c r="O23" s="70">
        <f t="shared" si="7"/>
        <v>0</v>
      </c>
      <c r="P23" s="70">
        <f t="shared" si="7"/>
        <v>0</v>
      </c>
      <c r="Q23" s="70">
        <f t="shared" si="7"/>
        <v>0</v>
      </c>
      <c r="R23" s="70">
        <f t="shared" si="6"/>
        <v>0</v>
      </c>
    </row>
    <row r="24" spans="1:18" ht="13" thickBot="1">
      <c r="A24" s="41">
        <v>2029</v>
      </c>
      <c r="B24" s="70">
        <f t="shared" si="7"/>
        <v>0</v>
      </c>
      <c r="C24" s="70">
        <f t="shared" si="6"/>
        <v>0</v>
      </c>
      <c r="D24" s="70">
        <f t="shared" si="6"/>
        <v>0</v>
      </c>
      <c r="E24" s="70">
        <f t="shared" si="6"/>
        <v>0</v>
      </c>
      <c r="F24" s="70">
        <f t="shared" si="6"/>
        <v>0</v>
      </c>
      <c r="G24" s="70">
        <f t="shared" si="6"/>
        <v>0</v>
      </c>
      <c r="H24" s="70">
        <f t="shared" si="6"/>
        <v>0</v>
      </c>
      <c r="I24" s="70">
        <f t="shared" si="6"/>
        <v>0</v>
      </c>
      <c r="J24" s="70">
        <f t="shared" si="6"/>
        <v>0</v>
      </c>
      <c r="K24" s="70">
        <f t="shared" si="6"/>
        <v>0</v>
      </c>
      <c r="L24" s="70">
        <f t="shared" si="6"/>
        <v>0</v>
      </c>
      <c r="M24" s="70">
        <f t="shared" si="6"/>
        <v>0</v>
      </c>
      <c r="N24" s="70">
        <f t="shared" si="6"/>
        <v>0</v>
      </c>
      <c r="O24" s="70">
        <f t="shared" si="6"/>
        <v>0</v>
      </c>
      <c r="P24" s="70">
        <f t="shared" si="6"/>
        <v>0</v>
      </c>
      <c r="Q24" s="70">
        <f t="shared" si="6"/>
        <v>0</v>
      </c>
      <c r="R24" s="70">
        <f t="shared" si="6"/>
        <v>0</v>
      </c>
    </row>
    <row r="25" spans="1:18" ht="13" thickBot="1">
      <c r="A25" s="41">
        <v>2030</v>
      </c>
      <c r="B25" s="70">
        <f t="shared" si="7"/>
        <v>0</v>
      </c>
      <c r="C25" s="70">
        <f t="shared" si="6"/>
        <v>0</v>
      </c>
      <c r="D25" s="70">
        <f t="shared" si="6"/>
        <v>0</v>
      </c>
      <c r="E25" s="70">
        <f t="shared" si="6"/>
        <v>0</v>
      </c>
      <c r="F25" s="70">
        <f t="shared" si="6"/>
        <v>0</v>
      </c>
      <c r="G25" s="70">
        <f t="shared" si="6"/>
        <v>0</v>
      </c>
      <c r="H25" s="70">
        <f t="shared" si="6"/>
        <v>0</v>
      </c>
      <c r="I25" s="70">
        <f t="shared" si="6"/>
        <v>0</v>
      </c>
      <c r="J25" s="70">
        <f t="shared" si="6"/>
        <v>0</v>
      </c>
      <c r="K25" s="70">
        <f t="shared" si="6"/>
        <v>0</v>
      </c>
      <c r="L25" s="70">
        <f t="shared" si="6"/>
        <v>0</v>
      </c>
      <c r="M25" s="70">
        <f t="shared" si="6"/>
        <v>0</v>
      </c>
      <c r="N25" s="70">
        <f t="shared" si="6"/>
        <v>0</v>
      </c>
      <c r="O25" s="70">
        <f t="shared" si="6"/>
        <v>0</v>
      </c>
      <c r="P25" s="70">
        <f t="shared" si="6"/>
        <v>0</v>
      </c>
      <c r="Q25" s="70">
        <f t="shared" si="6"/>
        <v>0</v>
      </c>
      <c r="R25" s="70">
        <f t="shared" si="6"/>
        <v>0</v>
      </c>
    </row>
    <row r="26" spans="1:18" ht="13" thickBot="1">
      <c r="A26" s="41">
        <v>2031</v>
      </c>
      <c r="B26" s="70">
        <f t="shared" si="7"/>
        <v>0</v>
      </c>
      <c r="C26" s="70">
        <f t="shared" si="6"/>
        <v>0</v>
      </c>
      <c r="D26" s="70">
        <f t="shared" si="6"/>
        <v>0</v>
      </c>
      <c r="E26" s="70">
        <f t="shared" si="6"/>
        <v>0</v>
      </c>
      <c r="F26" s="70">
        <f t="shared" si="6"/>
        <v>0</v>
      </c>
      <c r="G26" s="70">
        <f t="shared" si="6"/>
        <v>0</v>
      </c>
      <c r="H26" s="70">
        <f t="shared" si="6"/>
        <v>0</v>
      </c>
      <c r="I26" s="70">
        <f t="shared" si="6"/>
        <v>0</v>
      </c>
      <c r="J26" s="70">
        <f t="shared" si="6"/>
        <v>0</v>
      </c>
      <c r="K26" s="70">
        <f t="shared" si="6"/>
        <v>0</v>
      </c>
      <c r="L26" s="70">
        <f t="shared" si="6"/>
        <v>0</v>
      </c>
      <c r="M26" s="70">
        <f t="shared" si="6"/>
        <v>0</v>
      </c>
      <c r="N26" s="70">
        <f t="shared" si="6"/>
        <v>0</v>
      </c>
      <c r="O26" s="70">
        <f t="shared" si="6"/>
        <v>0</v>
      </c>
      <c r="P26" s="70">
        <f t="shared" si="6"/>
        <v>0</v>
      </c>
      <c r="Q26" s="70">
        <f t="shared" si="6"/>
        <v>0</v>
      </c>
      <c r="R26" s="70">
        <f t="shared" si="6"/>
        <v>0</v>
      </c>
    </row>
    <row r="27" spans="1:18" ht="13" thickBot="1">
      <c r="A27" s="41">
        <v>2032</v>
      </c>
      <c r="B27" s="70">
        <f t="shared" si="7"/>
        <v>0</v>
      </c>
      <c r="C27" s="70">
        <f t="shared" si="6"/>
        <v>0</v>
      </c>
      <c r="D27" s="70">
        <f t="shared" si="6"/>
        <v>0</v>
      </c>
      <c r="E27" s="70">
        <f t="shared" si="6"/>
        <v>0</v>
      </c>
      <c r="F27" s="70">
        <f t="shared" si="6"/>
        <v>0</v>
      </c>
      <c r="G27" s="70">
        <f t="shared" si="6"/>
        <v>0</v>
      </c>
      <c r="H27" s="70">
        <f t="shared" si="6"/>
        <v>0</v>
      </c>
      <c r="I27" s="70">
        <f t="shared" si="6"/>
        <v>0</v>
      </c>
      <c r="J27" s="70">
        <f t="shared" si="6"/>
        <v>0</v>
      </c>
      <c r="K27" s="70">
        <f t="shared" si="6"/>
        <v>0</v>
      </c>
      <c r="L27" s="70">
        <f t="shared" si="6"/>
        <v>0</v>
      </c>
      <c r="M27" s="70">
        <f t="shared" si="6"/>
        <v>0</v>
      </c>
      <c r="N27" s="70">
        <f t="shared" si="6"/>
        <v>0</v>
      </c>
      <c r="O27" s="70">
        <f t="shared" si="6"/>
        <v>0</v>
      </c>
      <c r="P27" s="70">
        <f t="shared" si="6"/>
        <v>0</v>
      </c>
      <c r="Q27" s="70">
        <f t="shared" si="6"/>
        <v>0</v>
      </c>
      <c r="R27" s="70">
        <f t="shared" si="6"/>
        <v>0</v>
      </c>
    </row>
    <row r="28" spans="1:18" ht="13" thickBot="1">
      <c r="A28" s="41">
        <v>2033</v>
      </c>
      <c r="B28" s="70">
        <f t="shared" si="7"/>
        <v>0</v>
      </c>
      <c r="C28" s="70">
        <f t="shared" si="6"/>
        <v>0</v>
      </c>
      <c r="D28" s="70">
        <f t="shared" si="6"/>
        <v>0</v>
      </c>
      <c r="E28" s="70">
        <f t="shared" si="6"/>
        <v>0</v>
      </c>
      <c r="F28" s="70">
        <f t="shared" si="6"/>
        <v>0</v>
      </c>
      <c r="G28" s="70">
        <f t="shared" si="6"/>
        <v>0</v>
      </c>
      <c r="H28" s="70">
        <f t="shared" si="6"/>
        <v>0</v>
      </c>
      <c r="I28" s="70">
        <f t="shared" si="6"/>
        <v>0</v>
      </c>
      <c r="J28" s="70">
        <f t="shared" si="6"/>
        <v>0</v>
      </c>
      <c r="K28" s="70">
        <f t="shared" si="6"/>
        <v>0</v>
      </c>
      <c r="L28" s="70">
        <f t="shared" si="6"/>
        <v>0</v>
      </c>
      <c r="M28" s="70">
        <f t="shared" si="6"/>
        <v>0</v>
      </c>
      <c r="N28" s="70">
        <f t="shared" si="6"/>
        <v>0</v>
      </c>
      <c r="O28" s="70">
        <f t="shared" si="6"/>
        <v>0</v>
      </c>
      <c r="P28" s="70">
        <f t="shared" si="6"/>
        <v>0</v>
      </c>
      <c r="Q28" s="70">
        <f t="shared" si="6"/>
        <v>0</v>
      </c>
      <c r="R28" s="70">
        <f t="shared" si="6"/>
        <v>0</v>
      </c>
    </row>
    <row r="29" spans="1:18" ht="13" thickBot="1">
      <c r="A29" s="41">
        <v>2034</v>
      </c>
      <c r="B29" s="70">
        <f t="shared" si="7"/>
        <v>0</v>
      </c>
      <c r="C29" s="70">
        <f t="shared" si="6"/>
        <v>0</v>
      </c>
      <c r="D29" s="70">
        <f t="shared" si="6"/>
        <v>0</v>
      </c>
      <c r="E29" s="70">
        <f t="shared" si="6"/>
        <v>0</v>
      </c>
      <c r="F29" s="70">
        <f t="shared" si="6"/>
        <v>0</v>
      </c>
      <c r="G29" s="70">
        <f t="shared" si="6"/>
        <v>0</v>
      </c>
      <c r="H29" s="70">
        <f t="shared" si="6"/>
        <v>0</v>
      </c>
      <c r="I29" s="70">
        <f t="shared" si="6"/>
        <v>0</v>
      </c>
      <c r="J29" s="70">
        <f t="shared" si="6"/>
        <v>0</v>
      </c>
      <c r="K29" s="70">
        <f t="shared" si="6"/>
        <v>0</v>
      </c>
      <c r="L29" s="70">
        <f t="shared" si="6"/>
        <v>0</v>
      </c>
      <c r="M29" s="70">
        <f t="shared" si="6"/>
        <v>0</v>
      </c>
      <c r="N29" s="70">
        <f t="shared" si="6"/>
        <v>0</v>
      </c>
      <c r="O29" s="70">
        <f t="shared" si="6"/>
        <v>0</v>
      </c>
      <c r="P29" s="70">
        <f t="shared" si="6"/>
        <v>0</v>
      </c>
      <c r="Q29" s="70">
        <f t="shared" si="6"/>
        <v>0</v>
      </c>
      <c r="R29" s="70">
        <f t="shared" si="6"/>
        <v>0</v>
      </c>
    </row>
    <row r="30" spans="1:18" ht="13" thickBot="1">
      <c r="A30" s="41">
        <v>2035</v>
      </c>
      <c r="B30" s="70">
        <f t="shared" si="7"/>
        <v>0</v>
      </c>
      <c r="C30" s="70">
        <f t="shared" si="6"/>
        <v>0</v>
      </c>
      <c r="D30" s="70">
        <f t="shared" si="6"/>
        <v>0</v>
      </c>
      <c r="E30" s="70">
        <f t="shared" si="6"/>
        <v>0</v>
      </c>
      <c r="F30" s="70">
        <f t="shared" si="6"/>
        <v>0</v>
      </c>
      <c r="G30" s="70">
        <f t="shared" si="6"/>
        <v>0</v>
      </c>
      <c r="H30" s="70">
        <f t="shared" si="6"/>
        <v>0</v>
      </c>
      <c r="I30" s="70">
        <f t="shared" si="6"/>
        <v>0</v>
      </c>
      <c r="J30" s="70">
        <f t="shared" si="6"/>
        <v>0</v>
      </c>
      <c r="K30" s="70">
        <f t="shared" si="6"/>
        <v>0</v>
      </c>
      <c r="L30" s="70">
        <f t="shared" si="6"/>
        <v>0</v>
      </c>
      <c r="M30" s="70">
        <f t="shared" si="6"/>
        <v>0</v>
      </c>
      <c r="N30" s="70">
        <f t="shared" si="6"/>
        <v>0</v>
      </c>
      <c r="O30" s="70">
        <f t="shared" si="6"/>
        <v>0</v>
      </c>
      <c r="P30" s="70">
        <f t="shared" si="6"/>
        <v>0</v>
      </c>
      <c r="Q30" s="70">
        <f t="shared" si="6"/>
        <v>0</v>
      </c>
      <c r="R30" s="70">
        <f t="shared" si="6"/>
        <v>0</v>
      </c>
    </row>
    <row r="31" spans="1:18" ht="13" thickBot="1">
      <c r="A31" s="41">
        <v>2036</v>
      </c>
      <c r="B31" s="70">
        <f t="shared" si="7"/>
        <v>0</v>
      </c>
      <c r="C31" s="70">
        <f t="shared" si="6"/>
        <v>0</v>
      </c>
      <c r="D31" s="70">
        <f t="shared" si="6"/>
        <v>0</v>
      </c>
      <c r="E31" s="70">
        <f t="shared" si="6"/>
        <v>0</v>
      </c>
      <c r="F31" s="70">
        <f t="shared" si="6"/>
        <v>0</v>
      </c>
      <c r="G31" s="70">
        <f t="shared" si="6"/>
        <v>0</v>
      </c>
      <c r="H31" s="70">
        <f t="shared" si="6"/>
        <v>0</v>
      </c>
      <c r="I31" s="70">
        <f t="shared" si="6"/>
        <v>0</v>
      </c>
      <c r="J31" s="70">
        <f t="shared" si="6"/>
        <v>0</v>
      </c>
      <c r="K31" s="70">
        <f t="shared" si="6"/>
        <v>0</v>
      </c>
      <c r="L31" s="70">
        <f t="shared" si="6"/>
        <v>0</v>
      </c>
      <c r="M31" s="70">
        <f t="shared" si="6"/>
        <v>0</v>
      </c>
      <c r="N31" s="70">
        <f t="shared" si="6"/>
        <v>0</v>
      </c>
      <c r="O31" s="70">
        <f t="shared" si="6"/>
        <v>0</v>
      </c>
      <c r="P31" s="70">
        <f t="shared" si="6"/>
        <v>0</v>
      </c>
      <c r="Q31" s="70">
        <f t="shared" si="6"/>
        <v>0</v>
      </c>
      <c r="R31" s="70">
        <f t="shared" si="6"/>
        <v>0</v>
      </c>
    </row>
    <row r="32" spans="1:18" ht="13" thickBot="1">
      <c r="A32" s="41">
        <v>2037</v>
      </c>
      <c r="B32" s="70">
        <f t="shared" si="7"/>
        <v>0</v>
      </c>
      <c r="C32" s="70">
        <f t="shared" si="6"/>
        <v>0</v>
      </c>
      <c r="D32" s="70">
        <f t="shared" si="6"/>
        <v>0</v>
      </c>
      <c r="E32" s="70">
        <f t="shared" si="6"/>
        <v>0</v>
      </c>
      <c r="F32" s="70">
        <f t="shared" si="6"/>
        <v>0</v>
      </c>
      <c r="G32" s="70">
        <f t="shared" si="6"/>
        <v>0</v>
      </c>
      <c r="H32" s="70">
        <f t="shared" si="6"/>
        <v>0</v>
      </c>
      <c r="I32" s="70">
        <f t="shared" si="6"/>
        <v>0</v>
      </c>
      <c r="J32" s="70">
        <f t="shared" si="6"/>
        <v>0</v>
      </c>
      <c r="K32" s="70">
        <f t="shared" si="6"/>
        <v>0</v>
      </c>
      <c r="L32" s="70">
        <f t="shared" si="6"/>
        <v>0</v>
      </c>
      <c r="M32" s="70">
        <f t="shared" si="6"/>
        <v>0</v>
      </c>
      <c r="N32" s="70">
        <f t="shared" si="6"/>
        <v>0</v>
      </c>
      <c r="O32" s="70">
        <f t="shared" si="6"/>
        <v>0</v>
      </c>
      <c r="P32" s="70">
        <f t="shared" si="6"/>
        <v>0</v>
      </c>
      <c r="Q32" s="70">
        <f t="shared" si="6"/>
        <v>0</v>
      </c>
      <c r="R32" s="70">
        <f t="shared" si="6"/>
        <v>0</v>
      </c>
    </row>
    <row r="33" spans="1:18" ht="13" thickBot="1">
      <c r="B33" s="68"/>
      <c r="C33" s="68"/>
      <c r="D33" s="68"/>
      <c r="E33" s="68"/>
      <c r="F33" s="68"/>
      <c r="G33" s="68"/>
      <c r="H33" s="68"/>
      <c r="I33" s="68"/>
      <c r="J33" s="68"/>
      <c r="K33" s="68"/>
      <c r="L33" s="68"/>
      <c r="M33" s="68"/>
      <c r="N33" s="68"/>
      <c r="O33" s="68"/>
      <c r="P33" s="68"/>
      <c r="Q33" s="68"/>
      <c r="R33" s="68"/>
    </row>
    <row r="34" spans="1:18" ht="13.5" thickBot="1">
      <c r="A34" s="154" t="s">
        <v>141</v>
      </c>
      <c r="B34" s="155">
        <f>SUM(B22:B32)</f>
        <v>0</v>
      </c>
      <c r="C34" s="155">
        <f>SUM(C22:C32)</f>
        <v>0</v>
      </c>
      <c r="D34" s="155">
        <f t="shared" ref="D34:R34" si="8">SUM(D22:D32)</f>
        <v>0</v>
      </c>
      <c r="E34" s="155">
        <f t="shared" si="8"/>
        <v>0</v>
      </c>
      <c r="F34" s="155">
        <f t="shared" si="8"/>
        <v>0</v>
      </c>
      <c r="G34" s="155">
        <f t="shared" si="8"/>
        <v>0</v>
      </c>
      <c r="H34" s="155">
        <f t="shared" si="8"/>
        <v>0</v>
      </c>
      <c r="I34" s="155">
        <f t="shared" si="8"/>
        <v>0</v>
      </c>
      <c r="J34" s="155">
        <f t="shared" si="8"/>
        <v>0</v>
      </c>
      <c r="K34" s="155">
        <f t="shared" si="8"/>
        <v>0</v>
      </c>
      <c r="L34" s="155">
        <f t="shared" si="8"/>
        <v>0</v>
      </c>
      <c r="M34" s="155">
        <f t="shared" si="8"/>
        <v>0</v>
      </c>
      <c r="N34" s="155">
        <f t="shared" si="8"/>
        <v>0</v>
      </c>
      <c r="O34" s="155">
        <f t="shared" si="8"/>
        <v>0</v>
      </c>
      <c r="P34" s="155">
        <f t="shared" si="8"/>
        <v>0</v>
      </c>
      <c r="Q34" s="155">
        <f t="shared" si="8"/>
        <v>0</v>
      </c>
      <c r="R34" s="155">
        <f t="shared" si="8"/>
        <v>0</v>
      </c>
    </row>
    <row r="35" spans="1:18" ht="13" thickBot="1">
      <c r="B35" s="68"/>
      <c r="C35" s="68"/>
      <c r="D35" s="68"/>
      <c r="E35" s="68"/>
      <c r="F35" s="68"/>
      <c r="G35" s="68"/>
      <c r="H35" s="68"/>
      <c r="I35" s="68"/>
      <c r="J35" s="68"/>
      <c r="K35" s="68"/>
      <c r="L35" s="68"/>
      <c r="M35" s="68"/>
      <c r="N35" s="68"/>
      <c r="O35" s="68"/>
      <c r="P35" s="68"/>
      <c r="Q35" s="68"/>
      <c r="R35" s="68"/>
    </row>
    <row r="36" spans="1:18" ht="26.5" thickBot="1">
      <c r="A36" s="80" t="s">
        <v>160</v>
      </c>
      <c r="B36" s="44">
        <f>B13-B34</f>
        <v>0</v>
      </c>
      <c r="C36" s="44">
        <f>C13-C32-C34</f>
        <v>0</v>
      </c>
      <c r="D36" s="44">
        <f t="shared" ref="D36:R36" si="9">D13-D32-D34</f>
        <v>0</v>
      </c>
      <c r="E36" s="44">
        <f t="shared" si="9"/>
        <v>0</v>
      </c>
      <c r="F36" s="44">
        <f t="shared" si="9"/>
        <v>0</v>
      </c>
      <c r="G36" s="44">
        <f t="shared" si="9"/>
        <v>0</v>
      </c>
      <c r="H36" s="44">
        <f t="shared" si="9"/>
        <v>0</v>
      </c>
      <c r="I36" s="44">
        <f t="shared" si="9"/>
        <v>0</v>
      </c>
      <c r="J36" s="44">
        <f t="shared" si="9"/>
        <v>0</v>
      </c>
      <c r="K36" s="44">
        <f t="shared" si="9"/>
        <v>0</v>
      </c>
      <c r="L36" s="44">
        <f t="shared" si="9"/>
        <v>0</v>
      </c>
      <c r="M36" s="44">
        <f t="shared" si="9"/>
        <v>0</v>
      </c>
      <c r="N36" s="44">
        <f t="shared" si="9"/>
        <v>0</v>
      </c>
      <c r="O36" s="44">
        <f t="shared" si="9"/>
        <v>0</v>
      </c>
      <c r="P36" s="44">
        <f t="shared" si="9"/>
        <v>0</v>
      </c>
      <c r="Q36" s="44">
        <f t="shared" si="9"/>
        <v>0</v>
      </c>
      <c r="R36" s="44">
        <f t="shared" si="9"/>
        <v>0</v>
      </c>
    </row>
  </sheetData>
  <mergeCells count="1">
    <mergeCell ref="E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8973-471F-4E0D-BC68-4036C0E1FE5A}">
  <dimension ref="A1:R38"/>
  <sheetViews>
    <sheetView workbookViewId="0">
      <selection activeCell="B4" sqref="B4"/>
    </sheetView>
  </sheetViews>
  <sheetFormatPr defaultColWidth="9.1796875" defaultRowHeight="12.5"/>
  <cols>
    <col min="1" max="1" width="23.26953125" customWidth="1"/>
    <col min="2" max="2" width="17.54296875" bestFit="1" customWidth="1"/>
    <col min="3" max="3" width="17.1796875" customWidth="1"/>
    <col min="4" max="14" width="17.54296875" bestFit="1" customWidth="1"/>
    <col min="15" max="18" width="17.1796875" customWidth="1"/>
  </cols>
  <sheetData>
    <row r="1" spans="1:18" ht="13">
      <c r="A1" s="20" t="s">
        <v>161</v>
      </c>
      <c r="E1" s="300" t="s">
        <v>99</v>
      </c>
      <c r="F1" s="300"/>
      <c r="G1" s="300"/>
    </row>
    <row r="2" spans="1:18" ht="13">
      <c r="A2" s="22"/>
      <c r="Q2" s="72"/>
      <c r="R2" s="23"/>
    </row>
    <row r="3" spans="1:18" ht="13" thickBot="1">
      <c r="A3" s="22"/>
    </row>
    <row r="4" spans="1:18" ht="13" thickBot="1">
      <c r="A4" s="26" t="s">
        <v>150</v>
      </c>
      <c r="B4" s="81" t="s">
        <v>151</v>
      </c>
      <c r="C4" s="81" t="s">
        <v>151</v>
      </c>
      <c r="D4" s="81" t="s">
        <v>151</v>
      </c>
      <c r="E4" s="81" t="s">
        <v>151</v>
      </c>
      <c r="F4" s="81" t="s">
        <v>151</v>
      </c>
      <c r="G4" s="81" t="s">
        <v>151</v>
      </c>
      <c r="H4" s="81" t="s">
        <v>151</v>
      </c>
      <c r="I4" s="81" t="s">
        <v>151</v>
      </c>
      <c r="J4" s="81" t="s">
        <v>151</v>
      </c>
      <c r="K4" s="81" t="s">
        <v>151</v>
      </c>
      <c r="L4" s="81" t="s">
        <v>151</v>
      </c>
      <c r="M4" s="81" t="s">
        <v>151</v>
      </c>
      <c r="N4" s="81" t="s">
        <v>151</v>
      </c>
      <c r="O4" s="81" t="s">
        <v>151</v>
      </c>
      <c r="P4" s="81" t="s">
        <v>151</v>
      </c>
      <c r="Q4" s="81" t="s">
        <v>151</v>
      </c>
      <c r="R4" s="81" t="s">
        <v>151</v>
      </c>
    </row>
    <row r="5" spans="1:18" ht="13" thickBot="1">
      <c r="A5" s="48" t="s">
        <v>162</v>
      </c>
      <c r="B5" s="82"/>
      <c r="C5" s="82"/>
      <c r="D5" s="82"/>
      <c r="E5" s="82"/>
      <c r="F5" s="82"/>
      <c r="G5" s="82"/>
      <c r="H5" s="82"/>
      <c r="I5" s="82"/>
      <c r="J5" s="82"/>
      <c r="K5" s="82"/>
      <c r="L5" s="82"/>
      <c r="M5" s="82"/>
      <c r="N5" s="82"/>
      <c r="O5" s="82"/>
      <c r="P5" s="82"/>
      <c r="Q5" s="82"/>
      <c r="R5" s="82"/>
    </row>
    <row r="6" spans="1:18" ht="13" thickBot="1">
      <c r="A6" s="83" t="s">
        <v>125</v>
      </c>
      <c r="B6" s="84"/>
      <c r="C6" s="84"/>
      <c r="D6" s="84"/>
      <c r="E6" s="84"/>
      <c r="F6" s="84"/>
      <c r="G6" s="84"/>
      <c r="H6" s="84"/>
      <c r="I6" s="84"/>
      <c r="J6" s="84"/>
      <c r="K6" s="84"/>
      <c r="L6" s="84"/>
      <c r="M6" s="84"/>
      <c r="N6" s="84"/>
      <c r="O6" s="84"/>
      <c r="P6" s="84"/>
      <c r="Q6" s="84"/>
      <c r="R6" s="84"/>
    </row>
    <row r="7" spans="1:18" ht="13.5" thickBot="1">
      <c r="A7" s="54" t="s">
        <v>126</v>
      </c>
      <c r="B7" s="52"/>
      <c r="C7" s="52"/>
      <c r="D7" s="52"/>
      <c r="E7" s="52"/>
      <c r="F7" s="52"/>
      <c r="G7" s="52"/>
      <c r="H7" s="52"/>
      <c r="I7" s="52"/>
      <c r="J7" s="52"/>
      <c r="K7" s="52"/>
      <c r="L7" s="52"/>
      <c r="M7" s="52"/>
      <c r="N7" s="52"/>
      <c r="O7" s="52"/>
      <c r="P7" s="52"/>
      <c r="Q7" s="52"/>
      <c r="R7" s="52"/>
    </row>
    <row r="8" spans="1:18" ht="26.5" thickBot="1">
      <c r="A8" s="59" t="s">
        <v>163</v>
      </c>
      <c r="B8" s="85">
        <f>SUM(B9:B10)</f>
        <v>0</v>
      </c>
      <c r="C8" s="85">
        <f t="shared" ref="C8:R8" si="0">SUM(C9:C10)</f>
        <v>0</v>
      </c>
      <c r="D8" s="85">
        <f t="shared" si="0"/>
        <v>0</v>
      </c>
      <c r="E8" s="85">
        <f t="shared" si="0"/>
        <v>0</v>
      </c>
      <c r="F8" s="85">
        <f t="shared" si="0"/>
        <v>0</v>
      </c>
      <c r="G8" s="85">
        <f t="shared" si="0"/>
        <v>0</v>
      </c>
      <c r="H8" s="85">
        <f t="shared" si="0"/>
        <v>0</v>
      </c>
      <c r="I8" s="85">
        <f t="shared" si="0"/>
        <v>0</v>
      </c>
      <c r="J8" s="85">
        <f t="shared" si="0"/>
        <v>0</v>
      </c>
      <c r="K8" s="85">
        <f t="shared" si="0"/>
        <v>0</v>
      </c>
      <c r="L8" s="85">
        <f t="shared" si="0"/>
        <v>0</v>
      </c>
      <c r="M8" s="85">
        <f t="shared" si="0"/>
        <v>0</v>
      </c>
      <c r="N8" s="85">
        <f t="shared" si="0"/>
        <v>0</v>
      </c>
      <c r="O8" s="85">
        <f t="shared" si="0"/>
        <v>0</v>
      </c>
      <c r="P8" s="85">
        <f t="shared" si="0"/>
        <v>0</v>
      </c>
      <c r="Q8" s="85">
        <f t="shared" si="0"/>
        <v>0</v>
      </c>
      <c r="R8" s="85">
        <f t="shared" si="0"/>
        <v>0</v>
      </c>
    </row>
    <row r="9" spans="1:18" ht="39.5" thickBot="1">
      <c r="A9" s="66" t="s">
        <v>164</v>
      </c>
      <c r="B9" s="86"/>
      <c r="C9" s="86"/>
      <c r="D9" s="86"/>
      <c r="E9" s="86"/>
      <c r="F9" s="86"/>
      <c r="G9" s="86"/>
      <c r="H9" s="86"/>
      <c r="I9" s="86"/>
      <c r="J9" s="86"/>
      <c r="K9" s="86"/>
      <c r="L9" s="86"/>
      <c r="M9" s="86"/>
      <c r="N9" s="86"/>
      <c r="O9" s="86"/>
      <c r="P9" s="86"/>
      <c r="Q9" s="86"/>
      <c r="R9" s="86"/>
    </row>
    <row r="10" spans="1:18" ht="26.5" thickBot="1">
      <c r="A10" s="66" t="s">
        <v>165</v>
      </c>
      <c r="B10" s="86"/>
      <c r="C10" s="86"/>
      <c r="D10" s="86"/>
      <c r="E10" s="86"/>
      <c r="F10" s="86"/>
      <c r="G10" s="86"/>
      <c r="H10" s="86"/>
      <c r="I10" s="86"/>
      <c r="J10" s="86"/>
      <c r="K10" s="86"/>
      <c r="L10" s="86"/>
      <c r="M10" s="86"/>
      <c r="N10" s="86"/>
      <c r="O10" s="86"/>
      <c r="P10" s="86"/>
      <c r="Q10" s="86"/>
      <c r="R10" s="86"/>
    </row>
    <row r="11" spans="1:18" ht="13.5" thickBot="1">
      <c r="A11" s="151" t="s">
        <v>166</v>
      </c>
      <c r="B11" s="160">
        <f>B8*B5</f>
        <v>0</v>
      </c>
      <c r="C11" s="160">
        <f t="shared" ref="C11:R11" si="1">C8*C5</f>
        <v>0</v>
      </c>
      <c r="D11" s="160">
        <f t="shared" si="1"/>
        <v>0</v>
      </c>
      <c r="E11" s="160">
        <f t="shared" si="1"/>
        <v>0</v>
      </c>
      <c r="F11" s="160">
        <f t="shared" si="1"/>
        <v>0</v>
      </c>
      <c r="G11" s="160">
        <f t="shared" si="1"/>
        <v>0</v>
      </c>
      <c r="H11" s="160">
        <f t="shared" si="1"/>
        <v>0</v>
      </c>
      <c r="I11" s="160">
        <f t="shared" si="1"/>
        <v>0</v>
      </c>
      <c r="J11" s="160">
        <f t="shared" si="1"/>
        <v>0</v>
      </c>
      <c r="K11" s="160">
        <f t="shared" si="1"/>
        <v>0</v>
      </c>
      <c r="L11" s="160">
        <f t="shared" si="1"/>
        <v>0</v>
      </c>
      <c r="M11" s="160">
        <f t="shared" si="1"/>
        <v>0</v>
      </c>
      <c r="N11" s="160">
        <f t="shared" si="1"/>
        <v>0</v>
      </c>
      <c r="O11" s="160">
        <f t="shared" si="1"/>
        <v>0</v>
      </c>
      <c r="P11" s="160">
        <f t="shared" si="1"/>
        <v>0</v>
      </c>
      <c r="Q11" s="160">
        <f t="shared" si="1"/>
        <v>0</v>
      </c>
      <c r="R11" s="160">
        <f t="shared" si="1"/>
        <v>0</v>
      </c>
    </row>
    <row r="12" spans="1:18" ht="13.5" thickBot="1">
      <c r="A12" s="57" t="s">
        <v>167</v>
      </c>
      <c r="B12" s="87">
        <f>B9*B5</f>
        <v>0</v>
      </c>
      <c r="C12" s="87">
        <f t="shared" ref="C12:R12" si="2">C9*C5</f>
        <v>0</v>
      </c>
      <c r="D12" s="87">
        <f t="shared" si="2"/>
        <v>0</v>
      </c>
      <c r="E12" s="87">
        <f t="shared" si="2"/>
        <v>0</v>
      </c>
      <c r="F12" s="87">
        <f t="shared" si="2"/>
        <v>0</v>
      </c>
      <c r="G12" s="87">
        <f t="shared" si="2"/>
        <v>0</v>
      </c>
      <c r="H12" s="87">
        <f t="shared" si="2"/>
        <v>0</v>
      </c>
      <c r="I12" s="87">
        <f t="shared" si="2"/>
        <v>0</v>
      </c>
      <c r="J12" s="87">
        <f t="shared" si="2"/>
        <v>0</v>
      </c>
      <c r="K12" s="87">
        <f t="shared" si="2"/>
        <v>0</v>
      </c>
      <c r="L12" s="87">
        <f t="shared" si="2"/>
        <v>0</v>
      </c>
      <c r="M12" s="87">
        <f t="shared" si="2"/>
        <v>0</v>
      </c>
      <c r="N12" s="87">
        <f t="shared" si="2"/>
        <v>0</v>
      </c>
      <c r="O12" s="87">
        <f t="shared" si="2"/>
        <v>0</v>
      </c>
      <c r="P12" s="87">
        <f t="shared" si="2"/>
        <v>0</v>
      </c>
      <c r="Q12" s="87">
        <f t="shared" si="2"/>
        <v>0</v>
      </c>
      <c r="R12" s="87">
        <f t="shared" si="2"/>
        <v>0</v>
      </c>
    </row>
    <row r="13" spans="1:18" ht="13.5" thickBot="1">
      <c r="A13" s="57" t="s">
        <v>168</v>
      </c>
      <c r="B13" s="87">
        <f>B10*B5</f>
        <v>0</v>
      </c>
      <c r="C13" s="87">
        <f>C10*C5</f>
        <v>0</v>
      </c>
      <c r="D13" s="87">
        <f t="shared" ref="D13:R13" si="3">D10*D5</f>
        <v>0</v>
      </c>
      <c r="E13" s="87">
        <f t="shared" si="3"/>
        <v>0</v>
      </c>
      <c r="F13" s="87">
        <f t="shared" si="3"/>
        <v>0</v>
      </c>
      <c r="G13" s="87">
        <f t="shared" si="3"/>
        <v>0</v>
      </c>
      <c r="H13" s="87">
        <f t="shared" si="3"/>
        <v>0</v>
      </c>
      <c r="I13" s="87">
        <f t="shared" si="3"/>
        <v>0</v>
      </c>
      <c r="J13" s="87">
        <f t="shared" si="3"/>
        <v>0</v>
      </c>
      <c r="K13" s="87">
        <f t="shared" si="3"/>
        <v>0</v>
      </c>
      <c r="L13" s="87">
        <f t="shared" si="3"/>
        <v>0</v>
      </c>
      <c r="M13" s="87">
        <f t="shared" si="3"/>
        <v>0</v>
      </c>
      <c r="N13" s="87">
        <f t="shared" si="3"/>
        <v>0</v>
      </c>
      <c r="O13" s="87">
        <f t="shared" si="3"/>
        <v>0</v>
      </c>
      <c r="P13" s="87">
        <f t="shared" si="3"/>
        <v>0</v>
      </c>
      <c r="Q13" s="87">
        <f t="shared" si="3"/>
        <v>0</v>
      </c>
      <c r="R13" s="87">
        <f t="shared" si="3"/>
        <v>0</v>
      </c>
    </row>
    <row r="14" spans="1:18" ht="13.5" thickBot="1">
      <c r="A14" s="88"/>
      <c r="B14" s="89"/>
      <c r="C14" s="89"/>
      <c r="D14" s="89"/>
      <c r="E14" s="89"/>
      <c r="F14" s="89"/>
      <c r="G14" s="89"/>
      <c r="H14" s="89"/>
      <c r="I14" s="89"/>
      <c r="J14" s="89"/>
      <c r="K14" s="89"/>
      <c r="L14" s="89"/>
      <c r="M14" s="89"/>
      <c r="N14" s="89"/>
      <c r="O14" s="89"/>
      <c r="P14" s="89"/>
      <c r="Q14" s="89"/>
      <c r="R14" s="89"/>
    </row>
    <row r="15" spans="1:18" ht="13" thickBot="1">
      <c r="A15" s="48" t="s">
        <v>157</v>
      </c>
      <c r="B15" s="90"/>
      <c r="C15" s="90"/>
      <c r="D15" s="90"/>
      <c r="E15" s="90"/>
      <c r="F15" s="90"/>
      <c r="G15" s="90"/>
      <c r="H15" s="90"/>
      <c r="I15" s="90"/>
      <c r="J15" s="90"/>
      <c r="K15" s="90"/>
      <c r="L15" s="90"/>
      <c r="M15" s="90"/>
      <c r="N15" s="90"/>
      <c r="O15" s="90"/>
      <c r="P15" s="90"/>
      <c r="Q15" s="90"/>
      <c r="R15" s="90"/>
    </row>
    <row r="16" spans="1:18" ht="13" thickBot="1">
      <c r="A16" s="48" t="s">
        <v>158</v>
      </c>
      <c r="B16" s="90"/>
      <c r="C16" s="90"/>
      <c r="D16" s="90"/>
      <c r="E16" s="90"/>
      <c r="F16" s="90"/>
      <c r="G16" s="90"/>
      <c r="H16" s="90"/>
      <c r="I16" s="90"/>
      <c r="J16" s="90"/>
      <c r="K16" s="90"/>
      <c r="L16" s="90"/>
      <c r="M16" s="90"/>
      <c r="N16" s="90"/>
      <c r="O16" s="90"/>
      <c r="P16" s="90"/>
      <c r="Q16" s="90"/>
      <c r="R16" s="90"/>
    </row>
    <row r="17" spans="1:18" ht="13" thickBot="1">
      <c r="A17" s="91" t="s">
        <v>169</v>
      </c>
      <c r="B17" s="79">
        <f>B6*12</f>
        <v>0</v>
      </c>
      <c r="C17" s="79">
        <f t="shared" ref="C17:R17" si="4">C6*12</f>
        <v>0</v>
      </c>
      <c r="D17" s="79">
        <f t="shared" si="4"/>
        <v>0</v>
      </c>
      <c r="E17" s="79">
        <f t="shared" si="4"/>
        <v>0</v>
      </c>
      <c r="F17" s="79">
        <f t="shared" si="4"/>
        <v>0</v>
      </c>
      <c r="G17" s="79">
        <f t="shared" si="4"/>
        <v>0</v>
      </c>
      <c r="H17" s="79">
        <f t="shared" si="4"/>
        <v>0</v>
      </c>
      <c r="I17" s="79">
        <f t="shared" si="4"/>
        <v>0</v>
      </c>
      <c r="J17" s="79">
        <f t="shared" si="4"/>
        <v>0</v>
      </c>
      <c r="K17" s="79">
        <f t="shared" si="4"/>
        <v>0</v>
      </c>
      <c r="L17" s="79">
        <f t="shared" si="4"/>
        <v>0</v>
      </c>
      <c r="M17" s="79">
        <f t="shared" si="4"/>
        <v>0</v>
      </c>
      <c r="N17" s="79">
        <f t="shared" si="4"/>
        <v>0</v>
      </c>
      <c r="O17" s="79">
        <f t="shared" si="4"/>
        <v>0</v>
      </c>
      <c r="P17" s="79">
        <f t="shared" si="4"/>
        <v>0</v>
      </c>
      <c r="Q17" s="79">
        <f t="shared" si="4"/>
        <v>0</v>
      </c>
      <c r="R17" s="79">
        <f t="shared" si="4"/>
        <v>0</v>
      </c>
    </row>
    <row r="18" spans="1:18" ht="25.5" thickBot="1">
      <c r="A18" s="48" t="s">
        <v>136</v>
      </c>
      <c r="B18" s="64">
        <f>B6*365.25</f>
        <v>0</v>
      </c>
      <c r="C18" s="64">
        <f t="shared" ref="C18:R18" si="5">C6*365.25</f>
        <v>0</v>
      </c>
      <c r="D18" s="64">
        <f t="shared" si="5"/>
        <v>0</v>
      </c>
      <c r="E18" s="64">
        <f t="shared" si="5"/>
        <v>0</v>
      </c>
      <c r="F18" s="64">
        <f t="shared" si="5"/>
        <v>0</v>
      </c>
      <c r="G18" s="64">
        <f t="shared" si="5"/>
        <v>0</v>
      </c>
      <c r="H18" s="64">
        <f t="shared" si="5"/>
        <v>0</v>
      </c>
      <c r="I18" s="64">
        <f t="shared" si="5"/>
        <v>0</v>
      </c>
      <c r="J18" s="64">
        <f t="shared" si="5"/>
        <v>0</v>
      </c>
      <c r="K18" s="64">
        <f t="shared" si="5"/>
        <v>0</v>
      </c>
      <c r="L18" s="64">
        <f t="shared" si="5"/>
        <v>0</v>
      </c>
      <c r="M18" s="64">
        <f t="shared" si="5"/>
        <v>0</v>
      </c>
      <c r="N18" s="64">
        <f t="shared" si="5"/>
        <v>0</v>
      </c>
      <c r="O18" s="64">
        <f t="shared" si="5"/>
        <v>0</v>
      </c>
      <c r="P18" s="64">
        <f t="shared" si="5"/>
        <v>0</v>
      </c>
      <c r="Q18" s="64">
        <f t="shared" si="5"/>
        <v>0</v>
      </c>
      <c r="R18" s="64">
        <f t="shared" si="5"/>
        <v>0</v>
      </c>
    </row>
    <row r="19" spans="1:18" ht="25.5" thickBot="1">
      <c r="A19" s="48" t="s">
        <v>137</v>
      </c>
      <c r="B19" s="64">
        <f>DATEDIF(B15,B16,"D")</f>
        <v>0</v>
      </c>
      <c r="C19" s="64">
        <f t="shared" ref="C19:R19" si="6">DATEDIF(C15,C16,"D")</f>
        <v>0</v>
      </c>
      <c r="D19" s="64">
        <f t="shared" si="6"/>
        <v>0</v>
      </c>
      <c r="E19" s="64">
        <f t="shared" si="6"/>
        <v>0</v>
      </c>
      <c r="F19" s="64">
        <f t="shared" si="6"/>
        <v>0</v>
      </c>
      <c r="G19" s="64">
        <f t="shared" si="6"/>
        <v>0</v>
      </c>
      <c r="H19" s="64">
        <f t="shared" si="6"/>
        <v>0</v>
      </c>
      <c r="I19" s="64">
        <f t="shared" si="6"/>
        <v>0</v>
      </c>
      <c r="J19" s="64">
        <f t="shared" si="6"/>
        <v>0</v>
      </c>
      <c r="K19" s="64">
        <f t="shared" si="6"/>
        <v>0</v>
      </c>
      <c r="L19" s="64">
        <f t="shared" si="6"/>
        <v>0</v>
      </c>
      <c r="M19" s="64">
        <f t="shared" si="6"/>
        <v>0</v>
      </c>
      <c r="N19" s="64">
        <f t="shared" si="6"/>
        <v>0</v>
      </c>
      <c r="O19" s="64">
        <f t="shared" si="6"/>
        <v>0</v>
      </c>
      <c r="P19" s="64">
        <f t="shared" si="6"/>
        <v>0</v>
      </c>
      <c r="Q19" s="64">
        <f t="shared" si="6"/>
        <v>0</v>
      </c>
      <c r="R19" s="64">
        <f t="shared" si="6"/>
        <v>0</v>
      </c>
    </row>
    <row r="20" spans="1:18" ht="13" thickBot="1">
      <c r="A20" s="92"/>
      <c r="B20" s="93"/>
      <c r="C20" s="93"/>
      <c r="D20" s="93"/>
      <c r="E20" s="93"/>
      <c r="F20" s="93"/>
      <c r="G20" s="93"/>
      <c r="H20" s="93"/>
      <c r="I20" s="93"/>
      <c r="J20" s="93"/>
      <c r="K20" s="93"/>
      <c r="L20" s="93"/>
      <c r="M20" s="93"/>
      <c r="N20" s="93"/>
      <c r="O20" s="93"/>
      <c r="P20" s="93"/>
      <c r="Q20" s="93"/>
      <c r="R20" s="93"/>
    </row>
    <row r="21" spans="1:18" ht="13.5" thickBot="1">
      <c r="A21" s="59" t="s">
        <v>138</v>
      </c>
      <c r="B21" s="94" t="e">
        <f>B11/B17</f>
        <v>#DIV/0!</v>
      </c>
      <c r="C21" s="94" t="e">
        <f>C11/C17</f>
        <v>#DIV/0!</v>
      </c>
      <c r="D21" s="94" t="e">
        <f t="shared" ref="D21:R21" si="7">D11/D17</f>
        <v>#DIV/0!</v>
      </c>
      <c r="E21" s="94" t="e">
        <f t="shared" si="7"/>
        <v>#DIV/0!</v>
      </c>
      <c r="F21" s="94" t="e">
        <f t="shared" si="7"/>
        <v>#DIV/0!</v>
      </c>
      <c r="G21" s="94" t="e">
        <f t="shared" si="7"/>
        <v>#DIV/0!</v>
      </c>
      <c r="H21" s="94" t="e">
        <f t="shared" si="7"/>
        <v>#DIV/0!</v>
      </c>
      <c r="I21" s="94" t="e">
        <f t="shared" si="7"/>
        <v>#DIV/0!</v>
      </c>
      <c r="J21" s="94" t="e">
        <f t="shared" si="7"/>
        <v>#DIV/0!</v>
      </c>
      <c r="K21" s="94" t="e">
        <f t="shared" si="7"/>
        <v>#DIV/0!</v>
      </c>
      <c r="L21" s="94" t="e">
        <f t="shared" si="7"/>
        <v>#DIV/0!</v>
      </c>
      <c r="M21" s="94" t="e">
        <f t="shared" si="7"/>
        <v>#DIV/0!</v>
      </c>
      <c r="N21" s="94" t="e">
        <f t="shared" si="7"/>
        <v>#DIV/0!</v>
      </c>
      <c r="O21" s="94" t="e">
        <f t="shared" si="7"/>
        <v>#DIV/0!</v>
      </c>
      <c r="P21" s="94" t="e">
        <f t="shared" si="7"/>
        <v>#DIV/0!</v>
      </c>
      <c r="Q21" s="94" t="e">
        <f t="shared" si="7"/>
        <v>#DIV/0!</v>
      </c>
      <c r="R21" s="94" t="e">
        <f t="shared" si="7"/>
        <v>#DIV/0!</v>
      </c>
    </row>
    <row r="22" spans="1:18" ht="13.5" thickBot="1">
      <c r="A22" s="66" t="s">
        <v>131</v>
      </c>
      <c r="B22" s="67" t="e">
        <f>B12/B17</f>
        <v>#DIV/0!</v>
      </c>
      <c r="C22" s="67" t="e">
        <f t="shared" ref="C22:R22" si="8">C12/C17</f>
        <v>#DIV/0!</v>
      </c>
      <c r="D22" s="67" t="e">
        <f t="shared" si="8"/>
        <v>#DIV/0!</v>
      </c>
      <c r="E22" s="67" t="e">
        <f t="shared" si="8"/>
        <v>#DIV/0!</v>
      </c>
      <c r="F22" s="67" t="e">
        <f t="shared" si="8"/>
        <v>#DIV/0!</v>
      </c>
      <c r="G22" s="67" t="e">
        <f t="shared" si="8"/>
        <v>#DIV/0!</v>
      </c>
      <c r="H22" s="67" t="e">
        <f t="shared" si="8"/>
        <v>#DIV/0!</v>
      </c>
      <c r="I22" s="67" t="e">
        <f t="shared" si="8"/>
        <v>#DIV/0!</v>
      </c>
      <c r="J22" s="67" t="e">
        <f t="shared" si="8"/>
        <v>#DIV/0!</v>
      </c>
      <c r="K22" s="67" t="e">
        <f t="shared" si="8"/>
        <v>#DIV/0!</v>
      </c>
      <c r="L22" s="67" t="e">
        <f t="shared" si="8"/>
        <v>#DIV/0!</v>
      </c>
      <c r="M22" s="67" t="e">
        <f t="shared" si="8"/>
        <v>#DIV/0!</v>
      </c>
      <c r="N22" s="67" t="e">
        <f t="shared" si="8"/>
        <v>#DIV/0!</v>
      </c>
      <c r="O22" s="67" t="e">
        <f t="shared" si="8"/>
        <v>#DIV/0!</v>
      </c>
      <c r="P22" s="67" t="e">
        <f t="shared" si="8"/>
        <v>#DIV/0!</v>
      </c>
      <c r="Q22" s="67" t="e">
        <f t="shared" si="8"/>
        <v>#DIV/0!</v>
      </c>
      <c r="R22" s="67" t="e">
        <f t="shared" si="8"/>
        <v>#DIV/0!</v>
      </c>
    </row>
    <row r="23" spans="1:18" ht="13.5" thickBot="1">
      <c r="A23" s="66" t="s">
        <v>139</v>
      </c>
      <c r="B23" s="67" t="e">
        <f>B13/B17</f>
        <v>#DIV/0!</v>
      </c>
      <c r="C23" s="67" t="e">
        <f t="shared" ref="C23:R23" si="9">C13/C17</f>
        <v>#DIV/0!</v>
      </c>
      <c r="D23" s="67" t="e">
        <f t="shared" si="9"/>
        <v>#DIV/0!</v>
      </c>
      <c r="E23" s="67" t="e">
        <f t="shared" si="9"/>
        <v>#DIV/0!</v>
      </c>
      <c r="F23" s="67" t="e">
        <f t="shared" si="9"/>
        <v>#DIV/0!</v>
      </c>
      <c r="G23" s="67" t="e">
        <f t="shared" si="9"/>
        <v>#DIV/0!</v>
      </c>
      <c r="H23" s="67" t="e">
        <f t="shared" si="9"/>
        <v>#DIV/0!</v>
      </c>
      <c r="I23" s="67" t="e">
        <f t="shared" si="9"/>
        <v>#DIV/0!</v>
      </c>
      <c r="J23" s="67" t="e">
        <f t="shared" si="9"/>
        <v>#DIV/0!</v>
      </c>
      <c r="K23" s="67" t="e">
        <f t="shared" si="9"/>
        <v>#DIV/0!</v>
      </c>
      <c r="L23" s="67" t="e">
        <f t="shared" si="9"/>
        <v>#DIV/0!</v>
      </c>
      <c r="M23" s="67" t="e">
        <f t="shared" si="9"/>
        <v>#DIV/0!</v>
      </c>
      <c r="N23" s="67" t="e">
        <f t="shared" si="9"/>
        <v>#DIV/0!</v>
      </c>
      <c r="O23" s="67" t="e">
        <f t="shared" si="9"/>
        <v>#DIV/0!</v>
      </c>
      <c r="P23" s="67" t="e">
        <f t="shared" si="9"/>
        <v>#DIV/0!</v>
      </c>
      <c r="Q23" s="67" t="e">
        <f t="shared" si="9"/>
        <v>#DIV/0!</v>
      </c>
      <c r="R23" s="67" t="e">
        <f t="shared" si="9"/>
        <v>#DIV/0!</v>
      </c>
    </row>
    <row r="24" spans="1:18">
      <c r="A24" s="95"/>
      <c r="B24" s="68"/>
      <c r="C24" s="68"/>
      <c r="D24" s="68"/>
      <c r="E24" s="68"/>
      <c r="F24" s="68"/>
      <c r="G24" s="68"/>
      <c r="H24" s="68"/>
      <c r="I24" s="68"/>
      <c r="J24" s="68"/>
      <c r="K24" s="68"/>
      <c r="L24" s="68"/>
      <c r="M24" s="68"/>
      <c r="N24" s="68"/>
      <c r="O24" s="68"/>
      <c r="P24" s="68"/>
      <c r="Q24" s="68"/>
      <c r="R24" s="68"/>
    </row>
    <row r="25" spans="1:18" ht="13.5" thickBot="1">
      <c r="A25" s="153" t="s">
        <v>119</v>
      </c>
      <c r="B25" s="68"/>
      <c r="C25" s="68"/>
      <c r="D25" s="68"/>
      <c r="E25" s="68"/>
      <c r="F25" s="68"/>
      <c r="G25" s="68"/>
      <c r="H25" s="68"/>
      <c r="I25" s="68"/>
      <c r="J25" s="68"/>
      <c r="K25" s="68"/>
      <c r="L25" s="68"/>
      <c r="M25" s="68"/>
      <c r="N25" s="68"/>
      <c r="O25" s="68"/>
      <c r="P25" s="68"/>
      <c r="Q25" s="68"/>
      <c r="R25" s="68"/>
    </row>
    <row r="26" spans="1:18" ht="13" thickBot="1">
      <c r="A26" s="41">
        <v>2027</v>
      </c>
      <c r="B26" s="70">
        <f t="shared" ref="B26:Q36" si="10">IF(B$16&gt;(B$15+365.25*B$6),IF(AND($A26&gt;YEAR(B$15),$A26&lt;YEAR((B$15+365.25*B$6))),(DATE($A26,12,31)-DATE($A26,1,0))*B$11/B$18,IF(AND($A26=YEAR(B$15),$A26=YEAR((B$15+365.25*B$6))),((B$15+365.25*B$6)-B$15+1)*B$11/B$18,IF($A26=YEAR(B$15),(DATE(YEAR(B$15),12,31)-B$15+1)*B$11/B$18,IF($A26=YEAR((B$15+365.25*B$6)),((B$15+365.25*B$6)-DATE(YEAR((B$15+365.25*B$6)),1,1))*B$11/B$18,0)))),IF(AND($A26&gt;YEAR(B$15),$A26&lt;YEAR(B$16)),(DATE($A26,12,31)-DATE($A26,1,0))*B$11/B$19,IF(AND($A26=YEAR(B$15),$A26=YEAR(B$16)),(B$16-B$15+1)*B$11/B$19,IF($A26=YEAR(B$15),(DATE(YEAR(B$15),12,31)-B$15+1)*B$11/B$19,IF($A26=YEAR(B$16),(B$16-DATE(YEAR(B$16),1,1))*B$11/B$19,0)))))</f>
        <v>0</v>
      </c>
      <c r="C26" s="70">
        <f t="shared" si="10"/>
        <v>0</v>
      </c>
      <c r="D26" s="70">
        <f t="shared" si="10"/>
        <v>0</v>
      </c>
      <c r="E26" s="70">
        <f t="shared" si="10"/>
        <v>0</v>
      </c>
      <c r="F26" s="70">
        <f t="shared" si="10"/>
        <v>0</v>
      </c>
      <c r="G26" s="70">
        <f t="shared" si="10"/>
        <v>0</v>
      </c>
      <c r="H26" s="70">
        <f t="shared" si="10"/>
        <v>0</v>
      </c>
      <c r="I26" s="70">
        <f t="shared" si="10"/>
        <v>0</v>
      </c>
      <c r="J26" s="70">
        <f t="shared" si="10"/>
        <v>0</v>
      </c>
      <c r="K26" s="70">
        <f t="shared" si="10"/>
        <v>0</v>
      </c>
      <c r="L26" s="70">
        <f t="shared" si="10"/>
        <v>0</v>
      </c>
      <c r="M26" s="70">
        <f t="shared" si="10"/>
        <v>0</v>
      </c>
      <c r="N26" s="70">
        <f t="shared" si="10"/>
        <v>0</v>
      </c>
      <c r="O26" s="70">
        <f t="shared" si="10"/>
        <v>0</v>
      </c>
      <c r="P26" s="70">
        <f t="shared" si="10"/>
        <v>0</v>
      </c>
      <c r="Q26" s="70">
        <f t="shared" si="10"/>
        <v>0</v>
      </c>
      <c r="R26" s="70">
        <f t="shared" ref="L26:R36" si="11">IF(R$16&gt;(R$15+365.25*R$6),IF(AND($A26&gt;YEAR(R$15),$A26&lt;YEAR((R$15+365.25*R$6))),(DATE($A26,12,31)-DATE($A26,1,0))*R$11/R$18,IF(AND($A26=YEAR(R$15),$A26=YEAR((R$15+365.25*R$6))),((R$15+365.25*R$6)-R$15+1)*R$11/R$18,IF($A26=YEAR(R$15),(DATE(YEAR(R$15),12,31)-R$15+1)*R$11/R$18,IF($A26=YEAR((R$15+365.25*R$6)),((R$15+365.25*R$6)-DATE(YEAR((R$15+365.25*R$6)),1,1))*R$11/R$18,0)))),IF(AND($A26&gt;YEAR(R$15),$A26&lt;YEAR(R$16)),(DATE($A26,12,31)-DATE($A26,1,0))*R$11/R$19,IF(AND($A26=YEAR(R$15),$A26=YEAR(R$16)),(R$16-R$15+1)*R$11/R$19,IF($A26=YEAR(R$15),(DATE(YEAR(R$15),12,31)-R$15+1)*R$11/R$19,IF($A26=YEAR(R$16),(R$16-DATE(YEAR(R$16),1,1))*R$11/R$19,0)))))</f>
        <v>0</v>
      </c>
    </row>
    <row r="27" spans="1:18" ht="13" thickBot="1">
      <c r="A27" s="41">
        <v>2028</v>
      </c>
      <c r="B27" s="70">
        <f t="shared" si="10"/>
        <v>0</v>
      </c>
      <c r="C27" s="70">
        <f t="shared" si="10"/>
        <v>0</v>
      </c>
      <c r="D27" s="70">
        <f t="shared" si="10"/>
        <v>0</v>
      </c>
      <c r="E27" s="70">
        <f t="shared" si="10"/>
        <v>0</v>
      </c>
      <c r="F27" s="70">
        <f t="shared" si="10"/>
        <v>0</v>
      </c>
      <c r="G27" s="70">
        <f t="shared" si="10"/>
        <v>0</v>
      </c>
      <c r="H27" s="70">
        <f t="shared" si="10"/>
        <v>0</v>
      </c>
      <c r="I27" s="70">
        <f t="shared" si="10"/>
        <v>0</v>
      </c>
      <c r="J27" s="70">
        <f t="shared" si="10"/>
        <v>0</v>
      </c>
      <c r="K27" s="70">
        <f t="shared" si="10"/>
        <v>0</v>
      </c>
      <c r="L27" s="70">
        <f t="shared" si="11"/>
        <v>0</v>
      </c>
      <c r="M27" s="70">
        <f t="shared" si="11"/>
        <v>0</v>
      </c>
      <c r="N27" s="70">
        <f t="shared" si="11"/>
        <v>0</v>
      </c>
      <c r="O27" s="70">
        <f t="shared" si="11"/>
        <v>0</v>
      </c>
      <c r="P27" s="70">
        <f t="shared" si="11"/>
        <v>0</v>
      </c>
      <c r="Q27" s="70">
        <f t="shared" si="11"/>
        <v>0</v>
      </c>
      <c r="R27" s="70">
        <f t="shared" si="11"/>
        <v>0</v>
      </c>
    </row>
    <row r="28" spans="1:18" ht="13" thickBot="1">
      <c r="A28" s="41">
        <v>2029</v>
      </c>
      <c r="B28" s="70">
        <f t="shared" si="10"/>
        <v>0</v>
      </c>
      <c r="C28" s="70">
        <f t="shared" si="10"/>
        <v>0</v>
      </c>
      <c r="D28" s="70">
        <f t="shared" si="10"/>
        <v>0</v>
      </c>
      <c r="E28" s="70">
        <f t="shared" si="10"/>
        <v>0</v>
      </c>
      <c r="F28" s="70">
        <f t="shared" si="10"/>
        <v>0</v>
      </c>
      <c r="G28" s="70">
        <f t="shared" si="10"/>
        <v>0</v>
      </c>
      <c r="H28" s="70">
        <f t="shared" si="10"/>
        <v>0</v>
      </c>
      <c r="I28" s="70">
        <f t="shared" si="10"/>
        <v>0</v>
      </c>
      <c r="J28" s="70">
        <f t="shared" si="10"/>
        <v>0</v>
      </c>
      <c r="K28" s="70">
        <f t="shared" si="10"/>
        <v>0</v>
      </c>
      <c r="L28" s="70">
        <f t="shared" si="11"/>
        <v>0</v>
      </c>
      <c r="M28" s="70">
        <f t="shared" si="11"/>
        <v>0</v>
      </c>
      <c r="N28" s="70">
        <f t="shared" si="11"/>
        <v>0</v>
      </c>
      <c r="O28" s="70">
        <f t="shared" si="11"/>
        <v>0</v>
      </c>
      <c r="P28" s="70">
        <f t="shared" si="11"/>
        <v>0</v>
      </c>
      <c r="Q28" s="70">
        <f t="shared" si="11"/>
        <v>0</v>
      </c>
      <c r="R28" s="70">
        <f t="shared" si="11"/>
        <v>0</v>
      </c>
    </row>
    <row r="29" spans="1:18" ht="13" thickBot="1">
      <c r="A29" s="41">
        <v>2030</v>
      </c>
      <c r="B29" s="70">
        <f t="shared" si="10"/>
        <v>0</v>
      </c>
      <c r="C29" s="70">
        <f t="shared" si="10"/>
        <v>0</v>
      </c>
      <c r="D29" s="70">
        <f t="shared" si="10"/>
        <v>0</v>
      </c>
      <c r="E29" s="70">
        <f t="shared" si="10"/>
        <v>0</v>
      </c>
      <c r="F29" s="70">
        <f t="shared" si="10"/>
        <v>0</v>
      </c>
      <c r="G29" s="70">
        <f t="shared" si="10"/>
        <v>0</v>
      </c>
      <c r="H29" s="70">
        <f t="shared" si="10"/>
        <v>0</v>
      </c>
      <c r="I29" s="70">
        <f t="shared" si="10"/>
        <v>0</v>
      </c>
      <c r="J29" s="70">
        <f t="shared" si="10"/>
        <v>0</v>
      </c>
      <c r="K29" s="70">
        <f t="shared" si="10"/>
        <v>0</v>
      </c>
      <c r="L29" s="70">
        <f t="shared" si="11"/>
        <v>0</v>
      </c>
      <c r="M29" s="70">
        <f t="shared" si="11"/>
        <v>0</v>
      </c>
      <c r="N29" s="70">
        <f t="shared" si="11"/>
        <v>0</v>
      </c>
      <c r="O29" s="70">
        <f t="shared" si="11"/>
        <v>0</v>
      </c>
      <c r="P29" s="70">
        <f t="shared" si="11"/>
        <v>0</v>
      </c>
      <c r="Q29" s="70">
        <f t="shared" si="11"/>
        <v>0</v>
      </c>
      <c r="R29" s="70">
        <f t="shared" si="11"/>
        <v>0</v>
      </c>
    </row>
    <row r="30" spans="1:18" ht="13" thickBot="1">
      <c r="A30" s="41">
        <v>2031</v>
      </c>
      <c r="B30" s="70">
        <f t="shared" si="10"/>
        <v>0</v>
      </c>
      <c r="C30" s="70">
        <f t="shared" si="10"/>
        <v>0</v>
      </c>
      <c r="D30" s="70">
        <f t="shared" si="10"/>
        <v>0</v>
      </c>
      <c r="E30" s="70">
        <f t="shared" si="10"/>
        <v>0</v>
      </c>
      <c r="F30" s="70">
        <f t="shared" si="10"/>
        <v>0</v>
      </c>
      <c r="G30" s="70">
        <f t="shared" si="10"/>
        <v>0</v>
      </c>
      <c r="H30" s="70">
        <f t="shared" si="10"/>
        <v>0</v>
      </c>
      <c r="I30" s="70">
        <f t="shared" si="10"/>
        <v>0</v>
      </c>
      <c r="J30" s="70">
        <f t="shared" si="10"/>
        <v>0</v>
      </c>
      <c r="K30" s="70">
        <f t="shared" si="10"/>
        <v>0</v>
      </c>
      <c r="L30" s="70">
        <f t="shared" si="11"/>
        <v>0</v>
      </c>
      <c r="M30" s="70">
        <f t="shared" si="11"/>
        <v>0</v>
      </c>
      <c r="N30" s="70">
        <f t="shared" si="11"/>
        <v>0</v>
      </c>
      <c r="O30" s="70">
        <f t="shared" si="11"/>
        <v>0</v>
      </c>
      <c r="P30" s="70">
        <f t="shared" si="11"/>
        <v>0</v>
      </c>
      <c r="Q30" s="70">
        <f t="shared" si="11"/>
        <v>0</v>
      </c>
      <c r="R30" s="70">
        <f t="shared" si="11"/>
        <v>0</v>
      </c>
    </row>
    <row r="31" spans="1:18" ht="13" thickBot="1">
      <c r="A31" s="41">
        <v>2032</v>
      </c>
      <c r="B31" s="70">
        <f t="shared" si="10"/>
        <v>0</v>
      </c>
      <c r="C31" s="70">
        <f t="shared" si="10"/>
        <v>0</v>
      </c>
      <c r="D31" s="70">
        <f t="shared" si="10"/>
        <v>0</v>
      </c>
      <c r="E31" s="70">
        <f t="shared" si="10"/>
        <v>0</v>
      </c>
      <c r="F31" s="70">
        <f t="shared" si="10"/>
        <v>0</v>
      </c>
      <c r="G31" s="70">
        <f t="shared" si="10"/>
        <v>0</v>
      </c>
      <c r="H31" s="70">
        <f t="shared" si="10"/>
        <v>0</v>
      </c>
      <c r="I31" s="70">
        <f t="shared" si="10"/>
        <v>0</v>
      </c>
      <c r="J31" s="70">
        <f t="shared" si="10"/>
        <v>0</v>
      </c>
      <c r="K31" s="70">
        <f t="shared" si="10"/>
        <v>0</v>
      </c>
      <c r="L31" s="70">
        <f t="shared" si="11"/>
        <v>0</v>
      </c>
      <c r="M31" s="70">
        <f t="shared" si="11"/>
        <v>0</v>
      </c>
      <c r="N31" s="70">
        <f t="shared" si="11"/>
        <v>0</v>
      </c>
      <c r="O31" s="70">
        <f t="shared" si="11"/>
        <v>0</v>
      </c>
      <c r="P31" s="70">
        <f t="shared" si="11"/>
        <v>0</v>
      </c>
      <c r="Q31" s="70">
        <f t="shared" si="11"/>
        <v>0</v>
      </c>
      <c r="R31" s="70">
        <f t="shared" si="11"/>
        <v>0</v>
      </c>
    </row>
    <row r="32" spans="1:18" ht="13" thickBot="1">
      <c r="A32" s="41">
        <v>2033</v>
      </c>
      <c r="B32" s="70">
        <f t="shared" si="10"/>
        <v>0</v>
      </c>
      <c r="C32" s="70">
        <f t="shared" si="10"/>
        <v>0</v>
      </c>
      <c r="D32" s="70">
        <f t="shared" si="10"/>
        <v>0</v>
      </c>
      <c r="E32" s="70">
        <f t="shared" si="10"/>
        <v>0</v>
      </c>
      <c r="F32" s="70">
        <f t="shared" si="10"/>
        <v>0</v>
      </c>
      <c r="G32" s="70">
        <f t="shared" si="10"/>
        <v>0</v>
      </c>
      <c r="H32" s="70">
        <f t="shared" si="10"/>
        <v>0</v>
      </c>
      <c r="I32" s="70">
        <f t="shared" si="10"/>
        <v>0</v>
      </c>
      <c r="J32" s="70">
        <f t="shared" si="10"/>
        <v>0</v>
      </c>
      <c r="K32" s="70">
        <f t="shared" si="10"/>
        <v>0</v>
      </c>
      <c r="L32" s="70">
        <f t="shared" si="11"/>
        <v>0</v>
      </c>
      <c r="M32" s="70">
        <f t="shared" si="11"/>
        <v>0</v>
      </c>
      <c r="N32" s="70">
        <f t="shared" si="11"/>
        <v>0</v>
      </c>
      <c r="O32" s="70">
        <f t="shared" si="11"/>
        <v>0</v>
      </c>
      <c r="P32" s="70">
        <f t="shared" si="11"/>
        <v>0</v>
      </c>
      <c r="Q32" s="70">
        <f t="shared" si="11"/>
        <v>0</v>
      </c>
      <c r="R32" s="70">
        <f t="shared" si="11"/>
        <v>0</v>
      </c>
    </row>
    <row r="33" spans="1:18" ht="13" thickBot="1">
      <c r="A33" s="41">
        <v>2034</v>
      </c>
      <c r="B33" s="70">
        <f t="shared" si="10"/>
        <v>0</v>
      </c>
      <c r="C33" s="70">
        <f t="shared" si="10"/>
        <v>0</v>
      </c>
      <c r="D33" s="70">
        <f t="shared" si="10"/>
        <v>0</v>
      </c>
      <c r="E33" s="70">
        <f t="shared" si="10"/>
        <v>0</v>
      </c>
      <c r="F33" s="70">
        <f t="shared" si="10"/>
        <v>0</v>
      </c>
      <c r="G33" s="70">
        <f t="shared" si="10"/>
        <v>0</v>
      </c>
      <c r="H33" s="70">
        <f t="shared" si="10"/>
        <v>0</v>
      </c>
      <c r="I33" s="70">
        <f t="shared" si="10"/>
        <v>0</v>
      </c>
      <c r="J33" s="70">
        <f t="shared" si="10"/>
        <v>0</v>
      </c>
      <c r="K33" s="70">
        <f t="shared" si="10"/>
        <v>0</v>
      </c>
      <c r="L33" s="70">
        <f t="shared" si="11"/>
        <v>0</v>
      </c>
      <c r="M33" s="70">
        <f t="shared" si="11"/>
        <v>0</v>
      </c>
      <c r="N33" s="70">
        <f t="shared" si="11"/>
        <v>0</v>
      </c>
      <c r="O33" s="70">
        <f t="shared" si="11"/>
        <v>0</v>
      </c>
      <c r="P33" s="70">
        <f t="shared" si="11"/>
        <v>0</v>
      </c>
      <c r="Q33" s="70">
        <f t="shared" si="11"/>
        <v>0</v>
      </c>
      <c r="R33" s="70">
        <f t="shared" si="11"/>
        <v>0</v>
      </c>
    </row>
    <row r="34" spans="1:18" ht="13" thickBot="1">
      <c r="A34" s="41">
        <v>2035</v>
      </c>
      <c r="B34" s="70">
        <f t="shared" si="10"/>
        <v>0</v>
      </c>
      <c r="C34" s="70">
        <f t="shared" si="10"/>
        <v>0</v>
      </c>
      <c r="D34" s="70">
        <f t="shared" si="10"/>
        <v>0</v>
      </c>
      <c r="E34" s="70">
        <f t="shared" si="10"/>
        <v>0</v>
      </c>
      <c r="F34" s="70">
        <f t="shared" si="10"/>
        <v>0</v>
      </c>
      <c r="G34" s="70">
        <f t="shared" si="10"/>
        <v>0</v>
      </c>
      <c r="H34" s="70">
        <f t="shared" si="10"/>
        <v>0</v>
      </c>
      <c r="I34" s="70">
        <f t="shared" si="10"/>
        <v>0</v>
      </c>
      <c r="J34" s="70">
        <f t="shared" si="10"/>
        <v>0</v>
      </c>
      <c r="K34" s="70">
        <f t="shared" si="10"/>
        <v>0</v>
      </c>
      <c r="L34" s="70">
        <f t="shared" si="11"/>
        <v>0</v>
      </c>
      <c r="M34" s="70">
        <f t="shared" si="11"/>
        <v>0</v>
      </c>
      <c r="N34" s="70">
        <f t="shared" si="11"/>
        <v>0</v>
      </c>
      <c r="O34" s="70">
        <f t="shared" si="11"/>
        <v>0</v>
      </c>
      <c r="P34" s="70">
        <f t="shared" si="11"/>
        <v>0</v>
      </c>
      <c r="Q34" s="70">
        <f t="shared" si="11"/>
        <v>0</v>
      </c>
      <c r="R34" s="70">
        <f t="shared" si="11"/>
        <v>0</v>
      </c>
    </row>
    <row r="35" spans="1:18" ht="13" thickBot="1">
      <c r="A35" s="41">
        <v>2036</v>
      </c>
      <c r="B35" s="70">
        <f t="shared" si="10"/>
        <v>0</v>
      </c>
      <c r="C35" s="70">
        <f t="shared" si="10"/>
        <v>0</v>
      </c>
      <c r="D35" s="70">
        <f t="shared" si="10"/>
        <v>0</v>
      </c>
      <c r="E35" s="70">
        <f t="shared" si="10"/>
        <v>0</v>
      </c>
      <c r="F35" s="70">
        <f t="shared" si="10"/>
        <v>0</v>
      </c>
      <c r="G35" s="70">
        <f t="shared" si="10"/>
        <v>0</v>
      </c>
      <c r="H35" s="70">
        <f t="shared" si="10"/>
        <v>0</v>
      </c>
      <c r="I35" s="70">
        <f t="shared" si="10"/>
        <v>0</v>
      </c>
      <c r="J35" s="70">
        <f t="shared" si="10"/>
        <v>0</v>
      </c>
      <c r="K35" s="70">
        <f t="shared" si="10"/>
        <v>0</v>
      </c>
      <c r="L35" s="70">
        <f t="shared" si="11"/>
        <v>0</v>
      </c>
      <c r="M35" s="70">
        <f t="shared" si="11"/>
        <v>0</v>
      </c>
      <c r="N35" s="70">
        <f t="shared" si="11"/>
        <v>0</v>
      </c>
      <c r="O35" s="70">
        <f t="shared" si="11"/>
        <v>0</v>
      </c>
      <c r="P35" s="70">
        <f t="shared" si="11"/>
        <v>0</v>
      </c>
      <c r="Q35" s="70">
        <f t="shared" si="11"/>
        <v>0</v>
      </c>
      <c r="R35" s="70">
        <f t="shared" si="11"/>
        <v>0</v>
      </c>
    </row>
    <row r="36" spans="1:18" ht="13" thickBot="1">
      <c r="A36" s="41">
        <v>2037</v>
      </c>
      <c r="B36" s="70">
        <f t="shared" si="10"/>
        <v>0</v>
      </c>
      <c r="C36" s="70">
        <f t="shared" si="10"/>
        <v>0</v>
      </c>
      <c r="D36" s="70">
        <f t="shared" si="10"/>
        <v>0</v>
      </c>
      <c r="E36" s="70">
        <f t="shared" si="10"/>
        <v>0</v>
      </c>
      <c r="F36" s="70">
        <f t="shared" si="10"/>
        <v>0</v>
      </c>
      <c r="G36" s="70">
        <f t="shared" si="10"/>
        <v>0</v>
      </c>
      <c r="H36" s="70">
        <f t="shared" si="10"/>
        <v>0</v>
      </c>
      <c r="I36" s="70">
        <f t="shared" si="10"/>
        <v>0</v>
      </c>
      <c r="J36" s="70">
        <f t="shared" si="10"/>
        <v>0</v>
      </c>
      <c r="K36" s="70">
        <f t="shared" si="10"/>
        <v>0</v>
      </c>
      <c r="L36" s="70">
        <f t="shared" si="11"/>
        <v>0</v>
      </c>
      <c r="M36" s="70">
        <f t="shared" si="11"/>
        <v>0</v>
      </c>
      <c r="N36" s="70">
        <f t="shared" si="11"/>
        <v>0</v>
      </c>
      <c r="O36" s="70">
        <f t="shared" si="11"/>
        <v>0</v>
      </c>
      <c r="P36" s="70">
        <f t="shared" si="11"/>
        <v>0</v>
      </c>
      <c r="Q36" s="70">
        <f t="shared" si="11"/>
        <v>0</v>
      </c>
      <c r="R36" s="70">
        <f t="shared" si="11"/>
        <v>0</v>
      </c>
    </row>
    <row r="37" spans="1:18" ht="13" thickBot="1"/>
    <row r="38" spans="1:18" ht="13.5" thickBot="1">
      <c r="A38" s="154" t="s">
        <v>120</v>
      </c>
      <c r="B38" s="155">
        <f>SUM(B26:B36)</f>
        <v>0</v>
      </c>
      <c r="C38" s="155">
        <f t="shared" ref="C38:R38" si="12">SUM(C26:C36)</f>
        <v>0</v>
      </c>
      <c r="D38" s="155">
        <f t="shared" si="12"/>
        <v>0</v>
      </c>
      <c r="E38" s="155">
        <f t="shared" si="12"/>
        <v>0</v>
      </c>
      <c r="F38" s="155">
        <f t="shared" si="12"/>
        <v>0</v>
      </c>
      <c r="G38" s="155">
        <f t="shared" si="12"/>
        <v>0</v>
      </c>
      <c r="H38" s="155">
        <f t="shared" si="12"/>
        <v>0</v>
      </c>
      <c r="I38" s="155">
        <f t="shared" si="12"/>
        <v>0</v>
      </c>
      <c r="J38" s="155">
        <f t="shared" si="12"/>
        <v>0</v>
      </c>
      <c r="K38" s="155">
        <f t="shared" si="12"/>
        <v>0</v>
      </c>
      <c r="L38" s="155">
        <f t="shared" si="12"/>
        <v>0</v>
      </c>
      <c r="M38" s="155">
        <f t="shared" si="12"/>
        <v>0</v>
      </c>
      <c r="N38" s="155">
        <f t="shared" si="12"/>
        <v>0</v>
      </c>
      <c r="O38" s="155">
        <f t="shared" si="12"/>
        <v>0</v>
      </c>
      <c r="P38" s="155">
        <f t="shared" si="12"/>
        <v>0</v>
      </c>
      <c r="Q38" s="155">
        <f t="shared" si="12"/>
        <v>0</v>
      </c>
      <c r="R38" s="155">
        <f t="shared" si="12"/>
        <v>0</v>
      </c>
    </row>
  </sheetData>
  <mergeCells count="1">
    <mergeCell ref="E1:G1"/>
  </mergeCells>
  <dataValidations count="1">
    <dataValidation type="list" allowBlank="1" showInputMessage="1" showErrorMessage="1" sqref="B7:R7" xr:uid="{23292EAF-74EC-40EF-99C0-DD124B96797B}">
      <formula1>"financial lease, projectfinanciering"</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889D-6CFE-416C-BEF7-6F7C4FF707F5}">
  <dimension ref="A1:Q90"/>
  <sheetViews>
    <sheetView zoomScale="70" zoomScaleNormal="70" workbookViewId="0">
      <selection activeCell="B3" sqref="B3"/>
    </sheetView>
  </sheetViews>
  <sheetFormatPr defaultColWidth="9.1796875" defaultRowHeight="12.5"/>
  <cols>
    <col min="1" max="1" width="41.453125" customWidth="1"/>
    <col min="2" max="5" width="15.54296875" customWidth="1"/>
    <col min="6" max="9" width="14.26953125" customWidth="1"/>
    <col min="10" max="10" width="11.54296875" customWidth="1"/>
    <col min="11" max="17" width="14.26953125" customWidth="1"/>
    <col min="20" max="20" width="10.453125" bestFit="1" customWidth="1"/>
  </cols>
  <sheetData>
    <row r="1" spans="1:17" ht="13">
      <c r="A1" s="20" t="s">
        <v>170</v>
      </c>
      <c r="B1" s="96"/>
    </row>
    <row r="2" spans="1:17" ht="13.5" thickBot="1">
      <c r="A2" s="22"/>
      <c r="B2" s="96"/>
    </row>
    <row r="3" spans="1:17" ht="13" thickBot="1">
      <c r="A3" s="26" t="s">
        <v>171</v>
      </c>
      <c r="B3" s="97"/>
      <c r="C3" s="97"/>
      <c r="D3" s="97"/>
      <c r="E3" s="97"/>
      <c r="F3" s="97"/>
      <c r="G3" s="97"/>
      <c r="H3" s="97"/>
      <c r="I3" s="97"/>
      <c r="J3" s="97"/>
      <c r="K3" s="97"/>
      <c r="L3" s="97"/>
      <c r="M3" s="97"/>
      <c r="N3" s="97"/>
      <c r="O3" s="97"/>
      <c r="P3" s="97"/>
      <c r="Q3" s="97"/>
    </row>
    <row r="4" spans="1:17" ht="13" thickBot="1">
      <c r="A4" s="48" t="s">
        <v>172</v>
      </c>
      <c r="B4" s="84"/>
      <c r="C4" s="84"/>
      <c r="D4" s="84"/>
      <c r="E4" s="84"/>
      <c r="F4" s="84"/>
      <c r="G4" s="84"/>
      <c r="H4" s="84"/>
      <c r="I4" s="84"/>
      <c r="J4" s="84"/>
      <c r="K4" s="84"/>
      <c r="L4" s="84"/>
      <c r="M4" s="84"/>
      <c r="N4" s="84"/>
      <c r="O4" s="84"/>
      <c r="P4" s="84"/>
      <c r="Q4" s="84"/>
    </row>
    <row r="5" spans="1:17" ht="13" thickBot="1">
      <c r="A5" s="68"/>
      <c r="B5" s="68"/>
      <c r="C5" s="68"/>
      <c r="D5" s="68"/>
      <c r="E5" s="68"/>
      <c r="F5" s="68"/>
      <c r="G5" s="68"/>
      <c r="H5" s="68"/>
      <c r="I5" s="68"/>
      <c r="J5" s="68"/>
      <c r="K5" s="68"/>
      <c r="L5" s="68"/>
      <c r="M5" s="68"/>
      <c r="N5" s="68"/>
      <c r="O5" s="68"/>
      <c r="P5" s="68"/>
      <c r="Q5" s="68"/>
    </row>
    <row r="6" spans="1:17" ht="13" thickBot="1">
      <c r="A6" s="26" t="s">
        <v>104</v>
      </c>
      <c r="B6" s="98"/>
      <c r="C6" s="98"/>
      <c r="D6" s="98"/>
      <c r="E6" s="98"/>
      <c r="F6" s="98"/>
      <c r="G6" s="98"/>
      <c r="H6" s="98"/>
      <c r="I6" s="98"/>
      <c r="J6" s="98"/>
      <c r="K6" s="98"/>
      <c r="L6" s="98"/>
      <c r="M6" s="98"/>
      <c r="N6" s="98"/>
      <c r="O6" s="98"/>
      <c r="P6" s="98"/>
      <c r="Q6" s="98"/>
    </row>
    <row r="7" spans="1:17" ht="13.5" thickBot="1">
      <c r="A7" s="161" t="s">
        <v>173</v>
      </c>
      <c r="B7" s="162"/>
      <c r="C7" s="162"/>
      <c r="D7" s="162"/>
      <c r="E7" s="162"/>
      <c r="F7" s="162"/>
      <c r="G7" s="162"/>
      <c r="H7" s="162"/>
      <c r="I7" s="162"/>
      <c r="J7" s="162"/>
      <c r="K7" s="162"/>
      <c r="L7" s="162"/>
      <c r="M7" s="162"/>
      <c r="N7" s="162"/>
      <c r="O7" s="162"/>
      <c r="P7" s="162"/>
      <c r="Q7" s="162"/>
    </row>
    <row r="8" spans="1:17" ht="26.5" thickBot="1">
      <c r="A8" s="99" t="s">
        <v>174</v>
      </c>
      <c r="B8" s="36">
        <f>SUM(B9:B15)</f>
        <v>0</v>
      </c>
      <c r="C8" s="36">
        <f>SUM(C9:C15)</f>
        <v>0</v>
      </c>
      <c r="D8" s="36">
        <f t="shared" ref="D8:Q8" si="0">SUM(D9:D15)</f>
        <v>0</v>
      </c>
      <c r="E8" s="36">
        <f t="shared" si="0"/>
        <v>0</v>
      </c>
      <c r="F8" s="36">
        <f t="shared" si="0"/>
        <v>0</v>
      </c>
      <c r="G8" s="36">
        <f t="shared" si="0"/>
        <v>0</v>
      </c>
      <c r="H8" s="36">
        <f t="shared" si="0"/>
        <v>0</v>
      </c>
      <c r="I8" s="36">
        <f t="shared" si="0"/>
        <v>0</v>
      </c>
      <c r="J8" s="36">
        <f t="shared" si="0"/>
        <v>0</v>
      </c>
      <c r="K8" s="36">
        <f t="shared" si="0"/>
        <v>0</v>
      </c>
      <c r="L8" s="36">
        <f t="shared" si="0"/>
        <v>0</v>
      </c>
      <c r="M8" s="36">
        <f t="shared" si="0"/>
        <v>0</v>
      </c>
      <c r="N8" s="36">
        <f t="shared" si="0"/>
        <v>0</v>
      </c>
      <c r="O8" s="36">
        <f t="shared" si="0"/>
        <v>0</v>
      </c>
      <c r="P8" s="36">
        <f t="shared" si="0"/>
        <v>0</v>
      </c>
      <c r="Q8" s="36">
        <f t="shared" si="0"/>
        <v>0</v>
      </c>
    </row>
    <row r="9" spans="1:17" ht="13" thickBot="1">
      <c r="A9" s="100" t="s">
        <v>175</v>
      </c>
      <c r="B9" s="101"/>
      <c r="C9" s="101"/>
      <c r="D9" s="101"/>
      <c r="E9" s="101"/>
      <c r="F9" s="101"/>
      <c r="G9" s="101"/>
      <c r="H9" s="101"/>
      <c r="I9" s="101"/>
      <c r="J9" s="101"/>
      <c r="K9" s="101"/>
      <c r="L9" s="101"/>
      <c r="M9" s="101"/>
      <c r="N9" s="101"/>
      <c r="O9" s="101"/>
      <c r="P9" s="101"/>
      <c r="Q9" s="101"/>
    </row>
    <row r="10" spans="1:17" ht="13" thickBot="1">
      <c r="A10" s="100" t="s">
        <v>175</v>
      </c>
      <c r="B10" s="101"/>
      <c r="C10" s="101"/>
      <c r="D10" s="101"/>
      <c r="E10" s="101"/>
      <c r="F10" s="101"/>
      <c r="G10" s="101"/>
      <c r="H10" s="101"/>
      <c r="I10" s="101"/>
      <c r="J10" s="101"/>
      <c r="K10" s="101"/>
      <c r="L10" s="101"/>
      <c r="M10" s="101"/>
      <c r="N10" s="101"/>
      <c r="O10" s="101"/>
      <c r="P10" s="101"/>
      <c r="Q10" s="101"/>
    </row>
    <row r="11" spans="1:17" ht="13" thickBot="1">
      <c r="A11" s="100" t="s">
        <v>175</v>
      </c>
      <c r="B11" s="101"/>
      <c r="C11" s="101"/>
      <c r="D11" s="101"/>
      <c r="E11" s="101"/>
      <c r="F11" s="101"/>
      <c r="G11" s="101"/>
      <c r="H11" s="101"/>
      <c r="I11" s="101"/>
      <c r="J11" s="101"/>
      <c r="K11" s="101"/>
      <c r="L11" s="101"/>
      <c r="M11" s="101"/>
      <c r="N11" s="101"/>
      <c r="O11" s="101"/>
      <c r="P11" s="101"/>
      <c r="Q11" s="101"/>
    </row>
    <row r="12" spans="1:17" ht="13" thickBot="1">
      <c r="A12" s="100" t="s">
        <v>175</v>
      </c>
      <c r="B12" s="101"/>
      <c r="C12" s="101"/>
      <c r="D12" s="101"/>
      <c r="E12" s="101"/>
      <c r="F12" s="101"/>
      <c r="G12" s="101"/>
      <c r="H12" s="101"/>
      <c r="I12" s="101"/>
      <c r="J12" s="101"/>
      <c r="K12" s="101"/>
      <c r="L12" s="101"/>
      <c r="M12" s="101"/>
      <c r="N12" s="101"/>
      <c r="O12" s="101"/>
      <c r="P12" s="101"/>
      <c r="Q12" s="101"/>
    </row>
    <row r="13" spans="1:17" ht="13" thickBot="1">
      <c r="A13" s="100" t="s">
        <v>175</v>
      </c>
      <c r="B13" s="101"/>
      <c r="C13" s="101"/>
      <c r="D13" s="101"/>
      <c r="E13" s="101"/>
      <c r="F13" s="101"/>
      <c r="G13" s="101"/>
      <c r="H13" s="101"/>
      <c r="I13" s="101"/>
      <c r="J13" s="101"/>
      <c r="K13" s="101"/>
      <c r="L13" s="101"/>
      <c r="M13" s="101"/>
      <c r="N13" s="101"/>
      <c r="O13" s="101"/>
      <c r="P13" s="101"/>
      <c r="Q13" s="101"/>
    </row>
    <row r="14" spans="1:17" ht="13" thickBot="1">
      <c r="A14" s="100" t="s">
        <v>175</v>
      </c>
      <c r="B14" s="101"/>
      <c r="C14" s="101"/>
      <c r="D14" s="101"/>
      <c r="E14" s="101"/>
      <c r="F14" s="101"/>
      <c r="G14" s="101"/>
      <c r="H14" s="101"/>
      <c r="I14" s="101"/>
      <c r="J14" s="101"/>
      <c r="K14" s="101"/>
      <c r="L14" s="101"/>
      <c r="M14" s="101"/>
      <c r="N14" s="101"/>
      <c r="O14" s="101"/>
      <c r="P14" s="101"/>
      <c r="Q14" s="101"/>
    </row>
    <row r="15" spans="1:17" ht="13" thickBot="1">
      <c r="A15" s="91" t="s">
        <v>176</v>
      </c>
      <c r="B15" s="102"/>
      <c r="C15" s="102"/>
      <c r="D15" s="102"/>
      <c r="E15" s="102"/>
      <c r="F15" s="102"/>
      <c r="G15" s="102"/>
      <c r="H15" s="102"/>
      <c r="I15" s="102"/>
      <c r="J15" s="102"/>
      <c r="K15" s="102"/>
      <c r="L15" s="102"/>
      <c r="M15" s="102"/>
      <c r="N15" s="102"/>
      <c r="O15" s="102"/>
      <c r="P15" s="102"/>
      <c r="Q15" s="102"/>
    </row>
    <row r="16" spans="1:17" ht="13.5" thickBot="1">
      <c r="A16" s="103" t="s">
        <v>177</v>
      </c>
      <c r="B16" s="104">
        <f>B$4*B8</f>
        <v>0</v>
      </c>
      <c r="C16" s="104">
        <f t="shared" ref="C16:Q16" si="1">C$4*C8</f>
        <v>0</v>
      </c>
      <c r="D16" s="104">
        <f t="shared" si="1"/>
        <v>0</v>
      </c>
      <c r="E16" s="104">
        <f t="shared" si="1"/>
        <v>0</v>
      </c>
      <c r="F16" s="104">
        <f t="shared" si="1"/>
        <v>0</v>
      </c>
      <c r="G16" s="104">
        <f t="shared" si="1"/>
        <v>0</v>
      </c>
      <c r="H16" s="104">
        <f t="shared" si="1"/>
        <v>0</v>
      </c>
      <c r="I16" s="104">
        <f t="shared" si="1"/>
        <v>0</v>
      </c>
      <c r="J16" s="104">
        <f t="shared" si="1"/>
        <v>0</v>
      </c>
      <c r="K16" s="104">
        <f t="shared" si="1"/>
        <v>0</v>
      </c>
      <c r="L16" s="104">
        <f t="shared" si="1"/>
        <v>0</v>
      </c>
      <c r="M16" s="104">
        <f t="shared" si="1"/>
        <v>0</v>
      </c>
      <c r="N16" s="104">
        <f t="shared" si="1"/>
        <v>0</v>
      </c>
      <c r="O16" s="104">
        <f t="shared" si="1"/>
        <v>0</v>
      </c>
      <c r="P16" s="104">
        <f t="shared" si="1"/>
        <v>0</v>
      </c>
      <c r="Q16" s="104">
        <f t="shared" si="1"/>
        <v>0</v>
      </c>
    </row>
    <row r="17" spans="1:17" ht="13" thickBot="1">
      <c r="A17" s="105" t="s">
        <v>178</v>
      </c>
      <c r="B17" s="106"/>
      <c r="C17" s="106"/>
      <c r="D17" s="106"/>
      <c r="E17" s="106"/>
      <c r="F17" s="106"/>
      <c r="G17" s="106"/>
      <c r="H17" s="106"/>
      <c r="I17" s="106"/>
      <c r="J17" s="106"/>
      <c r="K17" s="106"/>
      <c r="L17" s="106"/>
      <c r="M17" s="106"/>
      <c r="N17" s="106"/>
      <c r="O17" s="106"/>
      <c r="P17" s="106"/>
      <c r="Q17" s="106"/>
    </row>
    <row r="18" spans="1:17" ht="25.5" thickBot="1">
      <c r="A18" s="105" t="s">
        <v>179</v>
      </c>
      <c r="B18" s="107"/>
      <c r="C18" s="107"/>
      <c r="D18" s="107"/>
      <c r="E18" s="107"/>
      <c r="F18" s="107"/>
      <c r="G18" s="107"/>
      <c r="H18" s="107"/>
      <c r="I18" s="107"/>
      <c r="J18" s="107"/>
      <c r="K18" s="107"/>
      <c r="L18" s="107"/>
      <c r="M18" s="107"/>
      <c r="N18" s="107"/>
      <c r="O18" s="107"/>
      <c r="P18" s="107"/>
      <c r="Q18" s="107"/>
    </row>
    <row r="19" spans="1:17" ht="25.5" thickBot="1">
      <c r="A19" s="105" t="s">
        <v>180</v>
      </c>
      <c r="B19" s="107"/>
      <c r="C19" s="107"/>
      <c r="D19" s="107"/>
      <c r="E19" s="107"/>
      <c r="F19" s="107"/>
      <c r="G19" s="107"/>
      <c r="H19" s="107"/>
      <c r="I19" s="107"/>
      <c r="J19" s="107"/>
      <c r="K19" s="107"/>
      <c r="L19" s="107"/>
      <c r="M19" s="107"/>
      <c r="N19" s="107"/>
      <c r="O19" s="107"/>
      <c r="P19" s="107"/>
      <c r="Q19" s="107"/>
    </row>
    <row r="20" spans="1:17" ht="13.5" thickBot="1">
      <c r="A20" s="108" t="s">
        <v>112</v>
      </c>
      <c r="B20" s="109">
        <f>SUM(B17:B19)*B4</f>
        <v>0</v>
      </c>
      <c r="C20" s="109">
        <f t="shared" ref="C20:Q20" si="2">SUM(C17:C19)*C4</f>
        <v>0</v>
      </c>
      <c r="D20" s="109">
        <f t="shared" si="2"/>
        <v>0</v>
      </c>
      <c r="E20" s="109">
        <f t="shared" si="2"/>
        <v>0</v>
      </c>
      <c r="F20" s="109">
        <f t="shared" si="2"/>
        <v>0</v>
      </c>
      <c r="G20" s="109">
        <f t="shared" si="2"/>
        <v>0</v>
      </c>
      <c r="H20" s="109">
        <f t="shared" si="2"/>
        <v>0</v>
      </c>
      <c r="I20" s="109">
        <f t="shared" si="2"/>
        <v>0</v>
      </c>
      <c r="J20" s="109">
        <f t="shared" si="2"/>
        <v>0</v>
      </c>
      <c r="K20" s="109">
        <f t="shared" si="2"/>
        <v>0</v>
      </c>
      <c r="L20" s="109">
        <f t="shared" si="2"/>
        <v>0</v>
      </c>
      <c r="M20" s="109">
        <f t="shared" si="2"/>
        <v>0</v>
      </c>
      <c r="N20" s="109">
        <f t="shared" si="2"/>
        <v>0</v>
      </c>
      <c r="O20" s="109">
        <f t="shared" si="2"/>
        <v>0</v>
      </c>
      <c r="P20" s="109">
        <f t="shared" si="2"/>
        <v>0</v>
      </c>
      <c r="Q20" s="109">
        <f t="shared" si="2"/>
        <v>0</v>
      </c>
    </row>
    <row r="21" spans="1:17" ht="13.5" thickBot="1">
      <c r="A21" s="163" t="s">
        <v>181</v>
      </c>
      <c r="B21" s="164">
        <f>B16-B20</f>
        <v>0</v>
      </c>
      <c r="C21" s="164">
        <f t="shared" ref="C21:Q21" si="3">C16-C20</f>
        <v>0</v>
      </c>
      <c r="D21" s="164">
        <f t="shared" si="3"/>
        <v>0</v>
      </c>
      <c r="E21" s="164">
        <f t="shared" si="3"/>
        <v>0</v>
      </c>
      <c r="F21" s="164">
        <f t="shared" si="3"/>
        <v>0</v>
      </c>
      <c r="G21" s="164">
        <f t="shared" si="3"/>
        <v>0</v>
      </c>
      <c r="H21" s="164">
        <f t="shared" si="3"/>
        <v>0</v>
      </c>
      <c r="I21" s="164">
        <f t="shared" si="3"/>
        <v>0</v>
      </c>
      <c r="J21" s="164">
        <f t="shared" si="3"/>
        <v>0</v>
      </c>
      <c r="K21" s="164">
        <f t="shared" si="3"/>
        <v>0</v>
      </c>
      <c r="L21" s="164">
        <f t="shared" si="3"/>
        <v>0</v>
      </c>
      <c r="M21" s="164">
        <f t="shared" si="3"/>
        <v>0</v>
      </c>
      <c r="N21" s="164">
        <f t="shared" si="3"/>
        <v>0</v>
      </c>
      <c r="O21" s="164">
        <f t="shared" si="3"/>
        <v>0</v>
      </c>
      <c r="P21" s="164">
        <f t="shared" si="3"/>
        <v>0</v>
      </c>
      <c r="Q21" s="164">
        <f t="shared" si="3"/>
        <v>0</v>
      </c>
    </row>
    <row r="22" spans="1:17" ht="13" thickBot="1">
      <c r="A22" s="91" t="s">
        <v>116</v>
      </c>
      <c r="B22" s="79">
        <f t="shared" ref="B22:Q22" si="4">B6*365.25</f>
        <v>0</v>
      </c>
      <c r="C22" s="79">
        <f t="shared" si="4"/>
        <v>0</v>
      </c>
      <c r="D22" s="79">
        <f t="shared" si="4"/>
        <v>0</v>
      </c>
      <c r="E22" s="79">
        <f t="shared" si="4"/>
        <v>0</v>
      </c>
      <c r="F22" s="79">
        <f t="shared" si="4"/>
        <v>0</v>
      </c>
      <c r="G22" s="79">
        <f t="shared" si="4"/>
        <v>0</v>
      </c>
      <c r="H22" s="79">
        <f t="shared" si="4"/>
        <v>0</v>
      </c>
      <c r="I22" s="79">
        <f t="shared" si="4"/>
        <v>0</v>
      </c>
      <c r="J22" s="79">
        <f t="shared" si="4"/>
        <v>0</v>
      </c>
      <c r="K22" s="79">
        <f t="shared" si="4"/>
        <v>0</v>
      </c>
      <c r="L22" s="79">
        <f t="shared" si="4"/>
        <v>0</v>
      </c>
      <c r="M22" s="79">
        <f t="shared" si="4"/>
        <v>0</v>
      </c>
      <c r="N22" s="79">
        <f t="shared" si="4"/>
        <v>0</v>
      </c>
      <c r="O22" s="79">
        <f t="shared" si="4"/>
        <v>0</v>
      </c>
      <c r="P22" s="79">
        <f t="shared" si="4"/>
        <v>0</v>
      </c>
      <c r="Q22" s="79">
        <f t="shared" si="4"/>
        <v>0</v>
      </c>
    </row>
    <row r="23" spans="1:17" ht="13" thickBot="1">
      <c r="A23" s="91" t="s">
        <v>182</v>
      </c>
      <c r="B23" s="110">
        <f t="shared" ref="B23:Q23" si="5">IFERROR(B21/B22,0)</f>
        <v>0</v>
      </c>
      <c r="C23" s="110">
        <f t="shared" si="5"/>
        <v>0</v>
      </c>
      <c r="D23" s="110">
        <f t="shared" si="5"/>
        <v>0</v>
      </c>
      <c r="E23" s="110">
        <f t="shared" si="5"/>
        <v>0</v>
      </c>
      <c r="F23" s="110">
        <f t="shared" si="5"/>
        <v>0</v>
      </c>
      <c r="G23" s="110">
        <f t="shared" si="5"/>
        <v>0</v>
      </c>
      <c r="H23" s="110">
        <f t="shared" si="5"/>
        <v>0</v>
      </c>
      <c r="I23" s="110">
        <f t="shared" si="5"/>
        <v>0</v>
      </c>
      <c r="J23" s="110">
        <f t="shared" si="5"/>
        <v>0</v>
      </c>
      <c r="K23" s="110">
        <f t="shared" si="5"/>
        <v>0</v>
      </c>
      <c r="L23" s="110">
        <f t="shared" si="5"/>
        <v>0</v>
      </c>
      <c r="M23" s="110">
        <f t="shared" si="5"/>
        <v>0</v>
      </c>
      <c r="N23" s="110">
        <f t="shared" si="5"/>
        <v>0</v>
      </c>
      <c r="O23" s="110">
        <f t="shared" si="5"/>
        <v>0</v>
      </c>
      <c r="P23" s="110">
        <f t="shared" si="5"/>
        <v>0</v>
      </c>
      <c r="Q23" s="110">
        <f t="shared" si="5"/>
        <v>0</v>
      </c>
    </row>
    <row r="24" spans="1:17" ht="13">
      <c r="A24" s="111"/>
      <c r="B24" s="111"/>
      <c r="C24" s="111"/>
      <c r="D24" s="111"/>
      <c r="E24" s="111"/>
      <c r="F24" s="111"/>
      <c r="G24" s="111"/>
      <c r="H24" s="111"/>
      <c r="I24" s="111"/>
      <c r="J24" s="111"/>
      <c r="K24" s="111"/>
      <c r="L24" s="111"/>
      <c r="M24" s="111"/>
      <c r="N24" s="111"/>
      <c r="O24" s="111"/>
      <c r="P24" s="111"/>
      <c r="Q24" s="111"/>
    </row>
    <row r="25" spans="1:17" ht="13" thickBot="1">
      <c r="A25" s="48" t="s">
        <v>114</v>
      </c>
      <c r="B25" s="63"/>
      <c r="C25" s="63"/>
      <c r="D25" s="63"/>
      <c r="E25" s="63"/>
      <c r="F25" s="63"/>
      <c r="G25" s="63"/>
      <c r="H25" s="63"/>
      <c r="I25" s="63"/>
      <c r="J25" s="63"/>
      <c r="K25" s="63"/>
      <c r="L25" s="63"/>
      <c r="M25" s="63"/>
      <c r="N25" s="63"/>
      <c r="O25" s="63"/>
      <c r="P25" s="63"/>
      <c r="Q25" s="63"/>
    </row>
    <row r="26" spans="1:17" ht="13" thickBot="1">
      <c r="A26" s="48" t="s">
        <v>134</v>
      </c>
      <c r="B26" s="63"/>
      <c r="C26" s="63"/>
      <c r="D26" s="63"/>
      <c r="E26" s="63"/>
      <c r="F26" s="63"/>
      <c r="G26" s="63"/>
      <c r="H26" s="63"/>
      <c r="I26" s="63"/>
      <c r="J26" s="63"/>
      <c r="K26" s="63"/>
      <c r="L26" s="63"/>
      <c r="M26" s="63"/>
      <c r="N26" s="63"/>
      <c r="O26" s="63"/>
      <c r="P26" s="63"/>
      <c r="Q26" s="63"/>
    </row>
    <row r="27" spans="1:17">
      <c r="A27" s="68"/>
      <c r="B27" s="68"/>
      <c r="C27" s="68"/>
      <c r="D27" s="68"/>
      <c r="E27" s="68"/>
      <c r="F27" s="68"/>
      <c r="G27" s="68"/>
      <c r="H27" s="68"/>
      <c r="I27" s="68"/>
      <c r="J27" s="68"/>
      <c r="K27" s="68"/>
      <c r="L27" s="68"/>
      <c r="M27" s="68"/>
      <c r="N27" s="68"/>
      <c r="O27" s="68"/>
      <c r="P27" s="68"/>
      <c r="Q27" s="68"/>
    </row>
    <row r="28" spans="1:17" ht="13" thickBot="1">
      <c r="A28" s="165" t="s">
        <v>119</v>
      </c>
      <c r="B28" s="68"/>
      <c r="C28" s="68"/>
      <c r="D28" s="68"/>
      <c r="E28" s="68"/>
      <c r="F28" s="68"/>
      <c r="G28" s="68"/>
      <c r="H28" s="68"/>
      <c r="I28" s="68"/>
      <c r="J28" s="68"/>
      <c r="K28" s="68"/>
      <c r="L28" s="68"/>
      <c r="M28" s="68"/>
      <c r="N28" s="68"/>
      <c r="O28" s="68"/>
      <c r="P28" s="68"/>
      <c r="Q28" s="68"/>
    </row>
    <row r="29" spans="1:17" ht="13" thickBot="1">
      <c r="A29" s="41">
        <v>2027</v>
      </c>
      <c r="B29" s="70">
        <f t="shared" ref="B29:Q39" si="6">IF(B$26&gt;(B$25+365.25*B$6),IF(AND($A29&gt;YEAR(B$25),$A29&lt;YEAR(B$25+365.25*B$6)),(DATE($A29,12,31)-DATE($A29,1,0))*B$23,IF(AND($A29=YEAR(B$25),$A29=YEAR(B$25+365.25*B$6)),((B$25+365.25*B$6)-B$25+1)*B$23,IF($A29=YEAR(B$25),(DATE(YEAR(B$25),12,31)-B$25+1)*B$23,IF($A29=YEAR(B$25+365.25*B$6),(B$25+365.25*B$6-DATE(YEAR(B$25+365.25*B$6),1,1))*B$23,0)))),IF(AND($A29&gt;YEAR(B$25),$A29&lt;YEAR(B$26)),(DATE($A29,12,31)-DATE($A29,1,0))*B$23,IF(AND($A29=YEAR(B$25),$A29=YEAR(B$26)),(B$26-B$25+1)*B$23,IF($A29=YEAR(B$25),(DATE(YEAR(B$25),12,31)-B$25+1)*B$23,IF($A29=YEAR(B$26),(B$26-DATE(YEAR(B$26),1,1))*B$23,0)))))</f>
        <v>0</v>
      </c>
      <c r="C29" s="70">
        <f t="shared" si="6"/>
        <v>0</v>
      </c>
      <c r="D29" s="70">
        <f t="shared" si="6"/>
        <v>0</v>
      </c>
      <c r="E29" s="70">
        <f t="shared" si="6"/>
        <v>0</v>
      </c>
      <c r="F29" s="70">
        <f t="shared" si="6"/>
        <v>0</v>
      </c>
      <c r="G29" s="70">
        <f t="shared" si="6"/>
        <v>0</v>
      </c>
      <c r="H29" s="70">
        <f t="shared" si="6"/>
        <v>0</v>
      </c>
      <c r="I29" s="70">
        <f t="shared" si="6"/>
        <v>0</v>
      </c>
      <c r="J29" s="70">
        <f t="shared" si="6"/>
        <v>0</v>
      </c>
      <c r="K29" s="70">
        <f t="shared" si="6"/>
        <v>0</v>
      </c>
      <c r="L29" s="70">
        <f t="shared" si="6"/>
        <v>0</v>
      </c>
      <c r="M29" s="70">
        <f t="shared" si="6"/>
        <v>0</v>
      </c>
      <c r="N29" s="70">
        <f t="shared" si="6"/>
        <v>0</v>
      </c>
      <c r="O29" s="70">
        <f t="shared" si="6"/>
        <v>0</v>
      </c>
      <c r="P29" s="70">
        <f t="shared" si="6"/>
        <v>0</v>
      </c>
      <c r="Q29" s="70">
        <f t="shared" si="6"/>
        <v>0</v>
      </c>
    </row>
    <row r="30" spans="1:17" ht="13" thickBot="1">
      <c r="A30" s="41">
        <v>2028</v>
      </c>
      <c r="B30" s="70">
        <f t="shared" si="6"/>
        <v>0</v>
      </c>
      <c r="C30" s="70">
        <f t="shared" si="6"/>
        <v>0</v>
      </c>
      <c r="D30" s="70">
        <f t="shared" si="6"/>
        <v>0</v>
      </c>
      <c r="E30" s="70">
        <f t="shared" si="6"/>
        <v>0</v>
      </c>
      <c r="F30" s="70">
        <f t="shared" si="6"/>
        <v>0</v>
      </c>
      <c r="G30" s="70">
        <f t="shared" si="6"/>
        <v>0</v>
      </c>
      <c r="H30" s="70">
        <f t="shared" si="6"/>
        <v>0</v>
      </c>
      <c r="I30" s="70">
        <f t="shared" si="6"/>
        <v>0</v>
      </c>
      <c r="J30" s="70">
        <f t="shared" si="6"/>
        <v>0</v>
      </c>
      <c r="K30" s="70">
        <f t="shared" si="6"/>
        <v>0</v>
      </c>
      <c r="L30" s="70">
        <f t="shared" si="6"/>
        <v>0</v>
      </c>
      <c r="M30" s="70">
        <f t="shared" si="6"/>
        <v>0</v>
      </c>
      <c r="N30" s="70">
        <f t="shared" si="6"/>
        <v>0</v>
      </c>
      <c r="O30" s="70">
        <f t="shared" si="6"/>
        <v>0</v>
      </c>
      <c r="P30" s="70">
        <f t="shared" si="6"/>
        <v>0</v>
      </c>
      <c r="Q30" s="70">
        <f t="shared" si="6"/>
        <v>0</v>
      </c>
    </row>
    <row r="31" spans="1:17" ht="13" thickBot="1">
      <c r="A31" s="41">
        <v>2029</v>
      </c>
      <c r="B31" s="70">
        <f t="shared" si="6"/>
        <v>0</v>
      </c>
      <c r="C31" s="70">
        <f t="shared" si="6"/>
        <v>0</v>
      </c>
      <c r="D31" s="70">
        <f t="shared" si="6"/>
        <v>0</v>
      </c>
      <c r="E31" s="70">
        <f t="shared" si="6"/>
        <v>0</v>
      </c>
      <c r="F31" s="70">
        <f t="shared" si="6"/>
        <v>0</v>
      </c>
      <c r="G31" s="70">
        <f t="shared" si="6"/>
        <v>0</v>
      </c>
      <c r="H31" s="70">
        <f t="shared" si="6"/>
        <v>0</v>
      </c>
      <c r="I31" s="70">
        <f t="shared" si="6"/>
        <v>0</v>
      </c>
      <c r="J31" s="70">
        <f t="shared" si="6"/>
        <v>0</v>
      </c>
      <c r="K31" s="70">
        <f t="shared" si="6"/>
        <v>0</v>
      </c>
      <c r="L31" s="70">
        <f t="shared" si="6"/>
        <v>0</v>
      </c>
      <c r="M31" s="70">
        <f t="shared" si="6"/>
        <v>0</v>
      </c>
      <c r="N31" s="70">
        <f t="shared" si="6"/>
        <v>0</v>
      </c>
      <c r="O31" s="70">
        <f t="shared" si="6"/>
        <v>0</v>
      </c>
      <c r="P31" s="70">
        <f t="shared" si="6"/>
        <v>0</v>
      </c>
      <c r="Q31" s="70">
        <f t="shared" si="6"/>
        <v>0</v>
      </c>
    </row>
    <row r="32" spans="1:17" ht="13" thickBot="1">
      <c r="A32" s="41">
        <v>2030</v>
      </c>
      <c r="B32" s="70">
        <f t="shared" si="6"/>
        <v>0</v>
      </c>
      <c r="C32" s="70">
        <f t="shared" si="6"/>
        <v>0</v>
      </c>
      <c r="D32" s="70">
        <f t="shared" si="6"/>
        <v>0</v>
      </c>
      <c r="E32" s="70">
        <f t="shared" si="6"/>
        <v>0</v>
      </c>
      <c r="F32" s="70">
        <f t="shared" si="6"/>
        <v>0</v>
      </c>
      <c r="G32" s="70">
        <f t="shared" si="6"/>
        <v>0</v>
      </c>
      <c r="H32" s="70">
        <f t="shared" si="6"/>
        <v>0</v>
      </c>
      <c r="I32" s="70">
        <f t="shared" si="6"/>
        <v>0</v>
      </c>
      <c r="J32" s="70">
        <f t="shared" si="6"/>
        <v>0</v>
      </c>
      <c r="K32" s="70">
        <f t="shared" si="6"/>
        <v>0</v>
      </c>
      <c r="L32" s="70">
        <f t="shared" si="6"/>
        <v>0</v>
      </c>
      <c r="M32" s="70">
        <f t="shared" si="6"/>
        <v>0</v>
      </c>
      <c r="N32" s="70">
        <f t="shared" si="6"/>
        <v>0</v>
      </c>
      <c r="O32" s="70">
        <f t="shared" si="6"/>
        <v>0</v>
      </c>
      <c r="P32" s="70">
        <f t="shared" si="6"/>
        <v>0</v>
      </c>
      <c r="Q32" s="70">
        <f t="shared" si="6"/>
        <v>0</v>
      </c>
    </row>
    <row r="33" spans="1:17" ht="13" thickBot="1">
      <c r="A33" s="41">
        <v>2031</v>
      </c>
      <c r="B33" s="70">
        <f t="shared" si="6"/>
        <v>0</v>
      </c>
      <c r="C33" s="70">
        <f t="shared" si="6"/>
        <v>0</v>
      </c>
      <c r="D33" s="70">
        <f t="shared" si="6"/>
        <v>0</v>
      </c>
      <c r="E33" s="70">
        <f t="shared" si="6"/>
        <v>0</v>
      </c>
      <c r="F33" s="70">
        <f t="shared" si="6"/>
        <v>0</v>
      </c>
      <c r="G33" s="70">
        <f t="shared" si="6"/>
        <v>0</v>
      </c>
      <c r="H33" s="70">
        <f t="shared" si="6"/>
        <v>0</v>
      </c>
      <c r="I33" s="70">
        <f t="shared" si="6"/>
        <v>0</v>
      </c>
      <c r="J33" s="70">
        <f t="shared" si="6"/>
        <v>0</v>
      </c>
      <c r="K33" s="70">
        <f t="shared" si="6"/>
        <v>0</v>
      </c>
      <c r="L33" s="70">
        <f t="shared" si="6"/>
        <v>0</v>
      </c>
      <c r="M33" s="70">
        <f t="shared" si="6"/>
        <v>0</v>
      </c>
      <c r="N33" s="70">
        <f t="shared" si="6"/>
        <v>0</v>
      </c>
      <c r="O33" s="70">
        <f t="shared" si="6"/>
        <v>0</v>
      </c>
      <c r="P33" s="70">
        <f t="shared" si="6"/>
        <v>0</v>
      </c>
      <c r="Q33" s="70">
        <f t="shared" si="6"/>
        <v>0</v>
      </c>
    </row>
    <row r="34" spans="1:17" ht="13" thickBot="1">
      <c r="A34" s="41">
        <v>2032</v>
      </c>
      <c r="B34" s="70">
        <f t="shared" si="6"/>
        <v>0</v>
      </c>
      <c r="C34" s="70">
        <f t="shared" si="6"/>
        <v>0</v>
      </c>
      <c r="D34" s="70">
        <f t="shared" si="6"/>
        <v>0</v>
      </c>
      <c r="E34" s="70">
        <f t="shared" si="6"/>
        <v>0</v>
      </c>
      <c r="F34" s="70">
        <f t="shared" si="6"/>
        <v>0</v>
      </c>
      <c r="G34" s="70">
        <f t="shared" si="6"/>
        <v>0</v>
      </c>
      <c r="H34" s="70">
        <f t="shared" si="6"/>
        <v>0</v>
      </c>
      <c r="I34" s="70">
        <f t="shared" si="6"/>
        <v>0</v>
      </c>
      <c r="J34" s="70">
        <f t="shared" si="6"/>
        <v>0</v>
      </c>
      <c r="K34" s="70">
        <f t="shared" si="6"/>
        <v>0</v>
      </c>
      <c r="L34" s="70">
        <f t="shared" si="6"/>
        <v>0</v>
      </c>
      <c r="M34" s="70">
        <f t="shared" si="6"/>
        <v>0</v>
      </c>
      <c r="N34" s="70">
        <f t="shared" si="6"/>
        <v>0</v>
      </c>
      <c r="O34" s="70">
        <f t="shared" si="6"/>
        <v>0</v>
      </c>
      <c r="P34" s="70">
        <f t="shared" si="6"/>
        <v>0</v>
      </c>
      <c r="Q34" s="70">
        <f t="shared" si="6"/>
        <v>0</v>
      </c>
    </row>
    <row r="35" spans="1:17" ht="13" thickBot="1">
      <c r="A35" s="41">
        <v>2033</v>
      </c>
      <c r="B35" s="70">
        <f t="shared" si="6"/>
        <v>0</v>
      </c>
      <c r="C35" s="70">
        <f t="shared" si="6"/>
        <v>0</v>
      </c>
      <c r="D35" s="70">
        <f t="shared" si="6"/>
        <v>0</v>
      </c>
      <c r="E35" s="70">
        <f t="shared" si="6"/>
        <v>0</v>
      </c>
      <c r="F35" s="70">
        <f t="shared" si="6"/>
        <v>0</v>
      </c>
      <c r="G35" s="70">
        <f t="shared" si="6"/>
        <v>0</v>
      </c>
      <c r="H35" s="70">
        <f t="shared" si="6"/>
        <v>0</v>
      </c>
      <c r="I35" s="70">
        <f t="shared" si="6"/>
        <v>0</v>
      </c>
      <c r="J35" s="70">
        <f t="shared" si="6"/>
        <v>0</v>
      </c>
      <c r="K35" s="70">
        <f t="shared" si="6"/>
        <v>0</v>
      </c>
      <c r="L35" s="70">
        <f t="shared" si="6"/>
        <v>0</v>
      </c>
      <c r="M35" s="70">
        <f t="shared" si="6"/>
        <v>0</v>
      </c>
      <c r="N35" s="70">
        <f t="shared" si="6"/>
        <v>0</v>
      </c>
      <c r="O35" s="70">
        <f t="shared" si="6"/>
        <v>0</v>
      </c>
      <c r="P35" s="70">
        <f t="shared" si="6"/>
        <v>0</v>
      </c>
      <c r="Q35" s="70">
        <f t="shared" si="6"/>
        <v>0</v>
      </c>
    </row>
    <row r="36" spans="1:17" ht="13" thickBot="1">
      <c r="A36" s="41">
        <v>2034</v>
      </c>
      <c r="B36" s="70">
        <f t="shared" si="6"/>
        <v>0</v>
      </c>
      <c r="C36" s="70">
        <f t="shared" si="6"/>
        <v>0</v>
      </c>
      <c r="D36" s="70">
        <f t="shared" si="6"/>
        <v>0</v>
      </c>
      <c r="E36" s="70">
        <f t="shared" si="6"/>
        <v>0</v>
      </c>
      <c r="F36" s="70">
        <f t="shared" si="6"/>
        <v>0</v>
      </c>
      <c r="G36" s="70">
        <f t="shared" si="6"/>
        <v>0</v>
      </c>
      <c r="H36" s="70">
        <f t="shared" si="6"/>
        <v>0</v>
      </c>
      <c r="I36" s="70">
        <f t="shared" si="6"/>
        <v>0</v>
      </c>
      <c r="J36" s="70">
        <f t="shared" si="6"/>
        <v>0</v>
      </c>
      <c r="K36" s="70">
        <f t="shared" si="6"/>
        <v>0</v>
      </c>
      <c r="L36" s="70">
        <f t="shared" si="6"/>
        <v>0</v>
      </c>
      <c r="M36" s="70">
        <f t="shared" si="6"/>
        <v>0</v>
      </c>
      <c r="N36" s="70">
        <f t="shared" si="6"/>
        <v>0</v>
      </c>
      <c r="O36" s="70">
        <f t="shared" si="6"/>
        <v>0</v>
      </c>
      <c r="P36" s="70">
        <f t="shared" si="6"/>
        <v>0</v>
      </c>
      <c r="Q36" s="70">
        <f t="shared" si="6"/>
        <v>0</v>
      </c>
    </row>
    <row r="37" spans="1:17" ht="13" thickBot="1">
      <c r="A37" s="41">
        <v>2035</v>
      </c>
      <c r="B37" s="70">
        <f t="shared" si="6"/>
        <v>0</v>
      </c>
      <c r="C37" s="70">
        <f t="shared" si="6"/>
        <v>0</v>
      </c>
      <c r="D37" s="70">
        <f t="shared" si="6"/>
        <v>0</v>
      </c>
      <c r="E37" s="70">
        <f t="shared" si="6"/>
        <v>0</v>
      </c>
      <c r="F37" s="70">
        <f t="shared" si="6"/>
        <v>0</v>
      </c>
      <c r="G37" s="70">
        <f t="shared" si="6"/>
        <v>0</v>
      </c>
      <c r="H37" s="70">
        <f t="shared" si="6"/>
        <v>0</v>
      </c>
      <c r="I37" s="70">
        <f t="shared" si="6"/>
        <v>0</v>
      </c>
      <c r="J37" s="70">
        <f t="shared" si="6"/>
        <v>0</v>
      </c>
      <c r="K37" s="70">
        <f t="shared" si="6"/>
        <v>0</v>
      </c>
      <c r="L37" s="70">
        <f t="shared" si="6"/>
        <v>0</v>
      </c>
      <c r="M37" s="70">
        <f t="shared" si="6"/>
        <v>0</v>
      </c>
      <c r="N37" s="70">
        <f t="shared" si="6"/>
        <v>0</v>
      </c>
      <c r="O37" s="70">
        <f t="shared" si="6"/>
        <v>0</v>
      </c>
      <c r="P37" s="70">
        <f t="shared" si="6"/>
        <v>0</v>
      </c>
      <c r="Q37" s="70">
        <f t="shared" si="6"/>
        <v>0</v>
      </c>
    </row>
    <row r="38" spans="1:17" ht="13" thickBot="1">
      <c r="A38" s="41">
        <v>2036</v>
      </c>
      <c r="B38" s="70">
        <f t="shared" si="6"/>
        <v>0</v>
      </c>
      <c r="C38" s="70">
        <f t="shared" si="6"/>
        <v>0</v>
      </c>
      <c r="D38" s="70">
        <f t="shared" si="6"/>
        <v>0</v>
      </c>
      <c r="E38" s="70">
        <f t="shared" si="6"/>
        <v>0</v>
      </c>
      <c r="F38" s="70">
        <f t="shared" si="6"/>
        <v>0</v>
      </c>
      <c r="G38" s="70">
        <f t="shared" si="6"/>
        <v>0</v>
      </c>
      <c r="H38" s="70">
        <f t="shared" si="6"/>
        <v>0</v>
      </c>
      <c r="I38" s="70">
        <f t="shared" si="6"/>
        <v>0</v>
      </c>
      <c r="J38" s="70">
        <f t="shared" si="6"/>
        <v>0</v>
      </c>
      <c r="K38" s="70">
        <f t="shared" si="6"/>
        <v>0</v>
      </c>
      <c r="L38" s="70">
        <f t="shared" si="6"/>
        <v>0</v>
      </c>
      <c r="M38" s="70">
        <f t="shared" si="6"/>
        <v>0</v>
      </c>
      <c r="N38" s="70">
        <f t="shared" si="6"/>
        <v>0</v>
      </c>
      <c r="O38" s="70">
        <f t="shared" si="6"/>
        <v>0</v>
      </c>
      <c r="P38" s="70">
        <f t="shared" si="6"/>
        <v>0</v>
      </c>
      <c r="Q38" s="70">
        <f t="shared" si="6"/>
        <v>0</v>
      </c>
    </row>
    <row r="39" spans="1:17" ht="13" thickBot="1">
      <c r="A39" s="41">
        <v>2037</v>
      </c>
      <c r="B39" s="70">
        <f t="shared" si="6"/>
        <v>0</v>
      </c>
      <c r="C39" s="70">
        <f t="shared" si="6"/>
        <v>0</v>
      </c>
      <c r="D39" s="70">
        <f t="shared" si="6"/>
        <v>0</v>
      </c>
      <c r="E39" s="70">
        <f t="shared" si="6"/>
        <v>0</v>
      </c>
      <c r="F39" s="70">
        <f t="shared" si="6"/>
        <v>0</v>
      </c>
      <c r="G39" s="70">
        <f t="shared" si="6"/>
        <v>0</v>
      </c>
      <c r="H39" s="70">
        <f t="shared" si="6"/>
        <v>0</v>
      </c>
      <c r="I39" s="70">
        <f t="shared" si="6"/>
        <v>0</v>
      </c>
      <c r="J39" s="70">
        <f t="shared" si="6"/>
        <v>0</v>
      </c>
      <c r="K39" s="70">
        <f t="shared" si="6"/>
        <v>0</v>
      </c>
      <c r="L39" s="70">
        <f t="shared" si="6"/>
        <v>0</v>
      </c>
      <c r="M39" s="70">
        <f t="shared" si="6"/>
        <v>0</v>
      </c>
      <c r="N39" s="70">
        <f t="shared" si="6"/>
        <v>0</v>
      </c>
      <c r="O39" s="70">
        <f t="shared" si="6"/>
        <v>0</v>
      </c>
      <c r="P39" s="70">
        <f t="shared" si="6"/>
        <v>0</v>
      </c>
      <c r="Q39" s="70">
        <f t="shared" si="6"/>
        <v>0</v>
      </c>
    </row>
    <row r="40" spans="1:17" ht="13" thickBot="1">
      <c r="A40" s="68"/>
      <c r="B40" s="68"/>
      <c r="C40" s="68"/>
      <c r="D40" s="68"/>
      <c r="E40" s="68"/>
      <c r="F40" s="68"/>
      <c r="G40" s="68"/>
      <c r="H40" s="68"/>
      <c r="I40" s="68"/>
      <c r="J40" s="68"/>
      <c r="K40" s="68"/>
      <c r="L40" s="68"/>
      <c r="M40" s="68"/>
      <c r="N40" s="68"/>
      <c r="O40" s="68"/>
      <c r="P40" s="68"/>
      <c r="Q40" s="68"/>
    </row>
    <row r="41" spans="1:17" ht="13.5" thickBot="1">
      <c r="A41" s="154" t="s">
        <v>120</v>
      </c>
      <c r="B41" s="155">
        <f>SUM(B29:B39)</f>
        <v>0</v>
      </c>
      <c r="C41" s="155">
        <f t="shared" ref="C41:Q41" si="7">SUM(C29:C39)</f>
        <v>0</v>
      </c>
      <c r="D41" s="155">
        <f t="shared" si="7"/>
        <v>0</v>
      </c>
      <c r="E41" s="155">
        <f t="shared" si="7"/>
        <v>0</v>
      </c>
      <c r="F41" s="155">
        <f t="shared" si="7"/>
        <v>0</v>
      </c>
      <c r="G41" s="155">
        <f t="shared" si="7"/>
        <v>0</v>
      </c>
      <c r="H41" s="155">
        <f t="shared" si="7"/>
        <v>0</v>
      </c>
      <c r="I41" s="155">
        <f t="shared" si="7"/>
        <v>0</v>
      </c>
      <c r="J41" s="155">
        <f t="shared" si="7"/>
        <v>0</v>
      </c>
      <c r="K41" s="155">
        <f t="shared" si="7"/>
        <v>0</v>
      </c>
      <c r="L41" s="155">
        <f t="shared" si="7"/>
        <v>0</v>
      </c>
      <c r="M41" s="155">
        <f t="shared" si="7"/>
        <v>0</v>
      </c>
      <c r="N41" s="155">
        <f t="shared" si="7"/>
        <v>0</v>
      </c>
      <c r="O41" s="155">
        <f t="shared" si="7"/>
        <v>0</v>
      </c>
      <c r="P41" s="155">
        <f t="shared" si="7"/>
        <v>0</v>
      </c>
      <c r="Q41" s="155">
        <f t="shared" si="7"/>
        <v>0</v>
      </c>
    </row>
    <row r="42" spans="1:17" ht="13.5" thickBot="1">
      <c r="A42" s="112"/>
      <c r="B42" s="113"/>
      <c r="C42" s="113"/>
      <c r="D42" s="113"/>
      <c r="E42" s="113"/>
      <c r="F42" s="113"/>
      <c r="G42" s="113"/>
      <c r="H42" s="113"/>
      <c r="I42" s="113"/>
      <c r="J42" s="113"/>
      <c r="K42" s="113"/>
      <c r="L42" s="113"/>
      <c r="M42" s="68"/>
      <c r="N42" s="68"/>
      <c r="O42" s="68"/>
      <c r="P42" s="68"/>
      <c r="Q42" s="68"/>
    </row>
    <row r="43" spans="1:17" ht="26.5" thickBot="1">
      <c r="A43" s="80" t="s">
        <v>183</v>
      </c>
      <c r="B43" s="114">
        <f>B21-B41</f>
        <v>0</v>
      </c>
      <c r="C43" s="114">
        <f t="shared" ref="C43:Q43" si="8">C21-C41</f>
        <v>0</v>
      </c>
      <c r="D43" s="114">
        <f t="shared" si="8"/>
        <v>0</v>
      </c>
      <c r="E43" s="114">
        <f t="shared" si="8"/>
        <v>0</v>
      </c>
      <c r="F43" s="114">
        <f t="shared" si="8"/>
        <v>0</v>
      </c>
      <c r="G43" s="114">
        <f t="shared" si="8"/>
        <v>0</v>
      </c>
      <c r="H43" s="114">
        <f t="shared" si="8"/>
        <v>0</v>
      </c>
      <c r="I43" s="114">
        <f t="shared" si="8"/>
        <v>0</v>
      </c>
      <c r="J43" s="114">
        <f t="shared" si="8"/>
        <v>0</v>
      </c>
      <c r="K43" s="114">
        <f t="shared" si="8"/>
        <v>0</v>
      </c>
      <c r="L43" s="114">
        <f t="shared" si="8"/>
        <v>0</v>
      </c>
      <c r="M43" s="114">
        <f t="shared" si="8"/>
        <v>0</v>
      </c>
      <c r="N43" s="114">
        <f t="shared" si="8"/>
        <v>0</v>
      </c>
      <c r="O43" s="114">
        <f t="shared" si="8"/>
        <v>0</v>
      </c>
      <c r="P43" s="114">
        <f t="shared" si="8"/>
        <v>0</v>
      </c>
      <c r="Q43" s="114">
        <f t="shared" si="8"/>
        <v>0</v>
      </c>
    </row>
    <row r="44" spans="1:17" ht="13">
      <c r="A44" s="112"/>
      <c r="B44" s="113"/>
      <c r="C44" s="113"/>
      <c r="D44" s="113"/>
      <c r="E44" s="113"/>
      <c r="F44" s="113"/>
      <c r="G44" s="113"/>
      <c r="H44" s="113"/>
      <c r="I44" s="113"/>
      <c r="J44" s="113"/>
      <c r="K44" s="113"/>
      <c r="L44" s="113"/>
      <c r="M44" s="113"/>
      <c r="N44" s="113"/>
      <c r="O44" s="113"/>
      <c r="P44" s="113"/>
      <c r="Q44" s="113"/>
    </row>
    <row r="45" spans="1:17" ht="13.5" thickBot="1">
      <c r="A45" s="161" t="s">
        <v>184</v>
      </c>
      <c r="B45" s="162"/>
      <c r="C45" s="162"/>
      <c r="D45" s="162"/>
      <c r="E45" s="162"/>
      <c r="F45" s="162"/>
      <c r="G45" s="162"/>
      <c r="H45" s="162"/>
      <c r="I45" s="162"/>
      <c r="J45" s="162"/>
      <c r="K45" s="162"/>
      <c r="L45" s="162"/>
      <c r="M45" s="162"/>
      <c r="N45" s="162"/>
      <c r="O45" s="162"/>
      <c r="P45" s="162"/>
      <c r="Q45" s="162"/>
    </row>
    <row r="46" spans="1:17">
      <c r="A46" s="26" t="s">
        <v>104</v>
      </c>
      <c r="B46" s="98"/>
      <c r="C46" s="98"/>
      <c r="D46" s="98"/>
      <c r="E46" s="98"/>
      <c r="F46" s="98"/>
      <c r="G46" s="98"/>
      <c r="H46" s="98"/>
      <c r="I46" s="98"/>
      <c r="J46" s="98"/>
      <c r="K46" s="98"/>
      <c r="L46" s="98"/>
      <c r="M46" s="98"/>
      <c r="N46" s="98"/>
      <c r="O46" s="98"/>
      <c r="P46" s="98"/>
      <c r="Q46" s="98"/>
    </row>
    <row r="47" spans="1:17">
      <c r="A47" s="26" t="s">
        <v>185</v>
      </c>
      <c r="B47" s="115"/>
      <c r="C47" s="115"/>
      <c r="D47" s="115"/>
      <c r="E47" s="115"/>
      <c r="F47" s="115"/>
      <c r="G47" s="115"/>
      <c r="H47" s="115"/>
      <c r="I47" s="115"/>
      <c r="J47" s="115"/>
      <c r="K47" s="115"/>
      <c r="L47" s="115"/>
      <c r="M47" s="115"/>
      <c r="N47" s="115"/>
      <c r="O47" s="115"/>
      <c r="P47" s="115"/>
      <c r="Q47" s="115"/>
    </row>
    <row r="48" spans="1:17">
      <c r="A48" s="100" t="s">
        <v>186</v>
      </c>
      <c r="B48" s="107"/>
      <c r="C48" s="107"/>
      <c r="D48" s="107"/>
      <c r="E48" s="107"/>
      <c r="F48" s="107"/>
      <c r="G48" s="107"/>
      <c r="H48" s="107"/>
      <c r="I48" s="107"/>
      <c r="J48" s="107"/>
      <c r="K48" s="107"/>
      <c r="L48" s="107"/>
      <c r="M48" s="107"/>
      <c r="N48" s="107"/>
      <c r="O48" s="107"/>
      <c r="P48" s="107"/>
      <c r="Q48" s="107"/>
    </row>
    <row r="49" spans="1:17">
      <c r="A49" s="100" t="s">
        <v>187</v>
      </c>
      <c r="B49" s="107"/>
      <c r="C49" s="107"/>
      <c r="D49" s="107"/>
      <c r="E49" s="107"/>
      <c r="F49" s="107"/>
      <c r="G49" s="107"/>
      <c r="H49" s="107"/>
      <c r="I49" s="107"/>
      <c r="J49" s="107"/>
      <c r="K49" s="107"/>
      <c r="L49" s="107"/>
      <c r="M49" s="107"/>
      <c r="N49" s="107"/>
      <c r="O49" s="107"/>
      <c r="P49" s="107"/>
      <c r="Q49" s="107"/>
    </row>
    <row r="50" spans="1:17">
      <c r="A50" s="100" t="s">
        <v>188</v>
      </c>
      <c r="B50" s="107"/>
      <c r="C50" s="107"/>
      <c r="D50" s="107"/>
      <c r="E50" s="107"/>
      <c r="F50" s="107"/>
      <c r="G50" s="107"/>
      <c r="H50" s="107"/>
      <c r="I50" s="107"/>
      <c r="J50" s="107"/>
      <c r="K50" s="107"/>
      <c r="L50" s="107"/>
      <c r="M50" s="107"/>
      <c r="N50" s="107"/>
      <c r="O50" s="107"/>
      <c r="P50" s="107"/>
      <c r="Q50" s="107"/>
    </row>
    <row r="51" spans="1:17">
      <c r="A51" s="100" t="s">
        <v>189</v>
      </c>
      <c r="B51" s="107"/>
      <c r="C51" s="107"/>
      <c r="D51" s="107"/>
      <c r="E51" s="107"/>
      <c r="F51" s="107"/>
      <c r="G51" s="107"/>
      <c r="H51" s="107"/>
      <c r="I51" s="107"/>
      <c r="J51" s="107"/>
      <c r="K51" s="107"/>
      <c r="L51" s="107"/>
      <c r="M51" s="107"/>
      <c r="N51" s="107"/>
      <c r="O51" s="107"/>
      <c r="P51" s="107"/>
      <c r="Q51" s="107"/>
    </row>
    <row r="52" spans="1:17">
      <c r="A52" s="100" t="s">
        <v>190</v>
      </c>
      <c r="B52" s="107"/>
      <c r="C52" s="107"/>
      <c r="D52" s="107"/>
      <c r="E52" s="107"/>
      <c r="F52" s="107"/>
      <c r="G52" s="107"/>
      <c r="H52" s="107"/>
      <c r="I52" s="107"/>
      <c r="J52" s="107"/>
      <c r="K52" s="107"/>
      <c r="L52" s="107"/>
      <c r="M52" s="107"/>
      <c r="N52" s="107"/>
      <c r="O52" s="107"/>
      <c r="P52" s="107"/>
      <c r="Q52" s="107"/>
    </row>
    <row r="53" spans="1:17">
      <c r="A53" s="100" t="s">
        <v>191</v>
      </c>
      <c r="B53" s="107"/>
      <c r="C53" s="107"/>
      <c r="D53" s="107"/>
      <c r="E53" s="107"/>
      <c r="F53" s="107"/>
      <c r="G53" s="107"/>
      <c r="H53" s="107"/>
      <c r="I53" s="107"/>
      <c r="J53" s="107"/>
      <c r="K53" s="107"/>
      <c r="L53" s="107"/>
      <c r="M53" s="107"/>
      <c r="N53" s="107"/>
      <c r="O53" s="107"/>
      <c r="P53" s="107"/>
      <c r="Q53" s="107"/>
    </row>
    <row r="54" spans="1:17" ht="13.5" thickBot="1">
      <c r="A54" s="116" t="s">
        <v>175</v>
      </c>
      <c r="B54" s="107"/>
      <c r="C54" s="107"/>
      <c r="D54" s="107"/>
      <c r="E54" s="107"/>
      <c r="F54" s="107"/>
      <c r="G54" s="107"/>
      <c r="H54" s="107"/>
      <c r="I54" s="107"/>
      <c r="J54" s="107"/>
      <c r="K54" s="107"/>
      <c r="L54" s="107"/>
      <c r="M54" s="107"/>
      <c r="N54" s="107"/>
      <c r="O54" s="107"/>
      <c r="P54" s="107"/>
      <c r="Q54" s="107"/>
    </row>
    <row r="55" spans="1:17" ht="13.5" thickBot="1">
      <c r="A55" s="116" t="s">
        <v>175</v>
      </c>
      <c r="B55" s="107"/>
      <c r="C55" s="107"/>
      <c r="D55" s="107"/>
      <c r="E55" s="107"/>
      <c r="F55" s="107"/>
      <c r="G55" s="107"/>
      <c r="H55" s="107"/>
      <c r="I55" s="107"/>
      <c r="J55" s="107"/>
      <c r="K55" s="107"/>
      <c r="L55" s="107"/>
      <c r="M55" s="107"/>
      <c r="N55" s="107"/>
      <c r="O55" s="107"/>
      <c r="P55" s="107"/>
      <c r="Q55" s="107"/>
    </row>
    <row r="56" spans="1:17" ht="13.5" thickBot="1">
      <c r="A56" s="116" t="s">
        <v>175</v>
      </c>
      <c r="B56" s="107"/>
      <c r="C56" s="107"/>
      <c r="D56" s="107"/>
      <c r="E56" s="107"/>
      <c r="F56" s="107"/>
      <c r="G56" s="107"/>
      <c r="H56" s="107"/>
      <c r="I56" s="107"/>
      <c r="J56" s="107"/>
      <c r="K56" s="107"/>
      <c r="L56" s="107"/>
      <c r="M56" s="107"/>
      <c r="N56" s="107"/>
      <c r="O56" s="107"/>
      <c r="P56" s="107"/>
      <c r="Q56" s="107"/>
    </row>
    <row r="57" spans="1:17" ht="26.5" thickBot="1">
      <c r="A57" s="117" t="s">
        <v>192</v>
      </c>
      <c r="B57" s="117">
        <f t="shared" ref="B57:Q57" si="9">SUM(B48:B56)</f>
        <v>0</v>
      </c>
      <c r="C57" s="117">
        <f t="shared" si="9"/>
        <v>0</v>
      </c>
      <c r="D57" s="117">
        <f t="shared" si="9"/>
        <v>0</v>
      </c>
      <c r="E57" s="117">
        <f t="shared" si="9"/>
        <v>0</v>
      </c>
      <c r="F57" s="117">
        <f t="shared" si="9"/>
        <v>0</v>
      </c>
      <c r="G57" s="117">
        <f t="shared" si="9"/>
        <v>0</v>
      </c>
      <c r="H57" s="117">
        <f t="shared" si="9"/>
        <v>0</v>
      </c>
      <c r="I57" s="117">
        <f t="shared" si="9"/>
        <v>0</v>
      </c>
      <c r="J57" s="117">
        <f t="shared" si="9"/>
        <v>0</v>
      </c>
      <c r="K57" s="117">
        <f t="shared" si="9"/>
        <v>0</v>
      </c>
      <c r="L57" s="117">
        <f t="shared" si="9"/>
        <v>0</v>
      </c>
      <c r="M57" s="117">
        <f t="shared" si="9"/>
        <v>0</v>
      </c>
      <c r="N57" s="117">
        <f t="shared" si="9"/>
        <v>0</v>
      </c>
      <c r="O57" s="117">
        <f t="shared" si="9"/>
        <v>0</v>
      </c>
      <c r="P57" s="117">
        <f t="shared" si="9"/>
        <v>0</v>
      </c>
      <c r="Q57" s="117">
        <f t="shared" si="9"/>
        <v>0</v>
      </c>
    </row>
    <row r="58" spans="1:17" ht="13">
      <c r="A58" s="118" t="s">
        <v>193</v>
      </c>
      <c r="B58" s="107"/>
      <c r="C58" s="107"/>
      <c r="D58" s="107"/>
      <c r="E58" s="107"/>
      <c r="F58" s="107"/>
      <c r="G58" s="107"/>
      <c r="H58" s="107"/>
      <c r="I58" s="107"/>
      <c r="J58" s="107"/>
      <c r="K58" s="107"/>
      <c r="L58" s="107"/>
      <c r="M58" s="107"/>
      <c r="N58" s="107"/>
      <c r="O58" s="107"/>
      <c r="P58" s="107"/>
      <c r="Q58" s="107"/>
    </row>
    <row r="59" spans="1:17" ht="13">
      <c r="A59" s="118" t="s">
        <v>194</v>
      </c>
      <c r="B59" s="107"/>
      <c r="C59" s="107"/>
      <c r="D59" s="107"/>
      <c r="E59" s="107"/>
      <c r="F59" s="107"/>
      <c r="G59" s="107"/>
      <c r="H59" s="107"/>
      <c r="I59" s="107"/>
      <c r="J59" s="107"/>
      <c r="K59" s="107"/>
      <c r="L59" s="107"/>
      <c r="M59" s="107"/>
      <c r="N59" s="107"/>
      <c r="O59" s="107"/>
      <c r="P59" s="107"/>
      <c r="Q59" s="107"/>
    </row>
    <row r="60" spans="1:17" ht="13.5" thickBot="1">
      <c r="A60" s="118" t="s">
        <v>195</v>
      </c>
      <c r="B60" s="107"/>
      <c r="C60" s="107"/>
      <c r="D60" s="107"/>
      <c r="E60" s="107"/>
      <c r="F60" s="107"/>
      <c r="G60" s="107"/>
      <c r="H60" s="107"/>
      <c r="I60" s="107"/>
      <c r="J60" s="107"/>
      <c r="K60" s="107"/>
      <c r="L60" s="107"/>
      <c r="M60" s="107"/>
      <c r="N60" s="107"/>
      <c r="O60" s="107"/>
      <c r="P60" s="107"/>
      <c r="Q60" s="107"/>
    </row>
    <row r="61" spans="1:17" ht="13">
      <c r="A61" s="163" t="s">
        <v>196</v>
      </c>
      <c r="B61" s="166">
        <f>B57-SUM(B58:B60)</f>
        <v>0</v>
      </c>
      <c r="C61" s="166">
        <f t="shared" ref="C61:Q61" si="10">C57-SUM(C58:C60)</f>
        <v>0</v>
      </c>
      <c r="D61" s="166">
        <f t="shared" si="10"/>
        <v>0</v>
      </c>
      <c r="E61" s="166">
        <f t="shared" si="10"/>
        <v>0</v>
      </c>
      <c r="F61" s="166">
        <f t="shared" si="10"/>
        <v>0</v>
      </c>
      <c r="G61" s="166">
        <f t="shared" si="10"/>
        <v>0</v>
      </c>
      <c r="H61" s="166">
        <f t="shared" si="10"/>
        <v>0</v>
      </c>
      <c r="I61" s="166">
        <f t="shared" si="10"/>
        <v>0</v>
      </c>
      <c r="J61" s="166">
        <f t="shared" si="10"/>
        <v>0</v>
      </c>
      <c r="K61" s="166">
        <f t="shared" si="10"/>
        <v>0</v>
      </c>
      <c r="L61" s="166">
        <f t="shared" si="10"/>
        <v>0</v>
      </c>
      <c r="M61" s="166">
        <f t="shared" si="10"/>
        <v>0</v>
      </c>
      <c r="N61" s="166">
        <f t="shared" si="10"/>
        <v>0</v>
      </c>
      <c r="O61" s="166">
        <f t="shared" si="10"/>
        <v>0</v>
      </c>
      <c r="P61" s="166">
        <f t="shared" si="10"/>
        <v>0</v>
      </c>
      <c r="Q61" s="166">
        <f t="shared" si="10"/>
        <v>0</v>
      </c>
    </row>
    <row r="62" spans="1:17" ht="13" thickBot="1">
      <c r="A62" s="91" t="s">
        <v>116</v>
      </c>
      <c r="B62" s="79">
        <f t="shared" ref="B62:Q62" si="11">B46*365.25</f>
        <v>0</v>
      </c>
      <c r="C62" s="79">
        <f t="shared" si="11"/>
        <v>0</v>
      </c>
      <c r="D62" s="79">
        <f t="shared" si="11"/>
        <v>0</v>
      </c>
      <c r="E62" s="79">
        <f t="shared" si="11"/>
        <v>0</v>
      </c>
      <c r="F62" s="79">
        <f t="shared" si="11"/>
        <v>0</v>
      </c>
      <c r="G62" s="79">
        <f t="shared" si="11"/>
        <v>0</v>
      </c>
      <c r="H62" s="79">
        <f t="shared" si="11"/>
        <v>0</v>
      </c>
      <c r="I62" s="79">
        <f t="shared" si="11"/>
        <v>0</v>
      </c>
      <c r="J62" s="79">
        <f t="shared" si="11"/>
        <v>0</v>
      </c>
      <c r="K62" s="79">
        <f t="shared" si="11"/>
        <v>0</v>
      </c>
      <c r="L62" s="79">
        <f t="shared" si="11"/>
        <v>0</v>
      </c>
      <c r="M62" s="79">
        <f t="shared" si="11"/>
        <v>0</v>
      </c>
      <c r="N62" s="79">
        <f t="shared" si="11"/>
        <v>0</v>
      </c>
      <c r="O62" s="79">
        <f t="shared" si="11"/>
        <v>0</v>
      </c>
      <c r="P62" s="79">
        <f t="shared" si="11"/>
        <v>0</v>
      </c>
      <c r="Q62" s="79">
        <f t="shared" si="11"/>
        <v>0</v>
      </c>
    </row>
    <row r="63" spans="1:17" ht="13" thickBot="1">
      <c r="A63" s="91" t="s">
        <v>182</v>
      </c>
      <c r="B63" s="110">
        <f t="shared" ref="B63:Q63" si="12">IFERROR(B61/B62,0)</f>
        <v>0</v>
      </c>
      <c r="C63" s="110">
        <f t="shared" si="12"/>
        <v>0</v>
      </c>
      <c r="D63" s="110">
        <f t="shared" si="12"/>
        <v>0</v>
      </c>
      <c r="E63" s="110">
        <f t="shared" si="12"/>
        <v>0</v>
      </c>
      <c r="F63" s="110">
        <f t="shared" si="12"/>
        <v>0</v>
      </c>
      <c r="G63" s="110">
        <f t="shared" si="12"/>
        <v>0</v>
      </c>
      <c r="H63" s="110">
        <f t="shared" si="12"/>
        <v>0</v>
      </c>
      <c r="I63" s="110">
        <f t="shared" si="12"/>
        <v>0</v>
      </c>
      <c r="J63" s="110">
        <f t="shared" si="12"/>
        <v>0</v>
      </c>
      <c r="K63" s="110">
        <f t="shared" si="12"/>
        <v>0</v>
      </c>
      <c r="L63" s="110">
        <f t="shared" si="12"/>
        <v>0</v>
      </c>
      <c r="M63" s="110">
        <f t="shared" si="12"/>
        <v>0</v>
      </c>
      <c r="N63" s="110">
        <f t="shared" si="12"/>
        <v>0</v>
      </c>
      <c r="O63" s="110">
        <f t="shared" si="12"/>
        <v>0</v>
      </c>
      <c r="P63" s="110">
        <f t="shared" si="12"/>
        <v>0</v>
      </c>
      <c r="Q63" s="110">
        <f t="shared" si="12"/>
        <v>0</v>
      </c>
    </row>
    <row r="64" spans="1:17">
      <c r="A64" s="91" t="s">
        <v>197</v>
      </c>
      <c r="B64" s="119"/>
      <c r="C64" s="119"/>
      <c r="D64" s="119"/>
      <c r="E64" s="119"/>
      <c r="F64" s="119"/>
      <c r="G64" s="119"/>
      <c r="H64" s="119"/>
      <c r="I64" s="119"/>
      <c r="J64" s="119"/>
      <c r="K64" s="119"/>
      <c r="L64" s="119"/>
      <c r="M64" s="119"/>
      <c r="N64" s="119"/>
      <c r="O64" s="119"/>
      <c r="P64" s="119"/>
      <c r="Q64" s="119"/>
    </row>
    <row r="65" spans="1:17">
      <c r="A65" s="91" t="s">
        <v>198</v>
      </c>
      <c r="B65" s="119"/>
      <c r="C65" s="119"/>
      <c r="D65" s="119"/>
      <c r="E65" s="119"/>
      <c r="F65" s="119"/>
      <c r="G65" s="119"/>
      <c r="H65" s="119"/>
      <c r="I65" s="119"/>
      <c r="J65" s="119"/>
      <c r="K65" s="119"/>
      <c r="L65" s="119"/>
      <c r="M65" s="119"/>
      <c r="N65" s="119"/>
      <c r="O65" s="119"/>
      <c r="P65" s="119"/>
      <c r="Q65" s="119"/>
    </row>
    <row r="66" spans="1:17" ht="13" thickBot="1">
      <c r="A66" s="91" t="s">
        <v>199</v>
      </c>
      <c r="B66" s="64">
        <f t="shared" ref="B66:Q66" si="13">B65-B64</f>
        <v>0</v>
      </c>
      <c r="C66" s="64">
        <f t="shared" si="13"/>
        <v>0</v>
      </c>
      <c r="D66" s="64">
        <f t="shared" si="13"/>
        <v>0</v>
      </c>
      <c r="E66" s="64">
        <f t="shared" si="13"/>
        <v>0</v>
      </c>
      <c r="F66" s="64">
        <f t="shared" si="13"/>
        <v>0</v>
      </c>
      <c r="G66" s="64">
        <f t="shared" si="13"/>
        <v>0</v>
      </c>
      <c r="H66" s="64">
        <f t="shared" si="13"/>
        <v>0</v>
      </c>
      <c r="I66" s="64">
        <f t="shared" si="13"/>
        <v>0</v>
      </c>
      <c r="J66" s="64">
        <f t="shared" si="13"/>
        <v>0</v>
      </c>
      <c r="K66" s="64">
        <f t="shared" si="13"/>
        <v>0</v>
      </c>
      <c r="L66" s="64">
        <f t="shared" si="13"/>
        <v>0</v>
      </c>
      <c r="M66" s="64">
        <f t="shared" si="13"/>
        <v>0</v>
      </c>
      <c r="N66" s="64">
        <f t="shared" si="13"/>
        <v>0</v>
      </c>
      <c r="O66" s="64">
        <f t="shared" si="13"/>
        <v>0</v>
      </c>
      <c r="P66" s="64">
        <f t="shared" si="13"/>
        <v>0</v>
      </c>
      <c r="Q66" s="64">
        <f t="shared" si="13"/>
        <v>0</v>
      </c>
    </row>
    <row r="67" spans="1:17">
      <c r="A67" s="120"/>
    </row>
    <row r="69" spans="1:17" ht="13.5" thickBot="1">
      <c r="A69" s="153" t="s">
        <v>119</v>
      </c>
    </row>
    <row r="70" spans="1:17" ht="13" thickBot="1">
      <c r="A70" s="41">
        <v>2027</v>
      </c>
      <c r="B70" s="70">
        <f>IF(B$65&gt;(B$64+365.25*B$46),IF(AND($A70&gt;YEAR(B$64),$A70&lt;YEAR(B$64+365.25*B$46)),(DATE($A70,12,31)-DATE($A70,1,0))*B$63,IF(AND($A70=YEAR(B$64),$A70=YEAR(B$64+365.25*B$46)),((B$64+365.25*B$46)-B$64+1)*B$63,IF($A70=YEAR(B$64),(DATE(YEAR(B$64),12,31)-B$64+1)*B$63,IF($A70=YEAR(B$64+365.25*B$46),(B$64+365.25*B$46-DATE(YEAR(B$64+365.25*B$46),1,1))*B$63,0)))),IF(AND($A70&gt;YEAR(B$64),$A70&lt;YEAR(B$65)),(DATE($A70,12,31)-DATE($A70,1,0))*B$63,IF(AND($A70=YEAR(B$64),$A70=YEAR(B$65)),(B$65-B$64+1)*B$63,IF($A70=YEAR(B$64),(DATE(YEAR(B$64),12,31)-B$64+1)*B$63,IF($A70=YEAR(B$65),(B$65-DATE(YEAR(B$65),1,1))*B$63,0)))))</f>
        <v>0</v>
      </c>
      <c r="C70" s="70">
        <f t="shared" ref="C70:Q70" si="14">IF(C$65&gt;(C$64+365.25*C$46),IF(AND($A70&gt;YEAR(C$64),$A70&lt;YEAR(C$64+365.25*C$46)),(DATE($A70,12,31)-DATE($A70,1,0))*C$63,IF(AND($A70=YEAR(C$64),$A70=YEAR(C$64+365.25*C$46)),((C$64+365.25*C$46)-C$64+1)*C$63,IF($A70=YEAR(C$64),(DATE(YEAR(C$64),12,31)-C$64+1)*C$63,IF($A70=YEAR(C$64+365.25*C$46),(C$64+365.25*C$46-DATE(YEAR(C$64+365.25*C$46),1,1))*C$63,0)))),IF(AND($A70&gt;YEAR(C$64),$A70&lt;YEAR(C$65)),(DATE($A70,12,31)-DATE($A70,1,0))*C$63,IF(AND($A70=YEAR(C$64),$A70=YEAR(C$65)),(C$65-C$64+1)*C$63,IF($A70=YEAR(C$64),(DATE(YEAR(C$64),12,31)-C$64+1)*C$63,IF($A70=YEAR(C$65),(C$65-DATE(YEAR(C$65),1,1))*C$63,0)))))</f>
        <v>0</v>
      </c>
      <c r="D70" s="70">
        <f t="shared" si="14"/>
        <v>0</v>
      </c>
      <c r="E70" s="70">
        <f t="shared" si="14"/>
        <v>0</v>
      </c>
      <c r="F70" s="70">
        <f t="shared" si="14"/>
        <v>0</v>
      </c>
      <c r="G70" s="70">
        <f t="shared" si="14"/>
        <v>0</v>
      </c>
      <c r="H70" s="70">
        <f t="shared" si="14"/>
        <v>0</v>
      </c>
      <c r="I70" s="70">
        <f t="shared" si="14"/>
        <v>0</v>
      </c>
      <c r="J70" s="70">
        <f t="shared" si="14"/>
        <v>0</v>
      </c>
      <c r="K70" s="70">
        <f t="shared" si="14"/>
        <v>0</v>
      </c>
      <c r="L70" s="70">
        <f t="shared" si="14"/>
        <v>0</v>
      </c>
      <c r="M70" s="70">
        <f t="shared" si="14"/>
        <v>0</v>
      </c>
      <c r="N70" s="70">
        <f t="shared" si="14"/>
        <v>0</v>
      </c>
      <c r="O70" s="70">
        <f t="shared" si="14"/>
        <v>0</v>
      </c>
      <c r="P70" s="70">
        <f t="shared" si="14"/>
        <v>0</v>
      </c>
      <c r="Q70" s="70">
        <f t="shared" si="14"/>
        <v>0</v>
      </c>
    </row>
    <row r="71" spans="1:17" ht="13" thickBot="1">
      <c r="A71" s="41">
        <v>2028</v>
      </c>
      <c r="B71" s="70">
        <f t="shared" ref="B71:Q80" si="15">IF(B$65&gt;(B$64+365.25*B$46),IF(AND($A71&gt;YEAR(B$64),$A71&lt;YEAR(B$64+365.25*B$46)),(DATE($A71,12,31)-DATE($A71,1,0))*B$63,IF(AND($A71=YEAR(B$64),$A71=YEAR(B$64+365.25*B$46)),((B$64+365.25*B$46)-B$64+1)*B$63,IF($A71=YEAR(B$64),(DATE(YEAR(B$64),12,31)-B$64+1)*B$63,IF($A71=YEAR(B$64+365.25*B$46),(B$64+365.25*B$46-DATE(YEAR(B$64+365.25*B$46),1,1))*B$63,0)))),IF(AND($A71&gt;YEAR(B$64),$A71&lt;YEAR(B$65)),(DATE($A71,12,31)-DATE($A71,1,0))*B$63,IF(AND($A71=YEAR(B$64),$A71=YEAR(B$65)),(B$65-B$64+1)*B$63,IF($A71=YEAR(B$64),(DATE(YEAR(B$64),12,31)-B$64+1)*B$63,IF($A71=YEAR(B$65),(B$65-DATE(YEAR(B$65),1,1))*B$63,0)))))</f>
        <v>0</v>
      </c>
      <c r="C71" s="70">
        <f t="shared" si="15"/>
        <v>0</v>
      </c>
      <c r="D71" s="70">
        <f t="shared" si="15"/>
        <v>0</v>
      </c>
      <c r="E71" s="70">
        <f t="shared" si="15"/>
        <v>0</v>
      </c>
      <c r="F71" s="70">
        <f t="shared" si="15"/>
        <v>0</v>
      </c>
      <c r="G71" s="70">
        <f t="shared" si="15"/>
        <v>0</v>
      </c>
      <c r="H71" s="70">
        <f t="shared" si="15"/>
        <v>0</v>
      </c>
      <c r="I71" s="70">
        <f t="shared" si="15"/>
        <v>0</v>
      </c>
      <c r="J71" s="70">
        <f t="shared" si="15"/>
        <v>0</v>
      </c>
      <c r="K71" s="70">
        <f t="shared" si="15"/>
        <v>0</v>
      </c>
      <c r="L71" s="70">
        <f t="shared" si="15"/>
        <v>0</v>
      </c>
      <c r="M71" s="70">
        <f t="shared" si="15"/>
        <v>0</v>
      </c>
      <c r="N71" s="70">
        <f t="shared" si="15"/>
        <v>0</v>
      </c>
      <c r="O71" s="70">
        <f t="shared" si="15"/>
        <v>0</v>
      </c>
      <c r="P71" s="70">
        <f t="shared" si="15"/>
        <v>0</v>
      </c>
      <c r="Q71" s="70">
        <f t="shared" si="15"/>
        <v>0</v>
      </c>
    </row>
    <row r="72" spans="1:17" ht="13" thickBot="1">
      <c r="A72" s="41">
        <v>2029</v>
      </c>
      <c r="B72" s="70">
        <f t="shared" si="15"/>
        <v>0</v>
      </c>
      <c r="C72" s="70">
        <f t="shared" si="15"/>
        <v>0</v>
      </c>
      <c r="D72" s="70">
        <f t="shared" si="15"/>
        <v>0</v>
      </c>
      <c r="E72" s="70">
        <f t="shared" si="15"/>
        <v>0</v>
      </c>
      <c r="F72" s="70">
        <f t="shared" si="15"/>
        <v>0</v>
      </c>
      <c r="G72" s="70">
        <f t="shared" si="15"/>
        <v>0</v>
      </c>
      <c r="H72" s="70">
        <f t="shared" si="15"/>
        <v>0</v>
      </c>
      <c r="I72" s="70">
        <f t="shared" si="15"/>
        <v>0</v>
      </c>
      <c r="J72" s="70">
        <f t="shared" si="15"/>
        <v>0</v>
      </c>
      <c r="K72" s="70">
        <f t="shared" si="15"/>
        <v>0</v>
      </c>
      <c r="L72" s="70">
        <f t="shared" si="15"/>
        <v>0</v>
      </c>
      <c r="M72" s="70">
        <f t="shared" si="15"/>
        <v>0</v>
      </c>
      <c r="N72" s="70">
        <f t="shared" si="15"/>
        <v>0</v>
      </c>
      <c r="O72" s="70">
        <f t="shared" si="15"/>
        <v>0</v>
      </c>
      <c r="P72" s="70">
        <f t="shared" si="15"/>
        <v>0</v>
      </c>
      <c r="Q72" s="70">
        <f t="shared" si="15"/>
        <v>0</v>
      </c>
    </row>
    <row r="73" spans="1:17" ht="13" thickBot="1">
      <c r="A73" s="41">
        <v>2030</v>
      </c>
      <c r="B73" s="70">
        <f t="shared" si="15"/>
        <v>0</v>
      </c>
      <c r="C73" s="70">
        <f t="shared" si="15"/>
        <v>0</v>
      </c>
      <c r="D73" s="70">
        <f t="shared" si="15"/>
        <v>0</v>
      </c>
      <c r="E73" s="70">
        <f t="shared" si="15"/>
        <v>0</v>
      </c>
      <c r="F73" s="70">
        <f t="shared" si="15"/>
        <v>0</v>
      </c>
      <c r="G73" s="70">
        <f t="shared" si="15"/>
        <v>0</v>
      </c>
      <c r="H73" s="70">
        <f t="shared" si="15"/>
        <v>0</v>
      </c>
      <c r="I73" s="70">
        <f t="shared" si="15"/>
        <v>0</v>
      </c>
      <c r="J73" s="70">
        <f t="shared" si="15"/>
        <v>0</v>
      </c>
      <c r="K73" s="70">
        <f t="shared" si="15"/>
        <v>0</v>
      </c>
      <c r="L73" s="70">
        <f t="shared" si="15"/>
        <v>0</v>
      </c>
      <c r="M73" s="70">
        <f t="shared" si="15"/>
        <v>0</v>
      </c>
      <c r="N73" s="70">
        <f t="shared" si="15"/>
        <v>0</v>
      </c>
      <c r="O73" s="70">
        <f t="shared" si="15"/>
        <v>0</v>
      </c>
      <c r="P73" s="70">
        <f t="shared" si="15"/>
        <v>0</v>
      </c>
      <c r="Q73" s="70">
        <f t="shared" si="15"/>
        <v>0</v>
      </c>
    </row>
    <row r="74" spans="1:17" ht="13" thickBot="1">
      <c r="A74" s="41">
        <v>2031</v>
      </c>
      <c r="B74" s="70">
        <f t="shared" si="15"/>
        <v>0</v>
      </c>
      <c r="C74" s="70">
        <f t="shared" si="15"/>
        <v>0</v>
      </c>
      <c r="D74" s="70">
        <f t="shared" si="15"/>
        <v>0</v>
      </c>
      <c r="E74" s="70">
        <f t="shared" si="15"/>
        <v>0</v>
      </c>
      <c r="F74" s="70">
        <f t="shared" si="15"/>
        <v>0</v>
      </c>
      <c r="G74" s="70">
        <f t="shared" si="15"/>
        <v>0</v>
      </c>
      <c r="H74" s="70">
        <f t="shared" si="15"/>
        <v>0</v>
      </c>
      <c r="I74" s="70">
        <f t="shared" si="15"/>
        <v>0</v>
      </c>
      <c r="J74" s="70">
        <f t="shared" si="15"/>
        <v>0</v>
      </c>
      <c r="K74" s="70">
        <f t="shared" si="15"/>
        <v>0</v>
      </c>
      <c r="L74" s="70">
        <f t="shared" si="15"/>
        <v>0</v>
      </c>
      <c r="M74" s="70">
        <f t="shared" si="15"/>
        <v>0</v>
      </c>
      <c r="N74" s="70">
        <f t="shared" si="15"/>
        <v>0</v>
      </c>
      <c r="O74" s="70">
        <f t="shared" si="15"/>
        <v>0</v>
      </c>
      <c r="P74" s="70">
        <f t="shared" si="15"/>
        <v>0</v>
      </c>
      <c r="Q74" s="70">
        <f t="shared" si="15"/>
        <v>0</v>
      </c>
    </row>
    <row r="75" spans="1:17" ht="13" thickBot="1">
      <c r="A75" s="41">
        <v>2032</v>
      </c>
      <c r="B75" s="70">
        <f t="shared" si="15"/>
        <v>0</v>
      </c>
      <c r="C75" s="70">
        <f t="shared" si="15"/>
        <v>0</v>
      </c>
      <c r="D75" s="70">
        <f t="shared" si="15"/>
        <v>0</v>
      </c>
      <c r="E75" s="70">
        <f t="shared" si="15"/>
        <v>0</v>
      </c>
      <c r="F75" s="70">
        <f t="shared" si="15"/>
        <v>0</v>
      </c>
      <c r="G75" s="70">
        <f t="shared" si="15"/>
        <v>0</v>
      </c>
      <c r="H75" s="70">
        <f t="shared" si="15"/>
        <v>0</v>
      </c>
      <c r="I75" s="70">
        <f t="shared" si="15"/>
        <v>0</v>
      </c>
      <c r="J75" s="70">
        <f t="shared" si="15"/>
        <v>0</v>
      </c>
      <c r="K75" s="70">
        <f t="shared" si="15"/>
        <v>0</v>
      </c>
      <c r="L75" s="70">
        <f t="shared" si="15"/>
        <v>0</v>
      </c>
      <c r="M75" s="70">
        <f t="shared" si="15"/>
        <v>0</v>
      </c>
      <c r="N75" s="70">
        <f t="shared" si="15"/>
        <v>0</v>
      </c>
      <c r="O75" s="70">
        <f t="shared" si="15"/>
        <v>0</v>
      </c>
      <c r="P75" s="70">
        <f t="shared" si="15"/>
        <v>0</v>
      </c>
      <c r="Q75" s="70">
        <f t="shared" si="15"/>
        <v>0</v>
      </c>
    </row>
    <row r="76" spans="1:17" ht="13" thickBot="1">
      <c r="A76" s="41">
        <v>2033</v>
      </c>
      <c r="B76" s="70">
        <f t="shared" si="15"/>
        <v>0</v>
      </c>
      <c r="C76" s="70">
        <f t="shared" si="15"/>
        <v>0</v>
      </c>
      <c r="D76" s="70">
        <f t="shared" si="15"/>
        <v>0</v>
      </c>
      <c r="E76" s="70">
        <f t="shared" si="15"/>
        <v>0</v>
      </c>
      <c r="F76" s="70">
        <f t="shared" si="15"/>
        <v>0</v>
      </c>
      <c r="G76" s="70">
        <f t="shared" si="15"/>
        <v>0</v>
      </c>
      <c r="H76" s="70">
        <f t="shared" si="15"/>
        <v>0</v>
      </c>
      <c r="I76" s="70">
        <f t="shared" si="15"/>
        <v>0</v>
      </c>
      <c r="J76" s="70">
        <f t="shared" si="15"/>
        <v>0</v>
      </c>
      <c r="K76" s="70">
        <f t="shared" si="15"/>
        <v>0</v>
      </c>
      <c r="L76" s="70">
        <f t="shared" si="15"/>
        <v>0</v>
      </c>
      <c r="M76" s="70">
        <f t="shared" si="15"/>
        <v>0</v>
      </c>
      <c r="N76" s="70">
        <f t="shared" si="15"/>
        <v>0</v>
      </c>
      <c r="O76" s="70">
        <f t="shared" si="15"/>
        <v>0</v>
      </c>
      <c r="P76" s="70">
        <f t="shared" si="15"/>
        <v>0</v>
      </c>
      <c r="Q76" s="70">
        <f t="shared" si="15"/>
        <v>0</v>
      </c>
    </row>
    <row r="77" spans="1:17" ht="13" thickBot="1">
      <c r="A77" s="41">
        <v>2034</v>
      </c>
      <c r="B77" s="70">
        <f t="shared" si="15"/>
        <v>0</v>
      </c>
      <c r="C77" s="70">
        <f t="shared" si="15"/>
        <v>0</v>
      </c>
      <c r="D77" s="70">
        <f t="shared" si="15"/>
        <v>0</v>
      </c>
      <c r="E77" s="70">
        <f t="shared" si="15"/>
        <v>0</v>
      </c>
      <c r="F77" s="70">
        <f t="shared" si="15"/>
        <v>0</v>
      </c>
      <c r="G77" s="70">
        <f t="shared" si="15"/>
        <v>0</v>
      </c>
      <c r="H77" s="70">
        <f t="shared" si="15"/>
        <v>0</v>
      </c>
      <c r="I77" s="70">
        <f t="shared" si="15"/>
        <v>0</v>
      </c>
      <c r="J77" s="70">
        <f t="shared" si="15"/>
        <v>0</v>
      </c>
      <c r="K77" s="70">
        <f t="shared" si="15"/>
        <v>0</v>
      </c>
      <c r="L77" s="70">
        <f t="shared" si="15"/>
        <v>0</v>
      </c>
      <c r="M77" s="70">
        <f t="shared" si="15"/>
        <v>0</v>
      </c>
      <c r="N77" s="70">
        <f t="shared" si="15"/>
        <v>0</v>
      </c>
      <c r="O77" s="70">
        <f t="shared" si="15"/>
        <v>0</v>
      </c>
      <c r="P77" s="70">
        <f t="shared" si="15"/>
        <v>0</v>
      </c>
      <c r="Q77" s="70">
        <f t="shared" si="15"/>
        <v>0</v>
      </c>
    </row>
    <row r="78" spans="1:17" ht="13" thickBot="1">
      <c r="A78" s="41">
        <v>2035</v>
      </c>
      <c r="B78" s="70">
        <f t="shared" si="15"/>
        <v>0</v>
      </c>
      <c r="C78" s="70">
        <f t="shared" si="15"/>
        <v>0</v>
      </c>
      <c r="D78" s="70">
        <f t="shared" si="15"/>
        <v>0</v>
      </c>
      <c r="E78" s="70">
        <f t="shared" si="15"/>
        <v>0</v>
      </c>
      <c r="F78" s="70">
        <f t="shared" si="15"/>
        <v>0</v>
      </c>
      <c r="G78" s="70">
        <f t="shared" si="15"/>
        <v>0</v>
      </c>
      <c r="H78" s="70">
        <f t="shared" si="15"/>
        <v>0</v>
      </c>
      <c r="I78" s="70">
        <f t="shared" si="15"/>
        <v>0</v>
      </c>
      <c r="J78" s="70">
        <f t="shared" si="15"/>
        <v>0</v>
      </c>
      <c r="K78" s="70">
        <f t="shared" si="15"/>
        <v>0</v>
      </c>
      <c r="L78" s="70">
        <f t="shared" si="15"/>
        <v>0</v>
      </c>
      <c r="M78" s="70">
        <f t="shared" si="15"/>
        <v>0</v>
      </c>
      <c r="N78" s="70">
        <f t="shared" si="15"/>
        <v>0</v>
      </c>
      <c r="O78" s="70">
        <f t="shared" si="15"/>
        <v>0</v>
      </c>
      <c r="P78" s="70">
        <f t="shared" si="15"/>
        <v>0</v>
      </c>
      <c r="Q78" s="70">
        <f t="shared" si="15"/>
        <v>0</v>
      </c>
    </row>
    <row r="79" spans="1:17" ht="13" thickBot="1">
      <c r="A79" s="41">
        <v>2036</v>
      </c>
      <c r="B79" s="70">
        <f t="shared" si="15"/>
        <v>0</v>
      </c>
      <c r="C79" s="70">
        <f t="shared" si="15"/>
        <v>0</v>
      </c>
      <c r="D79" s="70">
        <f t="shared" si="15"/>
        <v>0</v>
      </c>
      <c r="E79" s="70">
        <f t="shared" si="15"/>
        <v>0</v>
      </c>
      <c r="F79" s="70">
        <f t="shared" si="15"/>
        <v>0</v>
      </c>
      <c r="G79" s="70">
        <f t="shared" si="15"/>
        <v>0</v>
      </c>
      <c r="H79" s="70">
        <f t="shared" si="15"/>
        <v>0</v>
      </c>
      <c r="I79" s="70">
        <f t="shared" si="15"/>
        <v>0</v>
      </c>
      <c r="J79" s="70">
        <f t="shared" si="15"/>
        <v>0</v>
      </c>
      <c r="K79" s="70">
        <f t="shared" si="15"/>
        <v>0</v>
      </c>
      <c r="L79" s="70">
        <f t="shared" si="15"/>
        <v>0</v>
      </c>
      <c r="M79" s="70">
        <f t="shared" si="15"/>
        <v>0</v>
      </c>
      <c r="N79" s="70">
        <f t="shared" si="15"/>
        <v>0</v>
      </c>
      <c r="O79" s="70">
        <f t="shared" si="15"/>
        <v>0</v>
      </c>
      <c r="P79" s="70">
        <f t="shared" si="15"/>
        <v>0</v>
      </c>
      <c r="Q79" s="70">
        <f t="shared" si="15"/>
        <v>0</v>
      </c>
    </row>
    <row r="80" spans="1:17" ht="13" thickBot="1">
      <c r="A80" s="41">
        <v>2037</v>
      </c>
      <c r="B80" s="70">
        <f t="shared" si="15"/>
        <v>0</v>
      </c>
      <c r="C80" s="70">
        <f t="shared" si="15"/>
        <v>0</v>
      </c>
      <c r="D80" s="70">
        <f t="shared" si="15"/>
        <v>0</v>
      </c>
      <c r="E80" s="70">
        <f t="shared" si="15"/>
        <v>0</v>
      </c>
      <c r="F80" s="70">
        <f t="shared" si="15"/>
        <v>0</v>
      </c>
      <c r="G80" s="70">
        <f t="shared" si="15"/>
        <v>0</v>
      </c>
      <c r="H80" s="70">
        <f t="shared" si="15"/>
        <v>0</v>
      </c>
      <c r="I80" s="70">
        <f t="shared" si="15"/>
        <v>0</v>
      </c>
      <c r="J80" s="70">
        <f t="shared" si="15"/>
        <v>0</v>
      </c>
      <c r="K80" s="70">
        <f t="shared" si="15"/>
        <v>0</v>
      </c>
      <c r="L80" s="70">
        <f t="shared" si="15"/>
        <v>0</v>
      </c>
      <c r="M80" s="70">
        <f t="shared" si="15"/>
        <v>0</v>
      </c>
      <c r="N80" s="70">
        <f t="shared" si="15"/>
        <v>0</v>
      </c>
      <c r="O80" s="70">
        <f t="shared" si="15"/>
        <v>0</v>
      </c>
      <c r="P80" s="70">
        <f t="shared" si="15"/>
        <v>0</v>
      </c>
      <c r="Q80" s="70">
        <f t="shared" si="15"/>
        <v>0</v>
      </c>
    </row>
    <row r="81" spans="1:17" ht="13" thickBot="1"/>
    <row r="82" spans="1:17" ht="13.5" thickBot="1">
      <c r="A82" s="154" t="s">
        <v>120</v>
      </c>
      <c r="B82" s="155">
        <f>SUM(B70:B80)</f>
        <v>0</v>
      </c>
      <c r="C82" s="155">
        <f t="shared" ref="C82:Q82" si="16">SUM(C70:C80)</f>
        <v>0</v>
      </c>
      <c r="D82" s="155">
        <f t="shared" si="16"/>
        <v>0</v>
      </c>
      <c r="E82" s="155">
        <f t="shared" si="16"/>
        <v>0</v>
      </c>
      <c r="F82" s="155">
        <f t="shared" si="16"/>
        <v>0</v>
      </c>
      <c r="G82" s="155">
        <f t="shared" si="16"/>
        <v>0</v>
      </c>
      <c r="H82" s="155">
        <f t="shared" si="16"/>
        <v>0</v>
      </c>
      <c r="I82" s="155">
        <f t="shared" si="16"/>
        <v>0</v>
      </c>
      <c r="J82" s="155">
        <f t="shared" si="16"/>
        <v>0</v>
      </c>
      <c r="K82" s="155">
        <f t="shared" si="16"/>
        <v>0</v>
      </c>
      <c r="L82" s="155">
        <f t="shared" si="16"/>
        <v>0</v>
      </c>
      <c r="M82" s="155">
        <f t="shared" si="16"/>
        <v>0</v>
      </c>
      <c r="N82" s="155">
        <f t="shared" si="16"/>
        <v>0</v>
      </c>
      <c r="O82" s="155">
        <f t="shared" si="16"/>
        <v>0</v>
      </c>
      <c r="P82" s="155">
        <f t="shared" si="16"/>
        <v>0</v>
      </c>
      <c r="Q82" s="155">
        <f t="shared" si="16"/>
        <v>0</v>
      </c>
    </row>
    <row r="83" spans="1:17" ht="13.5" thickBot="1">
      <c r="A83" s="121"/>
      <c r="B83" s="122"/>
      <c r="C83" s="122"/>
      <c r="D83" s="122"/>
      <c r="E83" s="122"/>
      <c r="F83" s="122"/>
      <c r="G83" s="122"/>
      <c r="H83" s="122"/>
      <c r="I83" s="122"/>
      <c r="J83" s="122"/>
      <c r="K83" s="122"/>
      <c r="L83" s="122"/>
      <c r="M83" s="122"/>
      <c r="N83" s="122"/>
      <c r="O83" s="122"/>
      <c r="P83" s="122"/>
      <c r="Q83" s="122"/>
    </row>
    <row r="84" spans="1:17" ht="26.5" thickBot="1">
      <c r="A84" s="123" t="s">
        <v>183</v>
      </c>
      <c r="B84" s="44">
        <f>B61-B82</f>
        <v>0</v>
      </c>
      <c r="C84" s="44">
        <f t="shared" ref="C84:Q84" si="17">C61-C82</f>
        <v>0</v>
      </c>
      <c r="D84" s="44">
        <f t="shared" si="17"/>
        <v>0</v>
      </c>
      <c r="E84" s="44">
        <f t="shared" si="17"/>
        <v>0</v>
      </c>
      <c r="F84" s="44">
        <f t="shared" si="17"/>
        <v>0</v>
      </c>
      <c r="G84" s="44">
        <f t="shared" si="17"/>
        <v>0</v>
      </c>
      <c r="H84" s="44">
        <f t="shared" si="17"/>
        <v>0</v>
      </c>
      <c r="I84" s="44">
        <f t="shared" si="17"/>
        <v>0</v>
      </c>
      <c r="J84" s="44">
        <f t="shared" si="17"/>
        <v>0</v>
      </c>
      <c r="K84" s="44">
        <f t="shared" si="17"/>
        <v>0</v>
      </c>
      <c r="L84" s="44">
        <f t="shared" si="17"/>
        <v>0</v>
      </c>
      <c r="M84" s="44">
        <f t="shared" si="17"/>
        <v>0</v>
      </c>
      <c r="N84" s="44">
        <f t="shared" si="17"/>
        <v>0</v>
      </c>
      <c r="O84" s="44">
        <f t="shared" si="17"/>
        <v>0</v>
      </c>
      <c r="P84" s="44">
        <f t="shared" si="17"/>
        <v>0</v>
      </c>
      <c r="Q84" s="44">
        <f t="shared" si="17"/>
        <v>0</v>
      </c>
    </row>
    <row r="85" spans="1:17" ht="13">
      <c r="A85" s="124"/>
      <c r="B85" s="125"/>
    </row>
    <row r="86" spans="1:17" ht="13">
      <c r="A86" s="124"/>
      <c r="B86" s="125"/>
      <c r="C86" s="125"/>
      <c r="D86" s="125"/>
      <c r="E86" s="125"/>
      <c r="F86" s="125"/>
      <c r="G86" s="125"/>
      <c r="H86" s="125"/>
      <c r="I86" s="125"/>
      <c r="J86" s="125"/>
      <c r="K86" s="125"/>
    </row>
    <row r="89" spans="1:17" ht="52" customHeight="1">
      <c r="A89" s="304"/>
      <c r="B89" s="304"/>
      <c r="C89" s="304"/>
      <c r="D89" s="304"/>
      <c r="E89" s="304"/>
      <c r="F89" s="304"/>
      <c r="G89" s="304"/>
      <c r="H89" s="304"/>
      <c r="I89" s="304"/>
    </row>
    <row r="90" spans="1:17" ht="26.5" customHeight="1">
      <c r="A90" s="304"/>
      <c r="B90" s="304"/>
      <c r="C90" s="304"/>
      <c r="D90" s="304"/>
      <c r="E90" s="304"/>
      <c r="F90" s="304"/>
      <c r="G90" s="304"/>
      <c r="H90" s="304"/>
      <c r="I90" s="304"/>
    </row>
  </sheetData>
  <mergeCells count="2">
    <mergeCell ref="A89:I89"/>
    <mergeCell ref="A90:I9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9830-03CA-41FC-ADAD-A5966DD05C9C}">
  <dimension ref="A1:K84"/>
  <sheetViews>
    <sheetView workbookViewId="0">
      <selection activeCell="B4" sqref="B4"/>
    </sheetView>
  </sheetViews>
  <sheetFormatPr defaultColWidth="9.1796875" defaultRowHeight="12.5"/>
  <cols>
    <col min="1" max="1" width="42" customWidth="1"/>
    <col min="2" max="2" width="16" customWidth="1"/>
    <col min="3" max="11" width="11" customWidth="1"/>
    <col min="14" max="14" width="25.54296875" customWidth="1"/>
    <col min="20" max="20" width="15.7265625" customWidth="1"/>
  </cols>
  <sheetData>
    <row r="1" spans="1:11" ht="13">
      <c r="A1" s="20" t="s">
        <v>200</v>
      </c>
      <c r="B1" s="96"/>
    </row>
    <row r="2" spans="1:11" ht="13">
      <c r="A2" s="127"/>
      <c r="B2" s="96"/>
    </row>
    <row r="3" spans="1:11" ht="13.5" thickBot="1">
      <c r="A3" s="128"/>
    </row>
    <row r="4" spans="1:11" ht="13.5" thickBot="1">
      <c r="A4" s="26" t="s">
        <v>171</v>
      </c>
      <c r="B4" s="46" t="s">
        <v>151</v>
      </c>
      <c r="C4" s="47" t="s">
        <v>151</v>
      </c>
      <c r="D4" s="47" t="s">
        <v>151</v>
      </c>
      <c r="E4" s="47" t="s">
        <v>151</v>
      </c>
      <c r="F4" s="47" t="s">
        <v>151</v>
      </c>
      <c r="G4" s="47" t="s">
        <v>151</v>
      </c>
      <c r="H4" s="47" t="s">
        <v>151</v>
      </c>
      <c r="I4" s="47" t="s">
        <v>151</v>
      </c>
      <c r="J4" s="47" t="s">
        <v>151</v>
      </c>
      <c r="K4" s="47" t="s">
        <v>151</v>
      </c>
    </row>
    <row r="5" spans="1:11" ht="13.5" thickBot="1">
      <c r="A5" s="48" t="s">
        <v>172</v>
      </c>
      <c r="B5" s="52"/>
      <c r="C5" s="52"/>
      <c r="D5" s="52"/>
      <c r="E5" s="52"/>
      <c r="F5" s="52"/>
      <c r="G5" s="52"/>
      <c r="H5" s="52"/>
      <c r="I5" s="52"/>
      <c r="J5" s="52"/>
      <c r="K5" s="52"/>
    </row>
    <row r="6" spans="1:11" ht="13.5" thickBot="1">
      <c r="A6" s="53" t="s">
        <v>125</v>
      </c>
      <c r="B6" s="52"/>
      <c r="C6" s="52"/>
      <c r="D6" s="52"/>
      <c r="E6" s="52"/>
      <c r="F6" s="52"/>
      <c r="G6" s="52"/>
      <c r="H6" s="52"/>
      <c r="I6" s="52"/>
      <c r="J6" s="52"/>
      <c r="K6" s="52"/>
    </row>
    <row r="7" spans="1:11" ht="13.5" thickBot="1">
      <c r="A7" s="54" t="s">
        <v>126</v>
      </c>
      <c r="B7" s="52"/>
      <c r="C7" s="52"/>
      <c r="D7" s="52"/>
      <c r="E7" s="52"/>
      <c r="F7" s="52"/>
      <c r="G7" s="52"/>
      <c r="H7" s="52"/>
      <c r="I7" s="52"/>
      <c r="J7" s="52"/>
      <c r="K7" s="52"/>
    </row>
    <row r="8" spans="1:11" ht="20.5" customHeight="1" thickBot="1">
      <c r="A8" s="55" t="s">
        <v>201</v>
      </c>
      <c r="B8" s="56"/>
      <c r="C8" s="56"/>
      <c r="D8" s="56"/>
      <c r="E8" s="56"/>
      <c r="F8" s="56"/>
      <c r="G8" s="56"/>
      <c r="H8" s="56"/>
      <c r="I8" s="56"/>
      <c r="J8" s="56"/>
      <c r="K8" s="56"/>
    </row>
    <row r="9" spans="1:11" ht="25.5" thickBot="1">
      <c r="A9" s="57" t="s">
        <v>202</v>
      </c>
      <c r="B9" s="58"/>
      <c r="C9" s="58"/>
      <c r="D9" s="58"/>
      <c r="E9" s="58"/>
      <c r="F9" s="58"/>
      <c r="G9" s="58"/>
      <c r="H9" s="58"/>
      <c r="I9" s="58"/>
      <c r="J9" s="58"/>
      <c r="K9" s="58"/>
    </row>
    <row r="10" spans="1:11" ht="25.5" thickBot="1">
      <c r="A10" s="57" t="s">
        <v>203</v>
      </c>
      <c r="B10" s="58"/>
      <c r="C10" s="58"/>
      <c r="D10" s="58"/>
      <c r="E10" s="58"/>
      <c r="F10" s="58"/>
      <c r="G10" s="58"/>
      <c r="H10" s="58"/>
      <c r="I10" s="58"/>
      <c r="J10" s="58"/>
      <c r="K10" s="58"/>
    </row>
    <row r="11" spans="1:11" ht="26.5" thickBot="1">
      <c r="A11" s="59" t="s">
        <v>204</v>
      </c>
      <c r="B11" s="60">
        <f>(B9+B10)*B5</f>
        <v>0</v>
      </c>
      <c r="C11" s="60">
        <f>(C9+C10)*C5</f>
        <v>0</v>
      </c>
      <c r="D11" s="60">
        <f t="shared" ref="D11:J11" si="0">(D9+D10)*D5</f>
        <v>0</v>
      </c>
      <c r="E11" s="60">
        <f t="shared" si="0"/>
        <v>0</v>
      </c>
      <c r="F11" s="60">
        <f t="shared" si="0"/>
        <v>0</v>
      </c>
      <c r="G11" s="60">
        <f t="shared" si="0"/>
        <v>0</v>
      </c>
      <c r="H11" s="60">
        <f t="shared" si="0"/>
        <v>0</v>
      </c>
      <c r="I11" s="60">
        <f t="shared" si="0"/>
        <v>0</v>
      </c>
      <c r="J11" s="60">
        <f t="shared" si="0"/>
        <v>0</v>
      </c>
      <c r="K11" s="60">
        <f>(K9+K10)*K5</f>
        <v>0</v>
      </c>
    </row>
    <row r="12" spans="1:11" ht="13" thickBot="1">
      <c r="A12" s="57" t="s">
        <v>167</v>
      </c>
      <c r="B12" s="60">
        <f>B5*B9*B6</f>
        <v>0</v>
      </c>
      <c r="C12" s="60">
        <f>C5*C9*C6</f>
        <v>0</v>
      </c>
      <c r="D12" s="60">
        <f t="shared" ref="D12:K12" si="1">D5*D9*D6</f>
        <v>0</v>
      </c>
      <c r="E12" s="60">
        <f t="shared" si="1"/>
        <v>0</v>
      </c>
      <c r="F12" s="60">
        <f t="shared" si="1"/>
        <v>0</v>
      </c>
      <c r="G12" s="60">
        <f t="shared" si="1"/>
        <v>0</v>
      </c>
      <c r="H12" s="60">
        <f t="shared" si="1"/>
        <v>0</v>
      </c>
      <c r="I12" s="60">
        <f t="shared" si="1"/>
        <v>0</v>
      </c>
      <c r="J12" s="60">
        <f t="shared" si="1"/>
        <v>0</v>
      </c>
      <c r="K12" s="60">
        <f t="shared" si="1"/>
        <v>0</v>
      </c>
    </row>
    <row r="13" spans="1:11" ht="13" thickBot="1">
      <c r="A13" s="57" t="s">
        <v>132</v>
      </c>
      <c r="B13" s="60">
        <f>B5*B10*B6</f>
        <v>0</v>
      </c>
      <c r="C13" s="60">
        <f>C5*C10*C6</f>
        <v>0</v>
      </c>
      <c r="D13" s="60">
        <f t="shared" ref="D13:K13" si="2">D5*D10*D6</f>
        <v>0</v>
      </c>
      <c r="E13" s="60">
        <f t="shared" si="2"/>
        <v>0</v>
      </c>
      <c r="F13" s="60">
        <f t="shared" si="2"/>
        <v>0</v>
      </c>
      <c r="G13" s="60">
        <f t="shared" si="2"/>
        <v>0</v>
      </c>
      <c r="H13" s="60">
        <f t="shared" si="2"/>
        <v>0</v>
      </c>
      <c r="I13" s="60">
        <f t="shared" si="2"/>
        <v>0</v>
      </c>
      <c r="J13" s="60">
        <f t="shared" si="2"/>
        <v>0</v>
      </c>
      <c r="K13" s="60">
        <f t="shared" si="2"/>
        <v>0</v>
      </c>
    </row>
    <row r="14" spans="1:11" ht="26.5" thickBot="1">
      <c r="A14" s="151" t="s">
        <v>133</v>
      </c>
      <c r="B14" s="157">
        <f>SUM(B12:B13)</f>
        <v>0</v>
      </c>
      <c r="C14" s="157">
        <f>SUM(C12:C13)</f>
        <v>0</v>
      </c>
      <c r="D14" s="157">
        <f t="shared" ref="D14:K14" si="3">SUM(D12:D13)</f>
        <v>0</v>
      </c>
      <c r="E14" s="157">
        <f t="shared" si="3"/>
        <v>0</v>
      </c>
      <c r="F14" s="157">
        <f t="shared" si="3"/>
        <v>0</v>
      </c>
      <c r="G14" s="157">
        <f t="shared" si="3"/>
        <v>0</v>
      </c>
      <c r="H14" s="157">
        <f t="shared" si="3"/>
        <v>0</v>
      </c>
      <c r="I14" s="157">
        <f t="shared" si="3"/>
        <v>0</v>
      </c>
      <c r="J14" s="157">
        <f t="shared" si="3"/>
        <v>0</v>
      </c>
      <c r="K14" s="157">
        <f t="shared" si="3"/>
        <v>0</v>
      </c>
    </row>
    <row r="15" spans="1:11" ht="13.5" thickBot="1">
      <c r="A15" s="61"/>
      <c r="B15" s="62"/>
      <c r="C15" s="62"/>
      <c r="D15" s="62"/>
      <c r="E15" s="62"/>
      <c r="F15" s="62"/>
      <c r="G15" s="62"/>
      <c r="H15" s="62"/>
      <c r="I15" s="62"/>
      <c r="J15" s="62"/>
      <c r="K15" s="62"/>
    </row>
    <row r="16" spans="1:11" ht="13" thickBot="1">
      <c r="A16" s="48" t="s">
        <v>114</v>
      </c>
      <c r="B16" s="63"/>
      <c r="C16" s="63"/>
      <c r="D16" s="63"/>
      <c r="E16" s="63"/>
      <c r="F16" s="63"/>
      <c r="G16" s="63"/>
      <c r="H16" s="63"/>
      <c r="I16" s="63"/>
      <c r="J16" s="63"/>
      <c r="K16" s="63"/>
    </row>
    <row r="17" spans="1:11" ht="13" thickBot="1">
      <c r="A17" s="48" t="s">
        <v>134</v>
      </c>
      <c r="B17" s="63"/>
      <c r="C17" s="63"/>
      <c r="D17" s="63"/>
      <c r="E17" s="63"/>
      <c r="F17" s="63"/>
      <c r="G17" s="63"/>
      <c r="H17" s="63"/>
      <c r="I17" s="63"/>
      <c r="J17" s="63"/>
      <c r="K17" s="63"/>
    </row>
    <row r="18" spans="1:11" ht="13" thickBot="1">
      <c r="A18" s="48" t="s">
        <v>135</v>
      </c>
      <c r="B18" s="64">
        <f>B6*12</f>
        <v>0</v>
      </c>
      <c r="C18" s="64">
        <f>C6*12</f>
        <v>0</v>
      </c>
      <c r="D18" s="64">
        <f t="shared" ref="D18:K18" si="4">D6*12</f>
        <v>0</v>
      </c>
      <c r="E18" s="64">
        <f t="shared" si="4"/>
        <v>0</v>
      </c>
      <c r="F18" s="64">
        <f t="shared" si="4"/>
        <v>0</v>
      </c>
      <c r="G18" s="64">
        <f t="shared" si="4"/>
        <v>0</v>
      </c>
      <c r="H18" s="64">
        <f t="shared" si="4"/>
        <v>0</v>
      </c>
      <c r="I18" s="64">
        <f t="shared" si="4"/>
        <v>0</v>
      </c>
      <c r="J18" s="64">
        <f t="shared" si="4"/>
        <v>0</v>
      </c>
      <c r="K18" s="64">
        <f t="shared" si="4"/>
        <v>0</v>
      </c>
    </row>
    <row r="19" spans="1:11" ht="13" thickBot="1">
      <c r="A19" s="48" t="s">
        <v>136</v>
      </c>
      <c r="B19" s="64">
        <f>B6*365.25</f>
        <v>0</v>
      </c>
      <c r="C19" s="64">
        <f t="shared" ref="C19:K19" si="5">C6*365.25</f>
        <v>0</v>
      </c>
      <c r="D19" s="64">
        <f t="shared" si="5"/>
        <v>0</v>
      </c>
      <c r="E19" s="64">
        <f t="shared" si="5"/>
        <v>0</v>
      </c>
      <c r="F19" s="64">
        <f t="shared" si="5"/>
        <v>0</v>
      </c>
      <c r="G19" s="64">
        <f t="shared" si="5"/>
        <v>0</v>
      </c>
      <c r="H19" s="64">
        <f t="shared" si="5"/>
        <v>0</v>
      </c>
      <c r="I19" s="64">
        <f t="shared" si="5"/>
        <v>0</v>
      </c>
      <c r="J19" s="64">
        <f>J6*365.25</f>
        <v>0</v>
      </c>
      <c r="K19" s="64">
        <f t="shared" si="5"/>
        <v>0</v>
      </c>
    </row>
    <row r="20" spans="1:11" ht="13" thickBot="1">
      <c r="A20" s="48" t="s">
        <v>137</v>
      </c>
      <c r="B20" s="64">
        <f>DATEDIF(B16,B17,"D")</f>
        <v>0</v>
      </c>
      <c r="C20" s="64">
        <f>DATEDIF(C16,C17,"D")</f>
        <v>0</v>
      </c>
      <c r="D20" s="64">
        <f>DATEDIF(D16,D17,"D")</f>
        <v>0</v>
      </c>
      <c r="E20" s="64">
        <f t="shared" ref="E20:J20" si="6">DATEDIF(E16,E17,"D")</f>
        <v>0</v>
      </c>
      <c r="F20" s="64">
        <f t="shared" si="6"/>
        <v>0</v>
      </c>
      <c r="G20" s="64">
        <f t="shared" si="6"/>
        <v>0</v>
      </c>
      <c r="H20" s="64">
        <f t="shared" si="6"/>
        <v>0</v>
      </c>
      <c r="I20" s="64">
        <f t="shared" si="6"/>
        <v>0</v>
      </c>
      <c r="J20" s="64">
        <f t="shared" si="6"/>
        <v>0</v>
      </c>
      <c r="K20" s="64">
        <f>DATEDIF(K16,K17,"D")</f>
        <v>0</v>
      </c>
    </row>
    <row r="21" spans="1:11" ht="13.5" thickBot="1">
      <c r="A21" s="61"/>
      <c r="B21" s="62"/>
      <c r="C21" s="62"/>
      <c r="D21" s="62"/>
      <c r="E21" s="62"/>
      <c r="F21" s="62"/>
      <c r="G21" s="62"/>
      <c r="H21" s="62"/>
      <c r="I21" s="62"/>
      <c r="J21" s="62"/>
      <c r="K21" s="62"/>
    </row>
    <row r="22" spans="1:11" ht="13.5" thickBot="1">
      <c r="A22" s="59" t="s">
        <v>138</v>
      </c>
      <c r="B22" s="65" t="e">
        <f>B14/B18</f>
        <v>#DIV/0!</v>
      </c>
      <c r="C22" s="65" t="e">
        <f t="shared" ref="C22:K22" si="7">C14/C18</f>
        <v>#DIV/0!</v>
      </c>
      <c r="D22" s="65" t="e">
        <f>D14/D18</f>
        <v>#DIV/0!</v>
      </c>
      <c r="E22" s="65" t="e">
        <f t="shared" si="7"/>
        <v>#DIV/0!</v>
      </c>
      <c r="F22" s="65" t="e">
        <f t="shared" si="7"/>
        <v>#DIV/0!</v>
      </c>
      <c r="G22" s="65" t="e">
        <f t="shared" si="7"/>
        <v>#DIV/0!</v>
      </c>
      <c r="H22" s="65" t="e">
        <f t="shared" si="7"/>
        <v>#DIV/0!</v>
      </c>
      <c r="I22" s="65" t="e">
        <f t="shared" si="7"/>
        <v>#DIV/0!</v>
      </c>
      <c r="J22" s="65" t="e">
        <f t="shared" si="7"/>
        <v>#DIV/0!</v>
      </c>
      <c r="K22" s="65" t="e">
        <f t="shared" si="7"/>
        <v>#DIV/0!</v>
      </c>
    </row>
    <row r="23" spans="1:11" ht="13.5" thickBot="1">
      <c r="A23" s="66" t="s">
        <v>131</v>
      </c>
      <c r="B23" s="67" t="e">
        <f>B12/B18</f>
        <v>#DIV/0!</v>
      </c>
      <c r="C23" s="67" t="e">
        <f t="shared" ref="C23:K23" si="8">C12/C18</f>
        <v>#DIV/0!</v>
      </c>
      <c r="D23" s="67" t="e">
        <f t="shared" si="8"/>
        <v>#DIV/0!</v>
      </c>
      <c r="E23" s="67" t="e">
        <f t="shared" si="8"/>
        <v>#DIV/0!</v>
      </c>
      <c r="F23" s="67" t="e">
        <f t="shared" si="8"/>
        <v>#DIV/0!</v>
      </c>
      <c r="G23" s="67" t="e">
        <f t="shared" si="8"/>
        <v>#DIV/0!</v>
      </c>
      <c r="H23" s="67" t="e">
        <f t="shared" si="8"/>
        <v>#DIV/0!</v>
      </c>
      <c r="I23" s="67" t="e">
        <f t="shared" si="8"/>
        <v>#DIV/0!</v>
      </c>
      <c r="J23" s="67" t="e">
        <f t="shared" si="8"/>
        <v>#DIV/0!</v>
      </c>
      <c r="K23" s="67" t="e">
        <f t="shared" si="8"/>
        <v>#DIV/0!</v>
      </c>
    </row>
    <row r="24" spans="1:11" ht="13.5" thickBot="1">
      <c r="A24" s="66" t="s">
        <v>139</v>
      </c>
      <c r="B24" s="67" t="e">
        <f t="shared" ref="B24:K24" si="9">B13/B18</f>
        <v>#DIV/0!</v>
      </c>
      <c r="C24" s="67" t="e">
        <f t="shared" si="9"/>
        <v>#DIV/0!</v>
      </c>
      <c r="D24" s="67" t="e">
        <f t="shared" si="9"/>
        <v>#DIV/0!</v>
      </c>
      <c r="E24" s="67" t="e">
        <f t="shared" si="9"/>
        <v>#DIV/0!</v>
      </c>
      <c r="F24" s="67" t="e">
        <f t="shared" si="9"/>
        <v>#DIV/0!</v>
      </c>
      <c r="G24" s="67" t="e">
        <f t="shared" si="9"/>
        <v>#DIV/0!</v>
      </c>
      <c r="H24" s="67" t="e">
        <f t="shared" si="9"/>
        <v>#DIV/0!</v>
      </c>
      <c r="I24" s="67" t="e">
        <f t="shared" si="9"/>
        <v>#DIV/0!</v>
      </c>
      <c r="J24" s="67" t="e">
        <f t="shared" si="9"/>
        <v>#DIV/0!</v>
      </c>
      <c r="K24" s="67" t="e">
        <f t="shared" si="9"/>
        <v>#DIV/0!</v>
      </c>
    </row>
    <row r="25" spans="1:11">
      <c r="B25" s="68"/>
      <c r="C25" s="68"/>
      <c r="D25" s="68"/>
      <c r="E25" s="68"/>
      <c r="F25" s="68"/>
      <c r="G25" s="68"/>
      <c r="H25" s="68"/>
      <c r="I25" s="68"/>
      <c r="J25" s="68"/>
      <c r="K25" s="68"/>
    </row>
    <row r="26" spans="1:11" ht="13.5" thickBot="1">
      <c r="A26" s="153" t="s">
        <v>119</v>
      </c>
      <c r="B26" s="69"/>
      <c r="C26" s="68"/>
      <c r="D26" s="68"/>
      <c r="E26" s="68"/>
      <c r="F26" s="68"/>
      <c r="G26" s="68"/>
      <c r="H26" s="68"/>
      <c r="I26" s="68"/>
      <c r="J26" s="68"/>
      <c r="K26" s="68"/>
    </row>
    <row r="27" spans="1:11" ht="13" thickBot="1">
      <c r="A27" s="41">
        <v>2027</v>
      </c>
      <c r="B27" s="70">
        <f>IF(B$17&gt;(B$16+365.25*B$6),IF(AND($A27&gt;YEAR(B$16),$A27&lt;YEAR((B$16+365.25*B$6))),(DATE($A27,12,31)-DATE($A27,1,0))*B$14/B$19,IF(AND($A27=YEAR(B$16),$A27=YEAR((B$16+365.25*B$6))),((B$16+365.25*B$6)-B$16+1)*B$14/B$19,IF($A27=YEAR(B$16),(DATE(YEAR(B$16),12,31)-B$16+1)*B$14/B$19,IF($A27=YEAR((B$16+365.25*B$6)),((B$16+365.25*B$6)-DATE(YEAR((B$16+365.25*B$6)),1,1))*B$14/B$19,0)))),IF(AND($A27&gt;YEAR(B$16),$A27&lt;YEAR(B$17)),(DATE($A27,12,31)-DATE($A27,1,0))*B$14/B$20,IF(AND($A27=YEAR(B$16),$A27=YEAR(B$17)),(B$17-B$16+1)*B$14/B$20,IF($A27=YEAR(B$16),(DATE(YEAR(B$16),12,31)-B$16+1)*B$14/B$20,IF($A27=YEAR(B$17),(B$17-DATE(YEAR(B$17),1,1))*B$14/B$20,0)))))</f>
        <v>0</v>
      </c>
      <c r="C27" s="70">
        <f t="shared" ref="C27:K27" si="10">IF(C$17&gt;(C$16+365.25*C$6),IF(AND($A27&gt;YEAR(C$16),$A27&lt;YEAR((C$16+365.25*C$6))),(DATE($A27,12,31)-DATE($A27,1,0))*C$14/C$19,IF(AND($A27=YEAR(C$16),$A27=YEAR((C$16+365.25*C$6))),((C$16+365.25*C$6)-C$16+1)*C$14/C$19,IF($A27=YEAR(C$16),(DATE(YEAR(C$16),12,31)-C$16+1)*C$14/C$19,IF($A27=YEAR((C$16+365.25*C$6)),((C$16+365.25*C$6)-DATE(YEAR((C$16+365.25*C$6)),1,1))*C$14/C$19,0)))),IF(AND($A27&gt;YEAR(C$16),$A27&lt;YEAR(C$17)),(DATE($A27,12,31)-DATE($A27,1,0))*C$14/C$20,IF(AND($A27=YEAR(C$16),$A27=YEAR(C$17)),(C$17-C$16+1)*C$14/C$20,IF($A27=YEAR(C$16),(DATE(YEAR(C$16),12,31)-C$16+1)*C$14/C$20,IF($A27=YEAR(C$17),(C$17-DATE(YEAR(C$17),1,1))*C$14/C$20,0)))))</f>
        <v>0</v>
      </c>
      <c r="D27" s="70">
        <f t="shared" si="10"/>
        <v>0</v>
      </c>
      <c r="E27" s="70">
        <f t="shared" si="10"/>
        <v>0</v>
      </c>
      <c r="F27" s="70">
        <f t="shared" si="10"/>
        <v>0</v>
      </c>
      <c r="G27" s="70">
        <f t="shared" si="10"/>
        <v>0</v>
      </c>
      <c r="H27" s="70">
        <f t="shared" si="10"/>
        <v>0</v>
      </c>
      <c r="I27" s="70">
        <f t="shared" si="10"/>
        <v>0</v>
      </c>
      <c r="J27" s="70">
        <f t="shared" si="10"/>
        <v>0</v>
      </c>
      <c r="K27" s="70">
        <f t="shared" si="10"/>
        <v>0</v>
      </c>
    </row>
    <row r="28" spans="1:11" ht="13" thickBot="1">
      <c r="A28" s="41">
        <v>2028</v>
      </c>
      <c r="B28" s="70">
        <f t="shared" ref="B28:K37" si="11">IF(B$17&gt;(B$16+365.25*B$6),IF(AND($A28&gt;YEAR(B$16),$A28&lt;YEAR((B$16+365.25*B$6))),(DATE($A28,12,31)-DATE($A28,1,0))*B$14/B$19,IF(AND($A28=YEAR(B$16),$A28=YEAR((B$16+365.25*B$6))),((B$16+365.25*B$6)-B$16+1)*B$14/B$19,IF($A28=YEAR(B$16),(DATE(YEAR(B$16),12,31)-B$16+1)*B$14/B$19,IF($A28=YEAR((B$16+365.25*B$6)),((B$16+365.25*B$6)-DATE(YEAR((B$16+365.25*B$6)),1,1))*B$14/B$19,0)))),IF(AND($A28&gt;YEAR(B$16),$A28&lt;YEAR(B$17)),(DATE($A28,12,31)-DATE($A28,1,0))*B$14/B$20,IF(AND($A28=YEAR(B$16),$A28=YEAR(B$17)),(B$17-B$16+1)*B$14/B$20,IF($A28=YEAR(B$16),(DATE(YEAR(B$16),12,31)-B$16+1)*B$14/B$20,IF($A28=YEAR(B$17),(B$17-DATE(YEAR(B$17),1,1))*B$14/B$20,0)))))</f>
        <v>0</v>
      </c>
      <c r="C28" s="70">
        <f t="shared" si="11"/>
        <v>0</v>
      </c>
      <c r="D28" s="70">
        <f t="shared" si="11"/>
        <v>0</v>
      </c>
      <c r="E28" s="70">
        <f t="shared" si="11"/>
        <v>0</v>
      </c>
      <c r="F28" s="70">
        <f t="shared" si="11"/>
        <v>0</v>
      </c>
      <c r="G28" s="70">
        <f t="shared" si="11"/>
        <v>0</v>
      </c>
      <c r="H28" s="70">
        <f t="shared" si="11"/>
        <v>0</v>
      </c>
      <c r="I28" s="70">
        <f t="shared" si="11"/>
        <v>0</v>
      </c>
      <c r="J28" s="70">
        <f t="shared" si="11"/>
        <v>0</v>
      </c>
      <c r="K28" s="70">
        <f t="shared" si="11"/>
        <v>0</v>
      </c>
    </row>
    <row r="29" spans="1:11" ht="13" thickBot="1">
      <c r="A29" s="41">
        <v>2029</v>
      </c>
      <c r="B29" s="70">
        <f t="shared" si="11"/>
        <v>0</v>
      </c>
      <c r="C29" s="70">
        <f t="shared" si="11"/>
        <v>0</v>
      </c>
      <c r="D29" s="70">
        <f t="shared" si="11"/>
        <v>0</v>
      </c>
      <c r="E29" s="70">
        <f t="shared" si="11"/>
        <v>0</v>
      </c>
      <c r="F29" s="70">
        <f t="shared" si="11"/>
        <v>0</v>
      </c>
      <c r="G29" s="70">
        <f t="shared" si="11"/>
        <v>0</v>
      </c>
      <c r="H29" s="70">
        <f t="shared" si="11"/>
        <v>0</v>
      </c>
      <c r="I29" s="70">
        <f t="shared" si="11"/>
        <v>0</v>
      </c>
      <c r="J29" s="70">
        <f t="shared" si="11"/>
        <v>0</v>
      </c>
      <c r="K29" s="70">
        <f t="shared" si="11"/>
        <v>0</v>
      </c>
    </row>
    <row r="30" spans="1:11" ht="13" thickBot="1">
      <c r="A30" s="41">
        <v>2030</v>
      </c>
      <c r="B30" s="70">
        <f t="shared" si="11"/>
        <v>0</v>
      </c>
      <c r="C30" s="70">
        <f t="shared" si="11"/>
        <v>0</v>
      </c>
      <c r="D30" s="70">
        <f t="shared" si="11"/>
        <v>0</v>
      </c>
      <c r="E30" s="70">
        <f t="shared" si="11"/>
        <v>0</v>
      </c>
      <c r="F30" s="70">
        <f t="shared" si="11"/>
        <v>0</v>
      </c>
      <c r="G30" s="70">
        <f t="shared" si="11"/>
        <v>0</v>
      </c>
      <c r="H30" s="70">
        <f t="shared" si="11"/>
        <v>0</v>
      </c>
      <c r="I30" s="70">
        <f t="shared" si="11"/>
        <v>0</v>
      </c>
      <c r="J30" s="70">
        <f t="shared" si="11"/>
        <v>0</v>
      </c>
      <c r="K30" s="70">
        <f t="shared" si="11"/>
        <v>0</v>
      </c>
    </row>
    <row r="31" spans="1:11" ht="13" thickBot="1">
      <c r="A31" s="41">
        <v>2031</v>
      </c>
      <c r="B31" s="70">
        <f t="shared" si="11"/>
        <v>0</v>
      </c>
      <c r="C31" s="70">
        <f t="shared" si="11"/>
        <v>0</v>
      </c>
      <c r="D31" s="70">
        <f t="shared" si="11"/>
        <v>0</v>
      </c>
      <c r="E31" s="70">
        <f t="shared" si="11"/>
        <v>0</v>
      </c>
      <c r="F31" s="70">
        <f t="shared" si="11"/>
        <v>0</v>
      </c>
      <c r="G31" s="70">
        <f t="shared" si="11"/>
        <v>0</v>
      </c>
      <c r="H31" s="70">
        <f t="shared" si="11"/>
        <v>0</v>
      </c>
      <c r="I31" s="70">
        <f t="shared" si="11"/>
        <v>0</v>
      </c>
      <c r="J31" s="70">
        <f t="shared" si="11"/>
        <v>0</v>
      </c>
      <c r="K31" s="70">
        <f t="shared" si="11"/>
        <v>0</v>
      </c>
    </row>
    <row r="32" spans="1:11" ht="13" thickBot="1">
      <c r="A32" s="41">
        <v>2032</v>
      </c>
      <c r="B32" s="70">
        <f t="shared" si="11"/>
        <v>0</v>
      </c>
      <c r="C32" s="70">
        <f t="shared" si="11"/>
        <v>0</v>
      </c>
      <c r="D32" s="70">
        <f t="shared" si="11"/>
        <v>0</v>
      </c>
      <c r="E32" s="70">
        <f t="shared" si="11"/>
        <v>0</v>
      </c>
      <c r="F32" s="70">
        <f t="shared" si="11"/>
        <v>0</v>
      </c>
      <c r="G32" s="70">
        <f t="shared" si="11"/>
        <v>0</v>
      </c>
      <c r="H32" s="70">
        <f t="shared" si="11"/>
        <v>0</v>
      </c>
      <c r="I32" s="70">
        <f t="shared" si="11"/>
        <v>0</v>
      </c>
      <c r="J32" s="70">
        <f t="shared" si="11"/>
        <v>0</v>
      </c>
      <c r="K32" s="70">
        <f t="shared" si="11"/>
        <v>0</v>
      </c>
    </row>
    <row r="33" spans="1:11" ht="13" thickBot="1">
      <c r="A33" s="41">
        <v>2033</v>
      </c>
      <c r="B33" s="70">
        <f t="shared" si="11"/>
        <v>0</v>
      </c>
      <c r="C33" s="70">
        <f t="shared" si="11"/>
        <v>0</v>
      </c>
      <c r="D33" s="70">
        <f t="shared" si="11"/>
        <v>0</v>
      </c>
      <c r="E33" s="70">
        <f t="shared" si="11"/>
        <v>0</v>
      </c>
      <c r="F33" s="70">
        <f t="shared" si="11"/>
        <v>0</v>
      </c>
      <c r="G33" s="70">
        <f t="shared" si="11"/>
        <v>0</v>
      </c>
      <c r="H33" s="70">
        <f t="shared" si="11"/>
        <v>0</v>
      </c>
      <c r="I33" s="70">
        <f t="shared" si="11"/>
        <v>0</v>
      </c>
      <c r="J33" s="70">
        <f t="shared" si="11"/>
        <v>0</v>
      </c>
      <c r="K33" s="70">
        <f t="shared" si="11"/>
        <v>0</v>
      </c>
    </row>
    <row r="34" spans="1:11" ht="13" thickBot="1">
      <c r="A34" s="41">
        <v>2034</v>
      </c>
      <c r="B34" s="70">
        <f t="shared" si="11"/>
        <v>0</v>
      </c>
      <c r="C34" s="70">
        <f t="shared" si="11"/>
        <v>0</v>
      </c>
      <c r="D34" s="70">
        <f t="shared" si="11"/>
        <v>0</v>
      </c>
      <c r="E34" s="70">
        <f t="shared" si="11"/>
        <v>0</v>
      </c>
      <c r="F34" s="70">
        <f t="shared" si="11"/>
        <v>0</v>
      </c>
      <c r="G34" s="70">
        <f t="shared" si="11"/>
        <v>0</v>
      </c>
      <c r="H34" s="70">
        <f t="shared" si="11"/>
        <v>0</v>
      </c>
      <c r="I34" s="70">
        <f t="shared" si="11"/>
        <v>0</v>
      </c>
      <c r="J34" s="70">
        <f t="shared" si="11"/>
        <v>0</v>
      </c>
      <c r="K34" s="70">
        <f t="shared" si="11"/>
        <v>0</v>
      </c>
    </row>
    <row r="35" spans="1:11" ht="13" thickBot="1">
      <c r="A35" s="41">
        <v>2035</v>
      </c>
      <c r="B35" s="70">
        <f t="shared" si="11"/>
        <v>0</v>
      </c>
      <c r="C35" s="70">
        <f t="shared" si="11"/>
        <v>0</v>
      </c>
      <c r="D35" s="70">
        <f t="shared" si="11"/>
        <v>0</v>
      </c>
      <c r="E35" s="70">
        <f t="shared" si="11"/>
        <v>0</v>
      </c>
      <c r="F35" s="70">
        <f t="shared" si="11"/>
        <v>0</v>
      </c>
      <c r="G35" s="70">
        <f t="shared" si="11"/>
        <v>0</v>
      </c>
      <c r="H35" s="70">
        <f t="shared" si="11"/>
        <v>0</v>
      </c>
      <c r="I35" s="70">
        <f t="shared" si="11"/>
        <v>0</v>
      </c>
      <c r="J35" s="70">
        <f t="shared" si="11"/>
        <v>0</v>
      </c>
      <c r="K35" s="70">
        <f t="shared" si="11"/>
        <v>0</v>
      </c>
    </row>
    <row r="36" spans="1:11" ht="13" thickBot="1">
      <c r="A36" s="41">
        <v>2036</v>
      </c>
      <c r="B36" s="70">
        <f t="shared" si="11"/>
        <v>0</v>
      </c>
      <c r="C36" s="70">
        <f t="shared" si="11"/>
        <v>0</v>
      </c>
      <c r="D36" s="70">
        <f t="shared" si="11"/>
        <v>0</v>
      </c>
      <c r="E36" s="70">
        <f t="shared" si="11"/>
        <v>0</v>
      </c>
      <c r="F36" s="70">
        <f t="shared" si="11"/>
        <v>0</v>
      </c>
      <c r="G36" s="70">
        <f t="shared" si="11"/>
        <v>0</v>
      </c>
      <c r="H36" s="70">
        <f t="shared" si="11"/>
        <v>0</v>
      </c>
      <c r="I36" s="70">
        <f t="shared" si="11"/>
        <v>0</v>
      </c>
      <c r="J36" s="70">
        <f t="shared" si="11"/>
        <v>0</v>
      </c>
      <c r="K36" s="70">
        <f t="shared" si="11"/>
        <v>0</v>
      </c>
    </row>
    <row r="37" spans="1:11" ht="13" thickBot="1">
      <c r="A37" s="41">
        <v>2037</v>
      </c>
      <c r="B37" s="70">
        <f t="shared" si="11"/>
        <v>0</v>
      </c>
      <c r="C37" s="70">
        <f t="shared" si="11"/>
        <v>0</v>
      </c>
      <c r="D37" s="70">
        <f t="shared" si="11"/>
        <v>0</v>
      </c>
      <c r="E37" s="70">
        <f t="shared" si="11"/>
        <v>0</v>
      </c>
      <c r="F37" s="70">
        <f t="shared" si="11"/>
        <v>0</v>
      </c>
      <c r="G37" s="70">
        <f t="shared" si="11"/>
        <v>0</v>
      </c>
      <c r="H37" s="70">
        <f t="shared" si="11"/>
        <v>0</v>
      </c>
      <c r="I37" s="70">
        <f t="shared" si="11"/>
        <v>0</v>
      </c>
      <c r="J37" s="70">
        <f t="shared" si="11"/>
        <v>0</v>
      </c>
      <c r="K37" s="70">
        <f t="shared" si="11"/>
        <v>0</v>
      </c>
    </row>
    <row r="38" spans="1:11" ht="13" thickBot="1">
      <c r="B38" s="68"/>
      <c r="C38" s="68"/>
      <c r="D38" s="68"/>
      <c r="E38" s="68"/>
      <c r="F38" s="68"/>
      <c r="G38" s="68"/>
      <c r="H38" s="68"/>
      <c r="I38" s="68"/>
      <c r="J38" s="68"/>
      <c r="K38" s="68"/>
    </row>
    <row r="39" spans="1:11" ht="13.5" thickBot="1">
      <c r="A39" s="158" t="s">
        <v>120</v>
      </c>
      <c r="B39" s="155">
        <f>SUM(B27:B37)</f>
        <v>0</v>
      </c>
      <c r="C39" s="155">
        <f t="shared" ref="C39:K39" si="12">SUM(C27:C37)</f>
        <v>0</v>
      </c>
      <c r="D39" s="155">
        <f t="shared" si="12"/>
        <v>0</v>
      </c>
      <c r="E39" s="155">
        <f t="shared" si="12"/>
        <v>0</v>
      </c>
      <c r="F39" s="155">
        <f t="shared" si="12"/>
        <v>0</v>
      </c>
      <c r="G39" s="155">
        <f t="shared" si="12"/>
        <v>0</v>
      </c>
      <c r="H39" s="155">
        <f t="shared" si="12"/>
        <v>0</v>
      </c>
      <c r="I39" s="155">
        <f t="shared" si="12"/>
        <v>0</v>
      </c>
      <c r="J39" s="155">
        <f t="shared" si="12"/>
        <v>0</v>
      </c>
      <c r="K39" s="155">
        <f t="shared" si="12"/>
        <v>0</v>
      </c>
    </row>
    <row r="43" spans="1:11" ht="13.5" thickBot="1">
      <c r="A43" s="161" t="s">
        <v>184</v>
      </c>
      <c r="B43" s="167"/>
      <c r="C43" s="167"/>
      <c r="D43" s="167"/>
      <c r="E43" s="167"/>
      <c r="F43" s="167"/>
      <c r="G43" s="167"/>
      <c r="H43" s="167"/>
      <c r="I43" s="167"/>
      <c r="J43" s="167"/>
      <c r="K43" s="167"/>
    </row>
    <row r="44" spans="1:11">
      <c r="A44" s="26" t="s">
        <v>205</v>
      </c>
      <c r="B44" s="98"/>
      <c r="C44" s="98"/>
      <c r="D44" s="98"/>
      <c r="E44" s="98"/>
      <c r="F44" s="98"/>
      <c r="G44" s="98"/>
      <c r="H44" s="98"/>
      <c r="I44" s="98"/>
      <c r="J44" s="98"/>
      <c r="K44" s="98"/>
    </row>
    <row r="45" spans="1:11" ht="13" thickBot="1">
      <c r="A45" s="26" t="s">
        <v>185</v>
      </c>
      <c r="B45" s="115"/>
      <c r="C45" s="115"/>
      <c r="D45" s="115"/>
      <c r="E45" s="115"/>
      <c r="F45" s="115"/>
      <c r="G45" s="115"/>
      <c r="H45" s="115"/>
      <c r="I45" s="115"/>
      <c r="J45" s="115"/>
      <c r="K45" s="115"/>
    </row>
    <row r="46" spans="1:11" ht="13" thickBot="1">
      <c r="A46" s="129" t="s">
        <v>186</v>
      </c>
      <c r="B46" s="107"/>
      <c r="C46" s="107"/>
      <c r="D46" s="107"/>
      <c r="E46" s="107"/>
      <c r="F46" s="107"/>
      <c r="G46" s="107"/>
      <c r="H46" s="107"/>
      <c r="I46" s="107"/>
      <c r="J46" s="107"/>
      <c r="K46" s="107"/>
    </row>
    <row r="47" spans="1:11" ht="13" thickBot="1">
      <c r="A47" s="129" t="s">
        <v>187</v>
      </c>
      <c r="B47" s="107"/>
      <c r="C47" s="107"/>
      <c r="D47" s="107"/>
      <c r="E47" s="107"/>
      <c r="F47" s="107"/>
      <c r="G47" s="107"/>
      <c r="H47" s="107"/>
      <c r="I47" s="107"/>
      <c r="J47" s="107"/>
      <c r="K47" s="107"/>
    </row>
    <row r="48" spans="1:11" ht="13" thickBot="1">
      <c r="A48" s="129" t="s">
        <v>188</v>
      </c>
      <c r="B48" s="107"/>
      <c r="C48" s="107"/>
      <c r="D48" s="107"/>
      <c r="E48" s="107"/>
      <c r="F48" s="107"/>
      <c r="G48" s="107"/>
      <c r="H48" s="107"/>
      <c r="I48" s="107"/>
      <c r="J48" s="107"/>
      <c r="K48" s="107"/>
    </row>
    <row r="49" spans="1:11" ht="13" thickBot="1">
      <c r="A49" s="129" t="s">
        <v>189</v>
      </c>
      <c r="B49" s="107"/>
      <c r="C49" s="107"/>
      <c r="D49" s="107"/>
      <c r="E49" s="107"/>
      <c r="F49" s="107"/>
      <c r="G49" s="107"/>
      <c r="H49" s="107"/>
      <c r="I49" s="107"/>
      <c r="J49" s="107"/>
      <c r="K49" s="107"/>
    </row>
    <row r="50" spans="1:11" ht="13" thickBot="1">
      <c r="A50" s="129" t="s">
        <v>190</v>
      </c>
      <c r="B50" s="107"/>
      <c r="C50" s="107"/>
      <c r="D50" s="107"/>
      <c r="E50" s="107"/>
      <c r="F50" s="107"/>
      <c r="G50" s="107"/>
      <c r="H50" s="107"/>
      <c r="I50" s="107"/>
      <c r="J50" s="107"/>
      <c r="K50" s="107"/>
    </row>
    <row r="51" spans="1:11" ht="13" thickBot="1">
      <c r="A51" s="129" t="s">
        <v>191</v>
      </c>
      <c r="B51" s="107"/>
      <c r="C51" s="107"/>
      <c r="D51" s="107"/>
      <c r="E51" s="107"/>
      <c r="F51" s="107"/>
      <c r="G51" s="107"/>
      <c r="H51" s="107"/>
      <c r="I51" s="107"/>
      <c r="J51" s="107"/>
      <c r="K51" s="107"/>
    </row>
    <row r="52" spans="1:11" ht="13.5" thickBot="1">
      <c r="A52" s="130" t="s">
        <v>175</v>
      </c>
      <c r="B52" s="107"/>
      <c r="C52" s="107"/>
      <c r="D52" s="107"/>
      <c r="E52" s="107"/>
      <c r="F52" s="107"/>
      <c r="G52" s="107"/>
      <c r="H52" s="107"/>
      <c r="I52" s="107"/>
      <c r="J52" s="107"/>
      <c r="K52" s="107"/>
    </row>
    <row r="53" spans="1:11" ht="13.5" thickBot="1">
      <c r="A53" s="130" t="s">
        <v>175</v>
      </c>
      <c r="B53" s="107"/>
      <c r="C53" s="107"/>
      <c r="D53" s="107"/>
      <c r="E53" s="107"/>
      <c r="F53" s="107"/>
      <c r="G53" s="107"/>
      <c r="H53" s="107"/>
      <c r="I53" s="107"/>
      <c r="J53" s="107"/>
      <c r="K53" s="107"/>
    </row>
    <row r="54" spans="1:11" ht="13.5" thickBot="1">
      <c r="A54" s="130" t="s">
        <v>175</v>
      </c>
      <c r="B54" s="107"/>
      <c r="C54" s="107"/>
      <c r="D54" s="107"/>
      <c r="E54" s="107"/>
      <c r="F54" s="107"/>
      <c r="G54" s="107"/>
      <c r="H54" s="107"/>
      <c r="I54" s="107"/>
      <c r="J54" s="107"/>
      <c r="K54" s="107"/>
    </row>
    <row r="55" spans="1:11" ht="26.5" thickBot="1">
      <c r="A55" s="117" t="s">
        <v>192</v>
      </c>
      <c r="B55" s="117">
        <f t="shared" ref="B55:K55" si="13">SUM(B46:B54)</f>
        <v>0</v>
      </c>
      <c r="C55" s="117">
        <f t="shared" si="13"/>
        <v>0</v>
      </c>
      <c r="D55" s="117">
        <f t="shared" si="13"/>
        <v>0</v>
      </c>
      <c r="E55" s="117">
        <f t="shared" si="13"/>
        <v>0</v>
      </c>
      <c r="F55" s="117">
        <f t="shared" si="13"/>
        <v>0</v>
      </c>
      <c r="G55" s="117">
        <f t="shared" si="13"/>
        <v>0</v>
      </c>
      <c r="H55" s="117">
        <f t="shared" si="13"/>
        <v>0</v>
      </c>
      <c r="I55" s="117">
        <f t="shared" si="13"/>
        <v>0</v>
      </c>
      <c r="J55" s="117">
        <f t="shared" si="13"/>
        <v>0</v>
      </c>
      <c r="K55" s="117">
        <f t="shared" si="13"/>
        <v>0</v>
      </c>
    </row>
    <row r="56" spans="1:11" ht="13.5" thickBot="1">
      <c r="A56" s="131" t="s">
        <v>193</v>
      </c>
      <c r="B56" s="107"/>
      <c r="C56" s="107"/>
      <c r="D56" s="107"/>
      <c r="E56" s="107"/>
      <c r="F56" s="107"/>
      <c r="G56" s="107"/>
      <c r="H56" s="107"/>
      <c r="I56" s="107"/>
      <c r="J56" s="107"/>
      <c r="K56" s="107"/>
    </row>
    <row r="57" spans="1:11" ht="13.5" thickBot="1">
      <c r="A57" s="131" t="s">
        <v>194</v>
      </c>
      <c r="B57" s="107"/>
      <c r="C57" s="107"/>
      <c r="D57" s="107"/>
      <c r="E57" s="107"/>
      <c r="F57" s="107"/>
      <c r="G57" s="107"/>
      <c r="H57" s="107"/>
      <c r="I57" s="107"/>
      <c r="J57" s="107"/>
      <c r="K57" s="107"/>
    </row>
    <row r="58" spans="1:11" ht="13.5" thickBot="1">
      <c r="A58" s="131" t="s">
        <v>195</v>
      </c>
      <c r="B58" s="107"/>
      <c r="C58" s="107"/>
      <c r="D58" s="107"/>
      <c r="E58" s="107"/>
      <c r="F58" s="107"/>
      <c r="G58" s="107"/>
      <c r="H58" s="107"/>
      <c r="I58" s="107"/>
      <c r="J58" s="107"/>
      <c r="K58" s="107"/>
    </row>
    <row r="59" spans="1:11" ht="13.5" thickBot="1">
      <c r="A59" s="163" t="s">
        <v>196</v>
      </c>
      <c r="B59" s="166">
        <f t="shared" ref="B59:K59" si="14">B55+SUM(B56:B58)</f>
        <v>0</v>
      </c>
      <c r="C59" s="166">
        <f t="shared" si="14"/>
        <v>0</v>
      </c>
      <c r="D59" s="166">
        <f t="shared" si="14"/>
        <v>0</v>
      </c>
      <c r="E59" s="166">
        <f t="shared" si="14"/>
        <v>0</v>
      </c>
      <c r="F59" s="166">
        <f t="shared" si="14"/>
        <v>0</v>
      </c>
      <c r="G59" s="166">
        <f t="shared" si="14"/>
        <v>0</v>
      </c>
      <c r="H59" s="166">
        <f t="shared" si="14"/>
        <v>0</v>
      </c>
      <c r="I59" s="166">
        <f t="shared" si="14"/>
        <v>0</v>
      </c>
      <c r="J59" s="166">
        <f t="shared" si="14"/>
        <v>0</v>
      </c>
      <c r="K59" s="166">
        <f t="shared" si="14"/>
        <v>0</v>
      </c>
    </row>
    <row r="60" spans="1:11" ht="13" thickBot="1">
      <c r="A60" s="91" t="s">
        <v>116</v>
      </c>
      <c r="B60" s="79">
        <f t="shared" ref="B60:K60" si="15">B44*365.25</f>
        <v>0</v>
      </c>
      <c r="C60" s="79">
        <f t="shared" si="15"/>
        <v>0</v>
      </c>
      <c r="D60" s="79">
        <f t="shared" si="15"/>
        <v>0</v>
      </c>
      <c r="E60" s="79">
        <f t="shared" si="15"/>
        <v>0</v>
      </c>
      <c r="F60" s="79">
        <f t="shared" si="15"/>
        <v>0</v>
      </c>
      <c r="G60" s="79">
        <f t="shared" si="15"/>
        <v>0</v>
      </c>
      <c r="H60" s="79">
        <f t="shared" si="15"/>
        <v>0</v>
      </c>
      <c r="I60" s="79">
        <f t="shared" si="15"/>
        <v>0</v>
      </c>
      <c r="J60" s="79">
        <f t="shared" si="15"/>
        <v>0</v>
      </c>
      <c r="K60" s="79">
        <f t="shared" si="15"/>
        <v>0</v>
      </c>
    </row>
    <row r="61" spans="1:11" ht="13" thickBot="1">
      <c r="A61" s="91" t="s">
        <v>182</v>
      </c>
      <c r="B61" s="110">
        <f t="shared" ref="B61:K61" si="16">IFERROR(B59/B60,0)</f>
        <v>0</v>
      </c>
      <c r="C61" s="110">
        <f t="shared" si="16"/>
        <v>0</v>
      </c>
      <c r="D61" s="110">
        <f t="shared" si="16"/>
        <v>0</v>
      </c>
      <c r="E61" s="110">
        <f t="shared" si="16"/>
        <v>0</v>
      </c>
      <c r="F61" s="110">
        <f t="shared" si="16"/>
        <v>0</v>
      </c>
      <c r="G61" s="110">
        <f t="shared" si="16"/>
        <v>0</v>
      </c>
      <c r="H61" s="110">
        <f t="shared" si="16"/>
        <v>0</v>
      </c>
      <c r="I61" s="110">
        <f t="shared" si="16"/>
        <v>0</v>
      </c>
      <c r="J61" s="110">
        <f t="shared" si="16"/>
        <v>0</v>
      </c>
      <c r="K61" s="110">
        <f t="shared" si="16"/>
        <v>0</v>
      </c>
    </row>
    <row r="62" spans="1:11">
      <c r="A62" s="91" t="s">
        <v>197</v>
      </c>
      <c r="B62" s="119"/>
      <c r="C62" s="119"/>
      <c r="D62" s="119"/>
      <c r="E62" s="119"/>
      <c r="F62" s="119"/>
      <c r="G62" s="119"/>
      <c r="H62" s="119"/>
      <c r="I62" s="119"/>
      <c r="J62" s="119"/>
      <c r="K62" s="119"/>
    </row>
    <row r="63" spans="1:11">
      <c r="A63" s="91" t="s">
        <v>198</v>
      </c>
      <c r="B63" s="119"/>
      <c r="C63" s="119"/>
      <c r="D63" s="119"/>
      <c r="E63" s="119"/>
      <c r="F63" s="119"/>
      <c r="G63" s="119"/>
      <c r="H63" s="119"/>
      <c r="I63" s="119"/>
      <c r="J63" s="119"/>
      <c r="K63" s="119"/>
    </row>
    <row r="64" spans="1:11" ht="13" thickBot="1">
      <c r="A64" s="91" t="s">
        <v>199</v>
      </c>
      <c r="B64" s="64">
        <f t="shared" ref="B64:K64" si="17">B63-B62</f>
        <v>0</v>
      </c>
      <c r="C64" s="64">
        <f t="shared" si="17"/>
        <v>0</v>
      </c>
      <c r="D64" s="64">
        <f t="shared" si="17"/>
        <v>0</v>
      </c>
      <c r="E64" s="64">
        <f t="shared" si="17"/>
        <v>0</v>
      </c>
      <c r="F64" s="64">
        <f t="shared" si="17"/>
        <v>0</v>
      </c>
      <c r="G64" s="64">
        <f t="shared" si="17"/>
        <v>0</v>
      </c>
      <c r="H64" s="64">
        <f t="shared" si="17"/>
        <v>0</v>
      </c>
      <c r="I64" s="64">
        <f t="shared" si="17"/>
        <v>0</v>
      </c>
      <c r="J64" s="64">
        <f t="shared" si="17"/>
        <v>0</v>
      </c>
      <c r="K64" s="64">
        <f t="shared" si="17"/>
        <v>0</v>
      </c>
    </row>
    <row r="67" spans="1:11" ht="13" thickBot="1">
      <c r="A67" s="165" t="s">
        <v>119</v>
      </c>
    </row>
    <row r="68" spans="1:11" ht="13" thickBot="1">
      <c r="A68" s="41">
        <v>2027</v>
      </c>
      <c r="B68" s="70">
        <f t="shared" ref="B68:K78" si="18">IF(B$63&gt;(B$62+365.25*B$44),IF(AND($A68&gt;YEAR(B$62),$A68&lt;YEAR(B$62+365.25*B$44)),(DATE($A68,12,31)-DATE($A68,1,0))*B$61,IF(AND($A68=YEAR(B$62),$A68=YEAR(B$62+365.25*B$44)),((B$62+365.25*B$44)-B$62+1)*B$61,IF($A68=YEAR(B$62),(DATE(YEAR(B$62),12,31)-B$62+1)*B$61,IF($A68=YEAR(B$62+365.25*B$44),(B$62+365.25*B$44-DATE(YEAR(B$62+365.25*B$44),1,1))*B$61,0)))),IF(AND($A68&gt;YEAR(B$62),$A68&lt;YEAR(B$63)),(DATE($A68,12,31)-DATE($A68,1,0))*B$61,IF(AND($A68=YEAR(B$62),$A68=YEAR(B$63)),(B$63-B$62+1)*B$61,IF($A68=YEAR(B$62),(DATE(YEAR(B$62),12,31)-B$62+1)*B$61,IF($A68=YEAR(B$63),(B$63-DATE(YEAR(B$63),1,1))*B$61,0)))))</f>
        <v>0</v>
      </c>
      <c r="C68" s="70">
        <f t="shared" si="18"/>
        <v>0</v>
      </c>
      <c r="D68" s="70">
        <f t="shared" si="18"/>
        <v>0</v>
      </c>
      <c r="E68" s="70">
        <f t="shared" si="18"/>
        <v>0</v>
      </c>
      <c r="F68" s="70">
        <f t="shared" si="18"/>
        <v>0</v>
      </c>
      <c r="G68" s="70">
        <f t="shared" si="18"/>
        <v>0</v>
      </c>
      <c r="H68" s="70">
        <f t="shared" si="18"/>
        <v>0</v>
      </c>
      <c r="I68" s="70">
        <f t="shared" si="18"/>
        <v>0</v>
      </c>
      <c r="J68" s="70">
        <f t="shared" si="18"/>
        <v>0</v>
      </c>
      <c r="K68" s="70">
        <f t="shared" si="18"/>
        <v>0</v>
      </c>
    </row>
    <row r="69" spans="1:11" ht="13" thickBot="1">
      <c r="A69" s="41">
        <v>2028</v>
      </c>
      <c r="B69" s="70">
        <f t="shared" si="18"/>
        <v>0</v>
      </c>
      <c r="C69" s="70">
        <f t="shared" si="18"/>
        <v>0</v>
      </c>
      <c r="D69" s="70">
        <f t="shared" si="18"/>
        <v>0</v>
      </c>
      <c r="E69" s="70">
        <f t="shared" si="18"/>
        <v>0</v>
      </c>
      <c r="F69" s="70">
        <f t="shared" si="18"/>
        <v>0</v>
      </c>
      <c r="G69" s="70">
        <f t="shared" si="18"/>
        <v>0</v>
      </c>
      <c r="H69" s="70">
        <f t="shared" si="18"/>
        <v>0</v>
      </c>
      <c r="I69" s="70">
        <f t="shared" si="18"/>
        <v>0</v>
      </c>
      <c r="J69" s="70">
        <f t="shared" si="18"/>
        <v>0</v>
      </c>
      <c r="K69" s="70">
        <f t="shared" si="18"/>
        <v>0</v>
      </c>
    </row>
    <row r="70" spans="1:11" ht="13" thickBot="1">
      <c r="A70" s="41">
        <v>2029</v>
      </c>
      <c r="B70" s="70">
        <f t="shared" si="18"/>
        <v>0</v>
      </c>
      <c r="C70" s="70">
        <f t="shared" si="18"/>
        <v>0</v>
      </c>
      <c r="D70" s="70">
        <f t="shared" si="18"/>
        <v>0</v>
      </c>
      <c r="E70" s="70">
        <f t="shared" si="18"/>
        <v>0</v>
      </c>
      <c r="F70" s="70">
        <f t="shared" si="18"/>
        <v>0</v>
      </c>
      <c r="G70" s="70">
        <f t="shared" si="18"/>
        <v>0</v>
      </c>
      <c r="H70" s="70">
        <f t="shared" si="18"/>
        <v>0</v>
      </c>
      <c r="I70" s="70">
        <f t="shared" si="18"/>
        <v>0</v>
      </c>
      <c r="J70" s="70">
        <f t="shared" si="18"/>
        <v>0</v>
      </c>
      <c r="K70" s="70">
        <f t="shared" si="18"/>
        <v>0</v>
      </c>
    </row>
    <row r="71" spans="1:11" ht="13" thickBot="1">
      <c r="A71" s="41">
        <v>2030</v>
      </c>
      <c r="B71" s="70">
        <f t="shared" si="18"/>
        <v>0</v>
      </c>
      <c r="C71" s="70">
        <f t="shared" si="18"/>
        <v>0</v>
      </c>
      <c r="D71" s="70">
        <f t="shared" si="18"/>
        <v>0</v>
      </c>
      <c r="E71" s="70">
        <f t="shared" si="18"/>
        <v>0</v>
      </c>
      <c r="F71" s="70">
        <f t="shared" si="18"/>
        <v>0</v>
      </c>
      <c r="G71" s="70">
        <f t="shared" si="18"/>
        <v>0</v>
      </c>
      <c r="H71" s="70">
        <f t="shared" si="18"/>
        <v>0</v>
      </c>
      <c r="I71" s="70">
        <f t="shared" si="18"/>
        <v>0</v>
      </c>
      <c r="J71" s="70">
        <f t="shared" si="18"/>
        <v>0</v>
      </c>
      <c r="K71" s="70">
        <f t="shared" si="18"/>
        <v>0</v>
      </c>
    </row>
    <row r="72" spans="1:11" ht="13" thickBot="1">
      <c r="A72" s="41">
        <v>2031</v>
      </c>
      <c r="B72" s="70">
        <f t="shared" si="18"/>
        <v>0</v>
      </c>
      <c r="C72" s="70">
        <f t="shared" si="18"/>
        <v>0</v>
      </c>
      <c r="D72" s="70">
        <f t="shared" si="18"/>
        <v>0</v>
      </c>
      <c r="E72" s="70">
        <f t="shared" si="18"/>
        <v>0</v>
      </c>
      <c r="F72" s="70">
        <f t="shared" si="18"/>
        <v>0</v>
      </c>
      <c r="G72" s="70">
        <f t="shared" si="18"/>
        <v>0</v>
      </c>
      <c r="H72" s="70">
        <f t="shared" si="18"/>
        <v>0</v>
      </c>
      <c r="I72" s="70">
        <f t="shared" si="18"/>
        <v>0</v>
      </c>
      <c r="J72" s="70">
        <f t="shared" si="18"/>
        <v>0</v>
      </c>
      <c r="K72" s="70">
        <f t="shared" si="18"/>
        <v>0</v>
      </c>
    </row>
    <row r="73" spans="1:11" ht="13" thickBot="1">
      <c r="A73" s="41">
        <v>2032</v>
      </c>
      <c r="B73" s="70">
        <f t="shared" si="18"/>
        <v>0</v>
      </c>
      <c r="C73" s="70">
        <f t="shared" si="18"/>
        <v>0</v>
      </c>
      <c r="D73" s="70">
        <f t="shared" si="18"/>
        <v>0</v>
      </c>
      <c r="E73" s="70">
        <f t="shared" si="18"/>
        <v>0</v>
      </c>
      <c r="F73" s="70">
        <f t="shared" si="18"/>
        <v>0</v>
      </c>
      <c r="G73" s="70">
        <f t="shared" si="18"/>
        <v>0</v>
      </c>
      <c r="H73" s="70">
        <f t="shared" si="18"/>
        <v>0</v>
      </c>
      <c r="I73" s="70">
        <f t="shared" si="18"/>
        <v>0</v>
      </c>
      <c r="J73" s="70">
        <f t="shared" si="18"/>
        <v>0</v>
      </c>
      <c r="K73" s="70">
        <f t="shared" si="18"/>
        <v>0</v>
      </c>
    </row>
    <row r="74" spans="1:11" ht="13" thickBot="1">
      <c r="A74" s="41">
        <v>2033</v>
      </c>
      <c r="B74" s="70">
        <f t="shared" si="18"/>
        <v>0</v>
      </c>
      <c r="C74" s="70">
        <f t="shared" si="18"/>
        <v>0</v>
      </c>
      <c r="D74" s="70">
        <f t="shared" si="18"/>
        <v>0</v>
      </c>
      <c r="E74" s="70">
        <f t="shared" si="18"/>
        <v>0</v>
      </c>
      <c r="F74" s="70">
        <f t="shared" si="18"/>
        <v>0</v>
      </c>
      <c r="G74" s="70">
        <f t="shared" si="18"/>
        <v>0</v>
      </c>
      <c r="H74" s="70">
        <f t="shared" si="18"/>
        <v>0</v>
      </c>
      <c r="I74" s="70">
        <f t="shared" si="18"/>
        <v>0</v>
      </c>
      <c r="J74" s="70">
        <f t="shared" si="18"/>
        <v>0</v>
      </c>
      <c r="K74" s="70">
        <f t="shared" si="18"/>
        <v>0</v>
      </c>
    </row>
    <row r="75" spans="1:11" ht="13" thickBot="1">
      <c r="A75" s="41">
        <v>2034</v>
      </c>
      <c r="B75" s="70">
        <f t="shared" si="18"/>
        <v>0</v>
      </c>
      <c r="C75" s="70">
        <f t="shared" si="18"/>
        <v>0</v>
      </c>
      <c r="D75" s="70">
        <f t="shared" si="18"/>
        <v>0</v>
      </c>
      <c r="E75" s="70">
        <f t="shared" si="18"/>
        <v>0</v>
      </c>
      <c r="F75" s="70">
        <f t="shared" si="18"/>
        <v>0</v>
      </c>
      <c r="G75" s="70">
        <f t="shared" si="18"/>
        <v>0</v>
      </c>
      <c r="H75" s="70">
        <f t="shared" si="18"/>
        <v>0</v>
      </c>
      <c r="I75" s="70">
        <f t="shared" si="18"/>
        <v>0</v>
      </c>
      <c r="J75" s="70">
        <f t="shared" si="18"/>
        <v>0</v>
      </c>
      <c r="K75" s="70">
        <f t="shared" si="18"/>
        <v>0</v>
      </c>
    </row>
    <row r="76" spans="1:11" ht="13" thickBot="1">
      <c r="A76" s="41">
        <v>2035</v>
      </c>
      <c r="B76" s="70">
        <f t="shared" si="18"/>
        <v>0</v>
      </c>
      <c r="C76" s="70">
        <f t="shared" si="18"/>
        <v>0</v>
      </c>
      <c r="D76" s="70">
        <f t="shared" si="18"/>
        <v>0</v>
      </c>
      <c r="E76" s="70">
        <f t="shared" si="18"/>
        <v>0</v>
      </c>
      <c r="F76" s="70">
        <f t="shared" si="18"/>
        <v>0</v>
      </c>
      <c r="G76" s="70">
        <f t="shared" si="18"/>
        <v>0</v>
      </c>
      <c r="H76" s="70">
        <f t="shared" si="18"/>
        <v>0</v>
      </c>
      <c r="I76" s="70">
        <f t="shared" si="18"/>
        <v>0</v>
      </c>
      <c r="J76" s="70">
        <f t="shared" si="18"/>
        <v>0</v>
      </c>
      <c r="K76" s="70">
        <f t="shared" si="18"/>
        <v>0</v>
      </c>
    </row>
    <row r="77" spans="1:11" ht="13" thickBot="1">
      <c r="A77" s="41">
        <v>2036</v>
      </c>
      <c r="B77" s="70">
        <f t="shared" si="18"/>
        <v>0</v>
      </c>
      <c r="C77" s="70">
        <f t="shared" si="18"/>
        <v>0</v>
      </c>
      <c r="D77" s="70">
        <f t="shared" si="18"/>
        <v>0</v>
      </c>
      <c r="E77" s="70">
        <f t="shared" si="18"/>
        <v>0</v>
      </c>
      <c r="F77" s="70">
        <f t="shared" si="18"/>
        <v>0</v>
      </c>
      <c r="G77" s="70">
        <f t="shared" si="18"/>
        <v>0</v>
      </c>
      <c r="H77" s="70">
        <f t="shared" si="18"/>
        <v>0</v>
      </c>
      <c r="I77" s="70">
        <f t="shared" si="18"/>
        <v>0</v>
      </c>
      <c r="J77" s="70">
        <f t="shared" si="18"/>
        <v>0</v>
      </c>
      <c r="K77" s="70">
        <f t="shared" si="18"/>
        <v>0</v>
      </c>
    </row>
    <row r="78" spans="1:11" ht="13" thickBot="1">
      <c r="A78" s="41">
        <v>2037</v>
      </c>
      <c r="B78" s="70">
        <f t="shared" si="18"/>
        <v>0</v>
      </c>
      <c r="C78" s="70">
        <f t="shared" si="18"/>
        <v>0</v>
      </c>
      <c r="D78" s="70">
        <f t="shared" si="18"/>
        <v>0</v>
      </c>
      <c r="E78" s="70">
        <f t="shared" si="18"/>
        <v>0</v>
      </c>
      <c r="F78" s="70">
        <f t="shared" si="18"/>
        <v>0</v>
      </c>
      <c r="G78" s="70">
        <f t="shared" si="18"/>
        <v>0</v>
      </c>
      <c r="H78" s="70">
        <f t="shared" si="18"/>
        <v>0</v>
      </c>
      <c r="I78" s="70">
        <f t="shared" si="18"/>
        <v>0</v>
      </c>
      <c r="J78" s="70">
        <f t="shared" si="18"/>
        <v>0</v>
      </c>
      <c r="K78" s="70">
        <f t="shared" si="18"/>
        <v>0</v>
      </c>
    </row>
    <row r="79" spans="1:11" ht="13" thickBot="1"/>
    <row r="80" spans="1:11" ht="13.5" thickBot="1">
      <c r="A80" s="42" t="s">
        <v>120</v>
      </c>
      <c r="B80" s="71">
        <f>SUM(B68:B78)</f>
        <v>0</v>
      </c>
      <c r="C80" s="71">
        <f t="shared" ref="C80:K80" si="19">SUM(C68:C78)</f>
        <v>0</v>
      </c>
      <c r="D80" s="71">
        <f t="shared" si="19"/>
        <v>0</v>
      </c>
      <c r="E80" s="71">
        <f t="shared" si="19"/>
        <v>0</v>
      </c>
      <c r="F80" s="71">
        <f t="shared" si="19"/>
        <v>0</v>
      </c>
      <c r="G80" s="71">
        <f t="shared" si="19"/>
        <v>0</v>
      </c>
      <c r="H80" s="71">
        <f t="shared" si="19"/>
        <v>0</v>
      </c>
      <c r="I80" s="71">
        <f t="shared" si="19"/>
        <v>0</v>
      </c>
      <c r="J80" s="71">
        <f t="shared" si="19"/>
        <v>0</v>
      </c>
      <c r="K80" s="71">
        <f t="shared" si="19"/>
        <v>0</v>
      </c>
    </row>
    <row r="81" spans="1:11" ht="13">
      <c r="A81" s="121"/>
      <c r="B81" s="122"/>
      <c r="C81" s="122"/>
      <c r="D81" s="122"/>
      <c r="E81" s="122"/>
      <c r="F81" s="122"/>
      <c r="G81" s="122"/>
      <c r="H81" s="122"/>
      <c r="I81" s="122"/>
      <c r="J81" s="122"/>
      <c r="K81" s="122"/>
    </row>
    <row r="82" spans="1:11" ht="13">
      <c r="A82" s="121"/>
      <c r="B82" s="122"/>
      <c r="C82" s="122"/>
      <c r="D82" s="122"/>
      <c r="E82" s="122"/>
      <c r="F82" s="122"/>
      <c r="G82" s="122"/>
      <c r="H82" s="122"/>
      <c r="I82" s="122"/>
      <c r="J82" s="122"/>
      <c r="K82" s="122"/>
    </row>
    <row r="83" spans="1:11">
      <c r="A83" s="126"/>
      <c r="B83" s="126"/>
      <c r="C83" s="126"/>
      <c r="D83" s="126"/>
      <c r="E83" s="126"/>
      <c r="F83" s="126"/>
      <c r="G83" s="126"/>
      <c r="H83" s="126"/>
      <c r="I83" s="126"/>
    </row>
    <row r="84" spans="1:11">
      <c r="A84" s="126"/>
      <c r="B84" s="126"/>
      <c r="C84" s="126"/>
      <c r="D84" s="126"/>
      <c r="E84" s="126"/>
      <c r="F84" s="126"/>
      <c r="G84" s="126"/>
      <c r="H84" s="126"/>
      <c r="I84" s="126"/>
    </row>
  </sheetData>
  <dataValidations count="1">
    <dataValidation type="list" allowBlank="1" showInputMessage="1" showErrorMessage="1" sqref="B7:K7" xr:uid="{EFE39C72-BF40-4DA4-B864-575563F5EC8D}">
      <formula1>"financial lease, projectfinanciering"</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TaxCatchAll xmlns="d6c4c1a3-f03c-41e0-bbc8-a8b26d6f6664" xsi:nil="true"/>
    <lcf76f155ced4ddcb4097134ff3c332f xmlns="5ddb46b0-1281-44d2-8a7b-038725c3507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a8cee23d7452a8d93a64e72733b2475d">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3f9e13dd4d95e643b057ceabbb4c36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2C0571-5300-474F-B887-9F7E13481990}">
  <ds:schemaRefs>
    <ds:schemaRef ds:uri="http://schemas.microsoft.com/sharepoint/v3/contenttype/forms"/>
  </ds:schemaRefs>
</ds:datastoreItem>
</file>

<file path=customXml/itemProps2.xml><?xml version="1.0" encoding="utf-8"?>
<ds:datastoreItem xmlns:ds="http://schemas.openxmlformats.org/officeDocument/2006/customXml" ds:itemID="{76465FEC-54F9-448B-BDDC-8676CB31AF9F}">
  <ds:schemaRefs>
    <ds:schemaRef ds:uri="http://schemas.microsoft.com/office/2006/metadata/properties"/>
    <ds:schemaRef ds:uri="http://schemas.microsoft.com/office/infopath/2007/PartnerControls"/>
    <ds:schemaRef ds:uri="5ddb46b0-1281-44d2-8a7b-038725c35070"/>
    <ds:schemaRef ds:uri="d6c4c1a3-f03c-41e0-bbc8-a8b26d6f6664"/>
  </ds:schemaRefs>
</ds:datastoreItem>
</file>

<file path=customXml/itemProps3.xml><?xml version="1.0" encoding="utf-8"?>
<ds:datastoreItem xmlns:ds="http://schemas.openxmlformats.org/officeDocument/2006/customXml" ds:itemID="{103DA3CA-FDD9-4859-A03E-CF30E386C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FEO</vt:lpstr>
      <vt:lpstr>Bestaand Instromend Materieel</vt:lpstr>
      <vt:lpstr>Nieuw Instromend (niet MPO)</vt:lpstr>
      <vt:lpstr>ZE gefinancierd (MPO)</vt:lpstr>
      <vt:lpstr>Apparatuur</vt:lpstr>
      <vt:lpstr>Aanschaf vervangende batterijen</vt:lpstr>
      <vt:lpstr>Verv. batterijen gefinancierd</vt:lpstr>
      <vt:lpstr>Tank- en Laadinfra eigen middel</vt:lpstr>
      <vt:lpstr>Tank en laad gefinancierd (MPO)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Zoer</dc:creator>
  <cp:keywords/>
  <dc:description/>
  <cp:lastModifiedBy>Gerard Zoer</cp:lastModifiedBy>
  <cp:revision/>
  <dcterms:created xsi:type="dcterms:W3CDTF">2025-04-08T10:48:46Z</dcterms:created>
  <dcterms:modified xsi:type="dcterms:W3CDTF">2025-10-28T10:52:48Z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