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eventer.sharepoint.com/sites/dev-werkomg-aanbesteding-PMS-2025/Werkdocumenten/2026/Concept stukken na 10-07-2026/"/>
    </mc:Choice>
  </mc:AlternateContent>
  <xr:revisionPtr revIDLastSave="268" documentId="13_ncr:1_{0E5ACA02-F218-8B46-9424-B3B08E857A7E}" xr6:coauthVersionLast="47" xr6:coauthVersionMax="47" xr10:uidLastSave="{E6587445-0302-4F35-BDE8-4B1265B5A878}"/>
  <bookViews>
    <workbookView xWindow="-120" yWindow="-120" windowWidth="51840" windowHeight="21120" tabRatio="500" xr2:uid="{00000000-000D-0000-FFFF-FFFF00000000}"/>
  </bookViews>
  <sheets>
    <sheet name="Parkeergarag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2" i="1" l="1"/>
  <c r="G83" i="1"/>
  <c r="G84" i="1"/>
  <c r="G81" i="1"/>
  <c r="G75" i="1"/>
  <c r="G78" i="1"/>
  <c r="G77" i="1"/>
  <c r="G72" i="1"/>
  <c r="G71" i="1"/>
  <c r="G70" i="1"/>
  <c r="G69" i="1"/>
  <c r="G102" i="1"/>
  <c r="G101" i="1"/>
  <c r="G100" i="1"/>
  <c r="G99" i="1"/>
  <c r="G89" i="1"/>
  <c r="G67" i="1"/>
  <c r="G64" i="1"/>
  <c r="G63" i="1"/>
  <c r="G59" i="1"/>
  <c r="G57" i="1"/>
  <c r="G55" i="1"/>
  <c r="G52" i="1"/>
  <c r="G51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6" i="1"/>
  <c r="G5" i="1"/>
  <c r="G103" i="1" l="1"/>
  <c r="G73" i="1"/>
  <c r="G90" i="1"/>
  <c r="G53" i="1"/>
  <c r="G79" i="1"/>
  <c r="G7" i="1"/>
  <c r="G28" i="1"/>
  <c r="G49" i="1"/>
  <c r="G85" i="1"/>
  <c r="G65" i="1"/>
  <c r="G60" i="1" l="1"/>
  <c r="G86" i="1"/>
  <c r="G91" i="1" l="1"/>
  <c r="G106" i="1" s="1"/>
</calcChain>
</file>

<file path=xl/sharedStrings.xml><?xml version="1.0" encoding="utf-8"?>
<sst xmlns="http://schemas.openxmlformats.org/spreadsheetml/2006/main" count="133" uniqueCount="109">
  <si>
    <t>Prijzenblad Gemeente Deventer – Parkeersysteem inclusief all-in dienstverlening</t>
  </si>
  <si>
    <t>Stuksprijs (€)</t>
  </si>
  <si>
    <t>Brink</t>
  </si>
  <si>
    <t>Stadspoort</t>
  </si>
  <si>
    <t>Stationsplein</t>
  </si>
  <si>
    <t>Stadhuis</t>
  </si>
  <si>
    <t>Totaalprijs (€)</t>
  </si>
  <si>
    <t>HARDWARE</t>
  </si>
  <si>
    <t>KASSA('S)</t>
  </si>
  <si>
    <t>Full options</t>
  </si>
  <si>
    <t>Cashless</t>
  </si>
  <si>
    <t>Totaal Kassa's</t>
  </si>
  <si>
    <t>INRIT(TEN)</t>
  </si>
  <si>
    <t>Inrijterminal met touchscreen beeldscherm + intercom + pinhole camera</t>
  </si>
  <si>
    <t>QR-code lezer, middels voorhoudscanning</t>
  </si>
  <si>
    <t>Kaartlezer voor contactloos betalen</t>
  </si>
  <si>
    <t>Kaartlezer voor abonnementhouders, vergunninghouders en parkeerproviders</t>
  </si>
  <si>
    <t>Betonfundatie terminal</t>
  </si>
  <si>
    <t>Slagboominstallatie met veiligheidskabel</t>
  </si>
  <si>
    <t>Slagboom vangpaal (met magneet)</t>
  </si>
  <si>
    <t>Slagboom</t>
  </si>
  <si>
    <t>Betonfundatie slagboom</t>
  </si>
  <si>
    <t>Betonfundatie vangpaal</t>
  </si>
  <si>
    <t>Camera voor kentekenherkenning</t>
  </si>
  <si>
    <t>Rood/Groen/Vol/Vrij lamp</t>
  </si>
  <si>
    <t>Detectielussen (set)</t>
  </si>
  <si>
    <t>Rijbaansignalering (kruis-/pijl) opbouw op portaal</t>
  </si>
  <si>
    <t>Licentie per intercom nevenpost</t>
  </si>
  <si>
    <t>Additionele onderdelen: ntb door leverancier (voeg omschrijving toe)</t>
  </si>
  <si>
    <t>Totaal Inritten</t>
  </si>
  <si>
    <t>UITRIT(TEN)</t>
  </si>
  <si>
    <t>Uijrijterminal met beeldscherm + intercom (beeld en spraak) + pinhole camera</t>
  </si>
  <si>
    <t>QR-code lezer, middels voorhoudscanner</t>
  </si>
  <si>
    <t>Rood/Groen lamp</t>
  </si>
  <si>
    <t>Kwitantieprinter</t>
  </si>
  <si>
    <t>Totaal Uitritten</t>
  </si>
  <si>
    <t>KOPPELING MET SPEEDGATE / ROLHEK</t>
  </si>
  <si>
    <t>Inrit</t>
  </si>
  <si>
    <t>Uitrit</t>
  </si>
  <si>
    <t>Totaal Speedgate/Rolhek</t>
  </si>
  <si>
    <t>KOPPELING MET PRIS (Parkeeroute Informatie Systeem en inrit portaal)</t>
  </si>
  <si>
    <t>Inrit en openbare weg</t>
  </si>
  <si>
    <t>ja</t>
  </si>
  <si>
    <t>DEURLEZERS</t>
  </si>
  <si>
    <t>Toegang vanuit openbare ruimte</t>
  </si>
  <si>
    <t>CAMERA'S</t>
  </si>
  <si>
    <t>Overzichtcamera</t>
  </si>
  <si>
    <t>TOTAAL HARDWARE</t>
  </si>
  <si>
    <t>IMPLEMENTATIE</t>
  </si>
  <si>
    <t>BEKABELING</t>
  </si>
  <si>
    <t>Kabels en leidingen schema per locatie</t>
  </si>
  <si>
    <t>Aansluiten K&amp;L op PMS hardware</t>
  </si>
  <si>
    <t>Totaal Bekabeling</t>
  </si>
  <si>
    <t>KOPPELVLAKKEN – (API) INRICHTEN</t>
  </si>
  <si>
    <t>Realisatie koppelingen</t>
  </si>
  <si>
    <t>UITVOERINGSWERKZAAMHEDEN / MONTAGE / DEMONTAGE</t>
  </si>
  <si>
    <t>Demontage en afvoeren materiaal</t>
  </si>
  <si>
    <t>Verkeersmaatregelen</t>
  </si>
  <si>
    <t>Montage (uitsluitend arbeid)</t>
  </si>
  <si>
    <t>Uitvoeringswerkzaamheden (Engineering, projectbegeleiding, tekenwerk, K&amp;L schema's, FAT/GAT/SAT, opleveren en transport, opleidingen, trainingen, etc)</t>
  </si>
  <si>
    <t>Totaal Uitvoering</t>
  </si>
  <si>
    <t>LAN NETWERK</t>
  </si>
  <si>
    <t>LAN netwerk inclusief hardware</t>
  </si>
  <si>
    <t>INRICHTEN MELDKAMERS</t>
  </si>
  <si>
    <t>Inrichten lokale meldkamer</t>
  </si>
  <si>
    <t>Koppelen meldkamer P1 Voorburg</t>
  </si>
  <si>
    <t>Totaal Meldkamers</t>
  </si>
  <si>
    <t>CLOUD / SAAS INRICHTING EN CONFIGURATIE</t>
  </si>
  <si>
    <t>Inrichten en configuratie</t>
  </si>
  <si>
    <t>Overige implementatiekosten</t>
  </si>
  <si>
    <t>Totaal Cloud/SaaS</t>
  </si>
  <si>
    <t>TOTAAL IMPLEMENTATIE</t>
  </si>
  <si>
    <t>EXPLOITATIE</t>
  </si>
  <si>
    <t>Exploitatiekosten</t>
  </si>
  <si>
    <t>jaarlijks</t>
  </si>
  <si>
    <t>15 jaar</t>
  </si>
  <si>
    <t>All-in dienstverlening</t>
  </si>
  <si>
    <t>TOTAAL EXPLOITATIE (15 jaar)</t>
  </si>
  <si>
    <t>TOTAALPRIJS – levering, installatie, implementatie en inbedrijfstelling parkeersysteem,
inclusief 15 jaar all-in dienstverlening gebasseerd op maximale uitnutting van de overeenkomst.</t>
  </si>
  <si>
    <t>Prijslijst Uren  – Gemeente Deventer</t>
  </si>
  <si>
    <t>Toelichting:</t>
  </si>
  <si>
    <t xml:space="preserve">De uurtarieven zijn  bedoeld voor reparaties en vervangingen die buiten het All-in servicecontract vallen.  De ingevulde uurtarieven worden via een fictief urenvolume (rekenaantallen) per functieprofiel meegewogen in de fictieve beoordelingsprijs voor de gunning. </t>
  </si>
  <si>
    <t>Functieprofiel / Omschrijving</t>
  </si>
  <si>
    <t>Tarief per uur (€)
(in te vullen door inschrijver)</t>
  </si>
  <si>
    <t>Fictief aantal uren
(rekenvolume looptijd – vast)</t>
  </si>
  <si>
    <t>Servicemonteur / fieldservice-engineer</t>
  </si>
  <si>
    <t>Senior servicemonteur / technisch specialist</t>
  </si>
  <si>
    <t>Software-/systeemengineer</t>
  </si>
  <si>
    <t>Projectleider</t>
  </si>
  <si>
    <t>Fictief totaal uurtarieven (meeweegfactor gunning)</t>
  </si>
  <si>
    <t>Totale fictieve beoordelingsprijs</t>
  </si>
  <si>
    <t>Toelichting prijzenblad</t>
  </si>
  <si>
    <t>Alleen groen gekleurde cellen invullen.</t>
  </si>
  <si>
    <t>Wanneer een bedrag wordt ingevuld in de optionele velden, ook een omschrijving invullen.</t>
  </si>
  <si>
    <t>Alle vermelde prijzen en tarieven zijn gesteld in euro's, exclusief btw.</t>
  </si>
  <si>
    <t>De prijs is aangeboden in euro's (€) tot op 2 decimalen achter de komma.</t>
  </si>
  <si>
    <t>Inschrijver is desgevraagd in staat de marktconformiteit van de aangeboden prijzen te onderbouwen, ook op onderdelen.</t>
  </si>
  <si>
    <t>Indien er geen bedrag is ingevuld wordt verondersteld dat het gratis wordt aangeboden (om-niet, €0)</t>
  </si>
  <si>
    <t>De aangeboden prijzen en tarieven zijn inclusief overige belastingen/heffingen en alle bijkomende kosten waaronder transport en verzendkosten (all-in tarief).</t>
  </si>
  <si>
    <t>Het niet vermelden van kosten (prijzen) resulteert in het om niet beschikbaar stellen bij het zich voordoen van deze kosten (prijzen).</t>
  </si>
  <si>
    <t>Het prijzenblad dient ondertekend te worden aangeleverd in pdf én excel.</t>
  </si>
  <si>
    <t>Aldus naar waarheid ingevuld en door Inschrijver ondertekend.</t>
  </si>
  <si>
    <t>Naam</t>
  </si>
  <si>
    <t>Functie</t>
  </si>
  <si>
    <t>Onderneming</t>
  </si>
  <si>
    <t>Plaats en datum</t>
  </si>
  <si>
    <t>Handtekening</t>
  </si>
  <si>
    <t>Regeltotaal (€) (Tarief per uur vermenigvuldigd met het fictief aantal uren)</t>
  </si>
  <si>
    <t>De prijzen zijn inclusief alle bijkomende kosten voortkomend uit het programma van eisen en de gunningcriteria (uw aanbod).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</si>
</sst>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 &quot;#,##0.00;[Red]&quot;€ -&quot;#,##0.00;\-"/>
    <numFmt numFmtId="165" formatCode="#,##0;\-"/>
    <numFmt numFmtId="166" formatCode="&quot;€ &quot;#,##0.00"/>
    <numFmt numFmtId="167" formatCode="&quot;€ &quot;#,##0;[Red]&quot;€ -&quot;#,##0;\-"/>
    <numFmt numFmtId="169" formatCode="_ [$€-2]\ * #,##0.00_ ;_ [$€-2]\ * \-#,##0.00_ ;_ [$€-2]\ * &quot;-&quot;??_ ;_ @_ "/>
  </numFmts>
  <fonts count="25" x14ac:knownFonts="1">
    <font>
      <sz val="11"/>
      <color theme="1"/>
      <name val="Calibri"/>
      <family val="2"/>
      <charset val="1"/>
    </font>
    <font>
      <b/>
      <sz val="9"/>
      <color rgb="FF1F3864"/>
      <name val="Arial"/>
      <family val="2"/>
      <charset val="1"/>
    </font>
    <font>
      <b/>
      <sz val="11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rgb="FF1F3864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3"/>
      <color rgb="FFFFFFFF"/>
      <name val="Arial"/>
      <family val="2"/>
      <charset val="1"/>
    </font>
    <font>
      <sz val="11"/>
      <name val="Calibri"/>
      <family val="2"/>
    </font>
    <font>
      <b/>
      <sz val="9"/>
      <color rgb="FF1F386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  <charset val="1"/>
    </font>
    <font>
      <b/>
      <sz val="14"/>
      <color theme="0"/>
      <name val="Arial"/>
      <family val="2"/>
      <charset val="1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6"/>
      <color rgb="FFFFFFFF"/>
      <name val="Arial"/>
      <family val="2"/>
      <charset val="1"/>
    </font>
    <font>
      <sz val="9"/>
      <color rgb="FF000000"/>
      <name val="Arial"/>
    </font>
    <font>
      <i/>
      <sz val="8"/>
      <color rgb="FFFF0000"/>
      <name val="Arial"/>
      <family val="2"/>
      <charset val="1"/>
    </font>
    <font>
      <b/>
      <sz val="16"/>
      <color rgb="FFFFFFFF"/>
      <name val="Arial"/>
    </font>
    <font>
      <b/>
      <sz val="9"/>
      <color rgb="FFFF0000"/>
      <name val="Arial"/>
      <family val="2"/>
      <charset val="1"/>
    </font>
    <font>
      <b/>
      <sz val="14"/>
      <color theme="3"/>
      <name val="Arial"/>
      <family val="2"/>
    </font>
    <font>
      <sz val="11"/>
      <color theme="1"/>
      <name val="Calibri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theme="0"/>
        <bgColor rgb="FFF7FBFF"/>
      </patternFill>
    </fill>
    <fill>
      <patternFill patternType="solid">
        <fgColor rgb="FF1F3864"/>
        <bgColor rgb="FF333333"/>
      </patternFill>
    </fill>
    <fill>
      <patternFill patternType="solid">
        <fgColor rgb="FFD6E4F0"/>
        <bgColor rgb="FFEFEFEF"/>
      </patternFill>
    </fill>
    <fill>
      <patternFill patternType="solid">
        <fgColor rgb="FF2E5D9B"/>
        <bgColor rgb="FF333399"/>
      </patternFill>
    </fill>
    <fill>
      <patternFill patternType="solid">
        <fgColor rgb="FFF7FBFF"/>
        <bgColor rgb="FFF8F8F8"/>
      </patternFill>
    </fill>
    <fill>
      <patternFill patternType="solid">
        <fgColor rgb="FFEBF3FB"/>
        <bgColor rgb="FFEFEFEF"/>
      </patternFill>
    </fill>
    <fill>
      <patternFill patternType="solid">
        <fgColor rgb="FFF8F8F8"/>
        <bgColor rgb="FFF7FBFF"/>
      </patternFill>
    </fill>
    <fill>
      <patternFill patternType="solid">
        <fgColor rgb="FFFFC000"/>
        <bgColor rgb="FFFF9900"/>
      </patternFill>
    </fill>
    <fill>
      <patternFill patternType="solid">
        <fgColor rgb="FFFFF9E6"/>
        <bgColor rgb="FFF8F8F8"/>
      </patternFill>
    </fill>
    <fill>
      <patternFill patternType="solid">
        <fgColor rgb="FFEFEFEF"/>
        <bgColor rgb="FFEBF3FB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rgb="FFEFEFEF"/>
      </patternFill>
    </fill>
    <fill>
      <patternFill patternType="solid">
        <fgColor rgb="FFFF0000"/>
        <bgColor rgb="FF333333"/>
      </patternFill>
    </fill>
    <fill>
      <patternFill patternType="solid">
        <fgColor rgb="FFFF0000"/>
        <bgColor rgb="FFEFEFE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7FBFF"/>
      </patternFill>
    </fill>
    <fill>
      <patternFill patternType="solid">
        <fgColor theme="6" tint="0.79998168889431442"/>
        <bgColor rgb="FFF8F8F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F7FBFF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FBFBF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85">
    <xf numFmtId="0" fontId="0" fillId="0" borderId="0" xfId="0"/>
    <xf numFmtId="0" fontId="1" fillId="4" borderId="2" xfId="0" applyFont="1" applyFill="1" applyBorder="1" applyAlignment="1">
      <alignment horizontal="left" vertical="center"/>
    </xf>
    <xf numFmtId="0" fontId="0" fillId="2" borderId="0" xfId="0" applyFill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165" fontId="3" fillId="6" borderId="3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164" fontId="1" fillId="7" borderId="4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1" fillId="4" borderId="16" xfId="0" applyFont="1" applyFill="1" applyBorder="1" applyAlignment="1">
      <alignment horizontal="center" vertical="center" wrapText="1"/>
    </xf>
    <xf numFmtId="3" fontId="12" fillId="11" borderId="16" xfId="0" applyNumberFormat="1" applyFont="1" applyFill="1" applyBorder="1" applyAlignment="1">
      <alignment horizontal="center" vertical="center" wrapText="1"/>
    </xf>
    <xf numFmtId="167" fontId="5" fillId="5" borderId="1" xfId="0" applyNumberFormat="1" applyFont="1" applyFill="1" applyBorder="1" applyAlignment="1">
      <alignment horizontal="right" vertical="center"/>
    </xf>
    <xf numFmtId="164" fontId="16" fillId="14" borderId="16" xfId="0" applyNumberFormat="1" applyFont="1" applyFill="1" applyBorder="1" applyAlignment="1">
      <alignment horizontal="left" vertical="center"/>
    </xf>
    <xf numFmtId="0" fontId="16" fillId="14" borderId="16" xfId="0" applyFont="1" applyFill="1" applyBorder="1" applyAlignment="1">
      <alignment horizontal="left" vertical="center"/>
    </xf>
    <xf numFmtId="167" fontId="6" fillId="15" borderId="1" xfId="0" applyNumberFormat="1" applyFont="1" applyFill="1" applyBorder="1" applyAlignment="1">
      <alignment horizontal="right" vertical="center"/>
    </xf>
    <xf numFmtId="0" fontId="2" fillId="13" borderId="18" xfId="0" applyFont="1" applyFill="1" applyBorder="1" applyAlignment="1">
      <alignment horizontal="left" vertical="center" wrapText="1"/>
    </xf>
    <xf numFmtId="0" fontId="0" fillId="18" borderId="0" xfId="0" applyFill="1"/>
    <xf numFmtId="0" fontId="2" fillId="18" borderId="0" xfId="0" applyFont="1" applyFill="1" applyAlignment="1">
      <alignment horizontal="left" vertical="center" wrapText="1"/>
    </xf>
    <xf numFmtId="167" fontId="6" fillId="18" borderId="0" xfId="0" applyNumberFormat="1" applyFont="1" applyFill="1" applyAlignment="1">
      <alignment horizontal="right" vertical="center"/>
    </xf>
    <xf numFmtId="0" fontId="8" fillId="18" borderId="20" xfId="0" applyFont="1" applyFill="1" applyBorder="1" applyAlignment="1">
      <alignment horizontal="left" vertical="center"/>
    </xf>
    <xf numFmtId="167" fontId="6" fillId="18" borderId="24" xfId="0" applyNumberFormat="1" applyFont="1" applyFill="1" applyBorder="1" applyAlignment="1">
      <alignment horizontal="right" vertical="center"/>
    </xf>
    <xf numFmtId="0" fontId="0" fillId="18" borderId="20" xfId="0" applyFill="1" applyBorder="1"/>
    <xf numFmtId="0" fontId="11" fillId="4" borderId="25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166" fontId="12" fillId="0" borderId="25" xfId="0" applyNumberFormat="1" applyFont="1" applyBorder="1" applyAlignment="1">
      <alignment horizontal="right" vertical="center" wrapText="1"/>
    </xf>
    <xf numFmtId="166" fontId="17" fillId="16" borderId="25" xfId="0" applyNumberFormat="1" applyFont="1" applyFill="1" applyBorder="1" applyAlignment="1">
      <alignment horizontal="right" vertical="center" wrapText="1"/>
    </xf>
    <xf numFmtId="0" fontId="13" fillId="18" borderId="20" xfId="0" applyFont="1" applyFill="1" applyBorder="1" applyAlignment="1">
      <alignment horizontal="left" vertical="center" wrapText="1"/>
    </xf>
    <xf numFmtId="164" fontId="13" fillId="18" borderId="0" xfId="0" applyNumberFormat="1" applyFont="1" applyFill="1" applyAlignment="1">
      <alignment horizontal="left" vertical="center"/>
    </xf>
    <xf numFmtId="0" fontId="13" fillId="18" borderId="0" xfId="0" applyFont="1" applyFill="1" applyAlignment="1">
      <alignment horizontal="left" vertical="center"/>
    </xf>
    <xf numFmtId="166" fontId="13" fillId="18" borderId="0" xfId="0" applyNumberFormat="1" applyFont="1" applyFill="1" applyAlignment="1">
      <alignment horizontal="center" vertical="center" wrapText="1"/>
    </xf>
    <xf numFmtId="0" fontId="12" fillId="18" borderId="20" xfId="0" applyFont="1" applyFill="1" applyBorder="1" applyAlignment="1">
      <alignment horizontal="left" vertical="center" wrapText="1"/>
    </xf>
    <xf numFmtId="167" fontId="14" fillId="18" borderId="24" xfId="0" applyNumberFormat="1" applyFont="1" applyFill="1" applyBorder="1" applyAlignment="1">
      <alignment horizontal="right" vertical="center"/>
    </xf>
    <xf numFmtId="164" fontId="6" fillId="18" borderId="0" xfId="0" applyNumberFormat="1" applyFont="1" applyFill="1" applyAlignment="1">
      <alignment horizontal="right" vertical="center"/>
    </xf>
    <xf numFmtId="0" fontId="0" fillId="18" borderId="9" xfId="0" applyFill="1" applyBorder="1"/>
    <xf numFmtId="0" fontId="0" fillId="18" borderId="10" xfId="0" applyFill="1" applyBorder="1"/>
    <xf numFmtId="0" fontId="0" fillId="18" borderId="11" xfId="0" applyFill="1" applyBorder="1"/>
    <xf numFmtId="167" fontId="15" fillId="17" borderId="1" xfId="0" applyNumberFormat="1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left" vertical="center"/>
    </xf>
    <xf numFmtId="0" fontId="3" fillId="21" borderId="2" xfId="0" applyFont="1" applyFill="1" applyBorder="1" applyAlignment="1">
      <alignment horizontal="left" vertical="center" wrapText="1"/>
    </xf>
    <xf numFmtId="0" fontId="3" fillId="19" borderId="2" xfId="0" applyFont="1" applyFill="1" applyBorder="1" applyAlignment="1">
      <alignment horizontal="left" vertical="center" wrapText="1"/>
    </xf>
    <xf numFmtId="0" fontId="3" fillId="20" borderId="2" xfId="0" applyFont="1" applyFill="1" applyBorder="1" applyAlignment="1">
      <alignment horizontal="left" vertical="center" wrapText="1"/>
    </xf>
    <xf numFmtId="0" fontId="23" fillId="12" borderId="17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20" fillId="8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/>
    </xf>
    <xf numFmtId="0" fontId="3" fillId="10" borderId="9" xfId="0" applyFont="1" applyFill="1" applyBorder="1" applyAlignment="1">
      <alignment horizontal="left" vertical="center" wrapText="1"/>
    </xf>
    <xf numFmtId="0" fontId="3" fillId="10" borderId="10" xfId="0" applyFont="1" applyFill="1" applyBorder="1" applyAlignment="1">
      <alignment horizontal="left" vertical="center" wrapText="1"/>
    </xf>
    <xf numFmtId="0" fontId="3" fillId="10" borderId="11" xfId="0" applyFont="1" applyFill="1" applyBorder="1" applyAlignment="1">
      <alignment horizontal="left" vertical="center" wrapText="1"/>
    </xf>
    <xf numFmtId="0" fontId="10" fillId="18" borderId="20" xfId="0" applyFont="1" applyFill="1" applyBorder="1" applyAlignment="1">
      <alignment vertical="top" wrapText="1"/>
    </xf>
    <xf numFmtId="0" fontId="10" fillId="18" borderId="0" xfId="0" applyFont="1" applyFill="1" applyAlignment="1">
      <alignment vertical="top" wrapText="1"/>
    </xf>
    <xf numFmtId="0" fontId="11" fillId="4" borderId="20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6" fillId="14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3" fillId="21" borderId="13" xfId="0" applyFont="1" applyFill="1" applyBorder="1" applyAlignment="1">
      <alignment horizontal="left" vertical="center"/>
    </xf>
    <xf numFmtId="0" fontId="3" fillId="21" borderId="15" xfId="0" applyFont="1" applyFill="1" applyBorder="1" applyAlignment="1">
      <alignment horizontal="left" vertical="center"/>
    </xf>
    <xf numFmtId="0" fontId="19" fillId="10" borderId="6" xfId="0" applyFont="1" applyFill="1" applyBorder="1" applyAlignment="1">
      <alignment horizontal="left" vertical="center" wrapText="1"/>
    </xf>
    <xf numFmtId="0" fontId="3" fillId="10" borderId="6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/>
    </xf>
    <xf numFmtId="0" fontId="3" fillId="21" borderId="3" xfId="0" applyFont="1" applyFill="1" applyBorder="1" applyAlignment="1">
      <alignment horizontal="left" vertical="center"/>
    </xf>
    <xf numFmtId="0" fontId="3" fillId="10" borderId="8" xfId="0" applyFont="1" applyFill="1" applyBorder="1" applyAlignment="1">
      <alignment horizontal="left" vertical="center" wrapText="1"/>
    </xf>
    <xf numFmtId="164" fontId="3" fillId="22" borderId="4" xfId="0" applyNumberFormat="1" applyFont="1" applyFill="1" applyBorder="1" applyAlignment="1">
      <alignment horizontal="right" vertical="center"/>
    </xf>
    <xf numFmtId="165" fontId="3" fillId="22" borderId="3" xfId="0" applyNumberFormat="1" applyFont="1" applyFill="1" applyBorder="1" applyAlignment="1">
      <alignment horizontal="center" vertical="center"/>
    </xf>
    <xf numFmtId="169" fontId="3" fillId="19" borderId="3" xfId="0" applyNumberFormat="1" applyFont="1" applyFill="1" applyBorder="1" applyAlignment="1">
      <alignment horizontal="right" vertical="center"/>
    </xf>
    <xf numFmtId="44" fontId="3" fillId="19" borderId="3" xfId="1" applyFont="1" applyFill="1" applyBorder="1" applyAlignment="1">
      <alignment horizontal="right" vertical="center"/>
    </xf>
    <xf numFmtId="44" fontId="3" fillId="20" borderId="3" xfId="1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EBF3FB"/>
      <rgbColor rgb="FF660066"/>
      <rgbColor rgb="FFFF8080"/>
      <rgbColor rgb="FF2E5D9B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F8F8F8"/>
      <rgbColor rgb="FFFFF2CC"/>
      <rgbColor rgb="FF99CCFF"/>
      <rgbColor rgb="FFFF99CC"/>
      <rgbColor rgb="FFCC99FF"/>
      <rgbColor rgb="FFF7FBFF"/>
      <rgbColor rgb="FF3366FF"/>
      <rgbColor rgb="FF33CCCC"/>
      <rgbColor rgb="FF99CC00"/>
      <rgbColor rgb="FFFFC0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91"/>
  <sheetViews>
    <sheetView tabSelected="1" zoomScale="191" zoomScaleNormal="143" workbookViewId="0">
      <pane ySplit="2" topLeftCell="A3" activePane="bottomLeft" state="frozen"/>
      <selection pane="bottomLeft" activeCell="A117" sqref="A117:G117"/>
    </sheetView>
  </sheetViews>
  <sheetFormatPr defaultColWidth="8.85546875" defaultRowHeight="15" x14ac:dyDescent="0.25"/>
  <cols>
    <col min="1" max="1" width="58" customWidth="1"/>
    <col min="2" max="2" width="14" customWidth="1"/>
    <col min="3" max="4" width="13" customWidth="1"/>
    <col min="5" max="5" width="14" customWidth="1"/>
    <col min="6" max="6" width="13" customWidth="1"/>
    <col min="7" max="7" width="18" customWidth="1"/>
    <col min="8" max="44" width="8.85546875" style="2"/>
  </cols>
  <sheetData>
    <row r="1" spans="1:7" ht="42" customHeight="1" x14ac:dyDescent="0.25">
      <c r="A1" s="51" t="s">
        <v>0</v>
      </c>
      <c r="B1" s="52"/>
      <c r="C1" s="52"/>
      <c r="D1" s="52"/>
      <c r="E1" s="52"/>
      <c r="F1" s="52"/>
      <c r="G1" s="52"/>
    </row>
    <row r="2" spans="1:7" x14ac:dyDescent="0.25">
      <c r="A2" s="46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21.75" customHeight="1" x14ac:dyDescent="0.25">
      <c r="A3" s="53" t="s">
        <v>7</v>
      </c>
      <c r="B3" s="53"/>
      <c r="C3" s="53"/>
      <c r="D3" s="53"/>
      <c r="E3" s="53"/>
      <c r="F3" s="53"/>
      <c r="G3" s="53"/>
    </row>
    <row r="4" spans="1:7" ht="18" customHeight="1" x14ac:dyDescent="0.25">
      <c r="A4" s="54" t="s">
        <v>8</v>
      </c>
      <c r="B4" s="54"/>
      <c r="C4" s="54"/>
      <c r="D4" s="54"/>
      <c r="E4" s="54"/>
      <c r="F4" s="54"/>
      <c r="G4" s="54"/>
    </row>
    <row r="5" spans="1:7" ht="15.75" customHeight="1" x14ac:dyDescent="0.25">
      <c r="A5" s="5" t="s">
        <v>9</v>
      </c>
      <c r="B5" s="83">
        <v>0</v>
      </c>
      <c r="C5" s="7">
        <v>1</v>
      </c>
      <c r="D5" s="7">
        <v>1</v>
      </c>
      <c r="E5" s="7">
        <v>1</v>
      </c>
      <c r="F5" s="7">
        <v>0</v>
      </c>
      <c r="G5" s="8">
        <f>B5*(SUM(C5:F5))</f>
        <v>0</v>
      </c>
    </row>
    <row r="6" spans="1:7" ht="15.75" customHeight="1" x14ac:dyDescent="0.25">
      <c r="A6" s="9" t="s">
        <v>10</v>
      </c>
      <c r="B6" s="84">
        <v>0</v>
      </c>
      <c r="C6" s="10">
        <v>1</v>
      </c>
      <c r="D6" s="10">
        <v>1</v>
      </c>
      <c r="E6" s="10">
        <v>1</v>
      </c>
      <c r="F6" s="10">
        <v>0</v>
      </c>
      <c r="G6" s="11">
        <f>B6*(SUM(C6:F6))</f>
        <v>0</v>
      </c>
    </row>
    <row r="7" spans="1:7" ht="16.5" customHeight="1" x14ac:dyDescent="0.25">
      <c r="A7" s="12" t="s">
        <v>11</v>
      </c>
      <c r="B7" s="13"/>
      <c r="C7" s="13"/>
      <c r="D7" s="13"/>
      <c r="E7" s="13"/>
      <c r="F7" s="13"/>
      <c r="G7" s="14">
        <f>SUM(G5:G6)</f>
        <v>0</v>
      </c>
    </row>
    <row r="8" spans="1:7" ht="18" customHeight="1" x14ac:dyDescent="0.25">
      <c r="A8" s="54" t="s">
        <v>12</v>
      </c>
      <c r="B8" s="54"/>
      <c r="C8" s="54"/>
      <c r="D8" s="54"/>
      <c r="E8" s="54"/>
      <c r="F8" s="54"/>
      <c r="G8" s="54"/>
    </row>
    <row r="9" spans="1:7" ht="15" customHeight="1" x14ac:dyDescent="0.25">
      <c r="A9" s="55"/>
      <c r="B9" s="55"/>
      <c r="C9" s="55"/>
      <c r="D9" s="55"/>
      <c r="E9" s="55"/>
      <c r="F9" s="55"/>
      <c r="G9" s="55"/>
    </row>
    <row r="10" spans="1:7" ht="15.75" customHeight="1" x14ac:dyDescent="0.25">
      <c r="A10" s="9" t="s">
        <v>13</v>
      </c>
      <c r="B10" s="84">
        <v>0</v>
      </c>
      <c r="C10" s="10">
        <v>2</v>
      </c>
      <c r="D10" s="10">
        <v>3</v>
      </c>
      <c r="E10" s="10">
        <v>1</v>
      </c>
      <c r="F10" s="10">
        <v>0</v>
      </c>
      <c r="G10" s="11">
        <f t="shared" ref="G10:G27" si="0">B10*(SUM(C10:F10))</f>
        <v>0</v>
      </c>
    </row>
    <row r="11" spans="1:7" ht="15.75" customHeight="1" x14ac:dyDescent="0.25">
      <c r="A11" s="5" t="s">
        <v>14</v>
      </c>
      <c r="B11" s="83">
        <v>0</v>
      </c>
      <c r="C11" s="7">
        <v>2</v>
      </c>
      <c r="D11" s="7">
        <v>3</v>
      </c>
      <c r="E11" s="7">
        <v>1</v>
      </c>
      <c r="F11" s="7">
        <v>0</v>
      </c>
      <c r="G11" s="8">
        <f t="shared" si="0"/>
        <v>0</v>
      </c>
    </row>
    <row r="12" spans="1:7" ht="15.75" customHeight="1" x14ac:dyDescent="0.25">
      <c r="A12" s="9" t="s">
        <v>15</v>
      </c>
      <c r="B12" s="84">
        <v>0</v>
      </c>
      <c r="C12" s="10">
        <v>2</v>
      </c>
      <c r="D12" s="10">
        <v>3</v>
      </c>
      <c r="E12" s="10">
        <v>1</v>
      </c>
      <c r="F12" s="10">
        <v>0</v>
      </c>
      <c r="G12" s="11">
        <f t="shared" si="0"/>
        <v>0</v>
      </c>
    </row>
    <row r="13" spans="1:7" ht="21" customHeight="1" x14ac:dyDescent="0.25">
      <c r="A13" s="5" t="s">
        <v>16</v>
      </c>
      <c r="B13" s="83">
        <v>0</v>
      </c>
      <c r="C13" s="7">
        <v>2</v>
      </c>
      <c r="D13" s="7">
        <v>3</v>
      </c>
      <c r="E13" s="7">
        <v>1</v>
      </c>
      <c r="F13" s="7">
        <v>0</v>
      </c>
      <c r="G13" s="8">
        <f t="shared" si="0"/>
        <v>0</v>
      </c>
    </row>
    <row r="14" spans="1:7" ht="15.75" customHeight="1" x14ac:dyDescent="0.25">
      <c r="A14" s="9" t="s">
        <v>17</v>
      </c>
      <c r="B14" s="84">
        <v>0</v>
      </c>
      <c r="C14" s="10">
        <v>2</v>
      </c>
      <c r="D14" s="10">
        <v>3</v>
      </c>
      <c r="E14" s="10">
        <v>1</v>
      </c>
      <c r="F14" s="10">
        <v>0</v>
      </c>
      <c r="G14" s="11">
        <f t="shared" si="0"/>
        <v>0</v>
      </c>
    </row>
    <row r="15" spans="1:7" ht="15.75" customHeight="1" x14ac:dyDescent="0.25">
      <c r="A15" s="5" t="s">
        <v>18</v>
      </c>
      <c r="B15" s="83">
        <v>0</v>
      </c>
      <c r="C15" s="7">
        <v>0</v>
      </c>
      <c r="D15" s="7">
        <v>1</v>
      </c>
      <c r="E15" s="7">
        <v>0</v>
      </c>
      <c r="F15" s="7">
        <v>0</v>
      </c>
      <c r="G15" s="8">
        <f t="shared" si="0"/>
        <v>0</v>
      </c>
    </row>
    <row r="16" spans="1:7" ht="15.75" customHeight="1" x14ac:dyDescent="0.25">
      <c r="A16" s="9" t="s">
        <v>19</v>
      </c>
      <c r="B16" s="84">
        <v>0</v>
      </c>
      <c r="C16" s="10">
        <v>0</v>
      </c>
      <c r="D16" s="10">
        <v>1</v>
      </c>
      <c r="E16" s="10">
        <v>0</v>
      </c>
      <c r="F16" s="10">
        <v>0</v>
      </c>
      <c r="G16" s="11">
        <f t="shared" si="0"/>
        <v>0</v>
      </c>
    </row>
    <row r="17" spans="1:7" ht="15.75" customHeight="1" x14ac:dyDescent="0.25">
      <c r="A17" s="5" t="s">
        <v>20</v>
      </c>
      <c r="B17" s="83">
        <v>0</v>
      </c>
      <c r="C17" s="7">
        <v>0</v>
      </c>
      <c r="D17" s="7">
        <v>1</v>
      </c>
      <c r="E17" s="7">
        <v>0</v>
      </c>
      <c r="F17" s="7">
        <v>0</v>
      </c>
      <c r="G17" s="8">
        <f t="shared" si="0"/>
        <v>0</v>
      </c>
    </row>
    <row r="18" spans="1:7" ht="15.75" customHeight="1" x14ac:dyDescent="0.25">
      <c r="A18" s="9" t="s">
        <v>21</v>
      </c>
      <c r="B18" s="84">
        <v>0</v>
      </c>
      <c r="C18" s="10">
        <v>0</v>
      </c>
      <c r="D18" s="10">
        <v>1</v>
      </c>
      <c r="E18" s="10">
        <v>0</v>
      </c>
      <c r="F18" s="10">
        <v>0</v>
      </c>
      <c r="G18" s="11">
        <f t="shared" si="0"/>
        <v>0</v>
      </c>
    </row>
    <row r="19" spans="1:7" ht="15.75" customHeight="1" x14ac:dyDescent="0.25">
      <c r="A19" s="5" t="s">
        <v>22</v>
      </c>
      <c r="B19" s="83">
        <v>0</v>
      </c>
      <c r="C19" s="7">
        <v>0</v>
      </c>
      <c r="D19" s="7">
        <v>1</v>
      </c>
      <c r="E19" s="7">
        <v>0</v>
      </c>
      <c r="F19" s="7">
        <v>0</v>
      </c>
      <c r="G19" s="8">
        <f t="shared" si="0"/>
        <v>0</v>
      </c>
    </row>
    <row r="20" spans="1:7" ht="15.75" customHeight="1" x14ac:dyDescent="0.25">
      <c r="A20" s="9" t="s">
        <v>23</v>
      </c>
      <c r="B20" s="84">
        <v>0</v>
      </c>
      <c r="C20" s="10">
        <v>2</v>
      </c>
      <c r="D20" s="10">
        <v>3</v>
      </c>
      <c r="E20" s="10">
        <v>1</v>
      </c>
      <c r="F20" s="10">
        <v>0</v>
      </c>
      <c r="G20" s="11">
        <f t="shared" si="0"/>
        <v>0</v>
      </c>
    </row>
    <row r="21" spans="1:7" ht="15.75" customHeight="1" x14ac:dyDescent="0.25">
      <c r="A21" s="5" t="s">
        <v>24</v>
      </c>
      <c r="B21" s="83">
        <v>0</v>
      </c>
      <c r="C21" s="7">
        <v>2</v>
      </c>
      <c r="D21" s="7">
        <v>3</v>
      </c>
      <c r="E21" s="7">
        <v>1</v>
      </c>
      <c r="F21" s="7">
        <v>1</v>
      </c>
      <c r="G21" s="8">
        <f t="shared" si="0"/>
        <v>0</v>
      </c>
    </row>
    <row r="22" spans="1:7" ht="15.75" customHeight="1" x14ac:dyDescent="0.25">
      <c r="A22" s="9" t="s">
        <v>25</v>
      </c>
      <c r="B22" s="84">
        <v>0</v>
      </c>
      <c r="C22" s="10">
        <v>2</v>
      </c>
      <c r="D22" s="10">
        <v>4</v>
      </c>
      <c r="E22" s="10">
        <v>1</v>
      </c>
      <c r="F22" s="10">
        <v>0</v>
      </c>
      <c r="G22" s="11">
        <f t="shared" si="0"/>
        <v>0</v>
      </c>
    </row>
    <row r="23" spans="1:7" ht="15.75" customHeight="1" x14ac:dyDescent="0.25">
      <c r="A23" s="5" t="s">
        <v>26</v>
      </c>
      <c r="B23" s="83">
        <v>0</v>
      </c>
      <c r="C23" s="7">
        <v>3</v>
      </c>
      <c r="D23" s="7">
        <v>0</v>
      </c>
      <c r="E23" s="7">
        <v>0</v>
      </c>
      <c r="F23" s="7">
        <v>0</v>
      </c>
      <c r="G23" s="8">
        <f t="shared" si="0"/>
        <v>0</v>
      </c>
    </row>
    <row r="24" spans="1:7" ht="15.75" customHeight="1" x14ac:dyDescent="0.25">
      <c r="A24" s="9" t="s">
        <v>27</v>
      </c>
      <c r="B24" s="84">
        <v>0</v>
      </c>
      <c r="C24" s="10">
        <v>2</v>
      </c>
      <c r="D24" s="10">
        <v>3</v>
      </c>
      <c r="E24" s="10">
        <v>1</v>
      </c>
      <c r="F24" s="10">
        <v>0</v>
      </c>
      <c r="G24" s="11">
        <f t="shared" si="0"/>
        <v>0</v>
      </c>
    </row>
    <row r="25" spans="1:7" ht="15.75" customHeight="1" x14ac:dyDescent="0.25">
      <c r="A25" s="47" t="s">
        <v>28</v>
      </c>
      <c r="B25" s="83">
        <v>0</v>
      </c>
      <c r="C25" s="7">
        <v>2</v>
      </c>
      <c r="D25" s="7">
        <v>3</v>
      </c>
      <c r="E25" s="7">
        <v>1</v>
      </c>
      <c r="F25" s="7">
        <v>0</v>
      </c>
      <c r="G25" s="8">
        <f t="shared" si="0"/>
        <v>0</v>
      </c>
    </row>
    <row r="26" spans="1:7" ht="15.75" customHeight="1" x14ac:dyDescent="0.25">
      <c r="A26" s="47" t="s">
        <v>28</v>
      </c>
      <c r="B26" s="84">
        <v>0</v>
      </c>
      <c r="C26" s="10">
        <v>2</v>
      </c>
      <c r="D26" s="10">
        <v>3</v>
      </c>
      <c r="E26" s="10">
        <v>1</v>
      </c>
      <c r="F26" s="10">
        <v>0</v>
      </c>
      <c r="G26" s="11">
        <f t="shared" si="0"/>
        <v>0</v>
      </c>
    </row>
    <row r="27" spans="1:7" ht="15.75" customHeight="1" x14ac:dyDescent="0.25">
      <c r="A27" s="47" t="s">
        <v>28</v>
      </c>
      <c r="B27" s="84">
        <v>0</v>
      </c>
      <c r="C27" s="7">
        <v>2</v>
      </c>
      <c r="D27" s="7">
        <v>3</v>
      </c>
      <c r="E27" s="7">
        <v>1</v>
      </c>
      <c r="F27" s="7">
        <v>0</v>
      </c>
      <c r="G27" s="8">
        <f t="shared" si="0"/>
        <v>0</v>
      </c>
    </row>
    <row r="28" spans="1:7" ht="16.5" customHeight="1" x14ac:dyDescent="0.25">
      <c r="A28" s="12" t="s">
        <v>29</v>
      </c>
      <c r="B28" s="13"/>
      <c r="C28" s="13"/>
      <c r="D28" s="13"/>
      <c r="E28" s="13"/>
      <c r="F28" s="13"/>
      <c r="G28" s="14">
        <f>SUM(G10:G27)</f>
        <v>0</v>
      </c>
    </row>
    <row r="29" spans="1:7" ht="18" customHeight="1" x14ac:dyDescent="0.25">
      <c r="A29" s="54" t="s">
        <v>30</v>
      </c>
      <c r="B29" s="54"/>
      <c r="C29" s="54"/>
      <c r="D29" s="54"/>
      <c r="E29" s="54"/>
      <c r="F29" s="54"/>
      <c r="G29" s="54"/>
    </row>
    <row r="30" spans="1:7" ht="15" customHeight="1" x14ac:dyDescent="0.25">
      <c r="A30" s="55"/>
      <c r="B30" s="55"/>
      <c r="C30" s="55"/>
      <c r="D30" s="55"/>
      <c r="E30" s="55"/>
      <c r="F30" s="55"/>
      <c r="G30" s="55"/>
    </row>
    <row r="31" spans="1:7" ht="21.75" customHeight="1" x14ac:dyDescent="0.25">
      <c r="A31" s="5" t="s">
        <v>31</v>
      </c>
      <c r="B31" s="83">
        <v>0</v>
      </c>
      <c r="C31" s="7">
        <v>2</v>
      </c>
      <c r="D31" s="7">
        <v>3</v>
      </c>
      <c r="E31" s="7">
        <v>1</v>
      </c>
      <c r="F31" s="7">
        <v>0</v>
      </c>
      <c r="G31" s="8">
        <f t="shared" ref="G31:G48" si="1">B31*(SUM(C31:F31))</f>
        <v>0</v>
      </c>
    </row>
    <row r="32" spans="1:7" ht="15.75" customHeight="1" x14ac:dyDescent="0.25">
      <c r="A32" s="9" t="s">
        <v>15</v>
      </c>
      <c r="B32" s="84">
        <v>0</v>
      </c>
      <c r="C32" s="10">
        <v>2</v>
      </c>
      <c r="D32" s="10">
        <v>3</v>
      </c>
      <c r="E32" s="10">
        <v>1</v>
      </c>
      <c r="F32" s="10">
        <v>0</v>
      </c>
      <c r="G32" s="11">
        <f t="shared" si="1"/>
        <v>0</v>
      </c>
    </row>
    <row r="33" spans="1:7" ht="22.5" customHeight="1" x14ac:dyDescent="0.25">
      <c r="A33" s="5" t="s">
        <v>16</v>
      </c>
      <c r="B33" s="83">
        <v>0</v>
      </c>
      <c r="C33" s="7">
        <v>2</v>
      </c>
      <c r="D33" s="7">
        <v>3</v>
      </c>
      <c r="E33" s="7">
        <v>1</v>
      </c>
      <c r="F33" s="7">
        <v>0</v>
      </c>
      <c r="G33" s="8">
        <f t="shared" si="1"/>
        <v>0</v>
      </c>
    </row>
    <row r="34" spans="1:7" ht="15.75" customHeight="1" x14ac:dyDescent="0.25">
      <c r="A34" s="9" t="s">
        <v>32</v>
      </c>
      <c r="B34" s="84">
        <v>0</v>
      </c>
      <c r="C34" s="10">
        <v>2</v>
      </c>
      <c r="D34" s="10">
        <v>3</v>
      </c>
      <c r="E34" s="10">
        <v>1</v>
      </c>
      <c r="F34" s="10">
        <v>0</v>
      </c>
      <c r="G34" s="11">
        <f t="shared" si="1"/>
        <v>0</v>
      </c>
    </row>
    <row r="35" spans="1:7" ht="15.75" customHeight="1" x14ac:dyDescent="0.25">
      <c r="A35" s="5" t="s">
        <v>17</v>
      </c>
      <c r="B35" s="83">
        <v>0</v>
      </c>
      <c r="C35" s="7">
        <v>2</v>
      </c>
      <c r="D35" s="7">
        <v>3</v>
      </c>
      <c r="E35" s="7">
        <v>1</v>
      </c>
      <c r="F35" s="7">
        <v>0</v>
      </c>
      <c r="G35" s="8">
        <f t="shared" si="1"/>
        <v>0</v>
      </c>
    </row>
    <row r="36" spans="1:7" ht="15.75" customHeight="1" x14ac:dyDescent="0.25">
      <c r="A36" s="9" t="s">
        <v>18</v>
      </c>
      <c r="B36" s="84">
        <v>0</v>
      </c>
      <c r="C36" s="10">
        <v>0</v>
      </c>
      <c r="D36" s="10">
        <v>1</v>
      </c>
      <c r="E36" s="10">
        <v>0</v>
      </c>
      <c r="F36" s="10">
        <v>0</v>
      </c>
      <c r="G36" s="11">
        <f t="shared" si="1"/>
        <v>0</v>
      </c>
    </row>
    <row r="37" spans="1:7" ht="15.75" customHeight="1" x14ac:dyDescent="0.25">
      <c r="A37" s="5" t="s">
        <v>19</v>
      </c>
      <c r="B37" s="83">
        <v>0</v>
      </c>
      <c r="C37" s="7">
        <v>0</v>
      </c>
      <c r="D37" s="7">
        <v>1</v>
      </c>
      <c r="E37" s="7">
        <v>0</v>
      </c>
      <c r="F37" s="7">
        <v>0</v>
      </c>
      <c r="G37" s="8">
        <f t="shared" si="1"/>
        <v>0</v>
      </c>
    </row>
    <row r="38" spans="1:7" ht="15.75" customHeight="1" x14ac:dyDescent="0.25">
      <c r="A38" s="9" t="s">
        <v>20</v>
      </c>
      <c r="B38" s="84">
        <v>0</v>
      </c>
      <c r="C38" s="10">
        <v>0</v>
      </c>
      <c r="D38" s="10">
        <v>1</v>
      </c>
      <c r="E38" s="10">
        <v>0</v>
      </c>
      <c r="F38" s="10">
        <v>0</v>
      </c>
      <c r="G38" s="11">
        <f t="shared" si="1"/>
        <v>0</v>
      </c>
    </row>
    <row r="39" spans="1:7" ht="15.75" customHeight="1" x14ac:dyDescent="0.25">
      <c r="A39" s="5" t="s">
        <v>21</v>
      </c>
      <c r="B39" s="83">
        <v>0</v>
      </c>
      <c r="C39" s="7">
        <v>0</v>
      </c>
      <c r="D39" s="7">
        <v>1</v>
      </c>
      <c r="E39" s="7">
        <v>0</v>
      </c>
      <c r="F39" s="7">
        <v>0</v>
      </c>
      <c r="G39" s="8">
        <f t="shared" si="1"/>
        <v>0</v>
      </c>
    </row>
    <row r="40" spans="1:7" ht="15.75" customHeight="1" x14ac:dyDescent="0.25">
      <c r="A40" s="9" t="s">
        <v>22</v>
      </c>
      <c r="B40" s="84">
        <v>0</v>
      </c>
      <c r="C40" s="10">
        <v>0</v>
      </c>
      <c r="D40" s="10">
        <v>1</v>
      </c>
      <c r="E40" s="10">
        <v>0</v>
      </c>
      <c r="F40" s="10">
        <v>0</v>
      </c>
      <c r="G40" s="11">
        <f t="shared" si="1"/>
        <v>0</v>
      </c>
    </row>
    <row r="41" spans="1:7" ht="15.75" customHeight="1" x14ac:dyDescent="0.25">
      <c r="A41" s="5" t="s">
        <v>23</v>
      </c>
      <c r="B41" s="83">
        <v>0</v>
      </c>
      <c r="C41" s="7">
        <v>2</v>
      </c>
      <c r="D41" s="7">
        <v>3</v>
      </c>
      <c r="E41" s="7">
        <v>1</v>
      </c>
      <c r="F41" s="7">
        <v>0</v>
      </c>
      <c r="G41" s="8">
        <f t="shared" si="1"/>
        <v>0</v>
      </c>
    </row>
    <row r="42" spans="1:7" ht="15.75" customHeight="1" x14ac:dyDescent="0.25">
      <c r="A42" s="9" t="s">
        <v>33</v>
      </c>
      <c r="B42" s="84">
        <v>0</v>
      </c>
      <c r="C42" s="10">
        <v>2</v>
      </c>
      <c r="D42" s="10">
        <v>3</v>
      </c>
      <c r="E42" s="10">
        <v>1</v>
      </c>
      <c r="F42" s="10">
        <v>0</v>
      </c>
      <c r="G42" s="11">
        <f t="shared" si="1"/>
        <v>0</v>
      </c>
    </row>
    <row r="43" spans="1:7" ht="15.75" customHeight="1" x14ac:dyDescent="0.25">
      <c r="A43" s="5" t="s">
        <v>25</v>
      </c>
      <c r="B43" s="83">
        <v>0</v>
      </c>
      <c r="C43" s="7">
        <v>2</v>
      </c>
      <c r="D43" s="7">
        <v>4</v>
      </c>
      <c r="E43" s="7">
        <v>1</v>
      </c>
      <c r="F43" s="7">
        <v>0</v>
      </c>
      <c r="G43" s="8">
        <f t="shared" si="1"/>
        <v>0</v>
      </c>
    </row>
    <row r="44" spans="1:7" ht="15.75" customHeight="1" x14ac:dyDescent="0.25">
      <c r="A44" s="9" t="s">
        <v>26</v>
      </c>
      <c r="B44" s="84">
        <v>0</v>
      </c>
      <c r="C44" s="10">
        <v>3</v>
      </c>
      <c r="D44" s="10">
        <v>0</v>
      </c>
      <c r="E44" s="10">
        <v>0</v>
      </c>
      <c r="F44" s="10">
        <v>0</v>
      </c>
      <c r="G44" s="11">
        <f t="shared" si="1"/>
        <v>0</v>
      </c>
    </row>
    <row r="45" spans="1:7" ht="15.75" customHeight="1" x14ac:dyDescent="0.25">
      <c r="A45" s="5" t="s">
        <v>34</v>
      </c>
      <c r="B45" s="83">
        <v>0</v>
      </c>
      <c r="C45" s="7">
        <v>2</v>
      </c>
      <c r="D45" s="7">
        <v>3</v>
      </c>
      <c r="E45" s="7">
        <v>1</v>
      </c>
      <c r="F45" s="7">
        <v>0</v>
      </c>
      <c r="G45" s="8">
        <f t="shared" si="1"/>
        <v>0</v>
      </c>
    </row>
    <row r="46" spans="1:7" ht="15.75" customHeight="1" x14ac:dyDescent="0.25">
      <c r="A46" s="47" t="s">
        <v>28</v>
      </c>
      <c r="B46" s="84">
        <v>0</v>
      </c>
      <c r="C46" s="10">
        <v>2</v>
      </c>
      <c r="D46" s="10">
        <v>3</v>
      </c>
      <c r="E46" s="10">
        <v>1</v>
      </c>
      <c r="F46" s="10">
        <v>0</v>
      </c>
      <c r="G46" s="11">
        <f t="shared" si="1"/>
        <v>0</v>
      </c>
    </row>
    <row r="47" spans="1:7" ht="15.75" customHeight="1" x14ac:dyDescent="0.25">
      <c r="A47" s="47" t="s">
        <v>28</v>
      </c>
      <c r="B47" s="83">
        <v>0</v>
      </c>
      <c r="C47" s="7">
        <v>2</v>
      </c>
      <c r="D47" s="7">
        <v>3</v>
      </c>
      <c r="E47" s="7">
        <v>1</v>
      </c>
      <c r="F47" s="7">
        <v>0</v>
      </c>
      <c r="G47" s="8">
        <f t="shared" si="1"/>
        <v>0</v>
      </c>
    </row>
    <row r="48" spans="1:7" ht="15.75" customHeight="1" x14ac:dyDescent="0.25">
      <c r="A48" s="47" t="s">
        <v>28</v>
      </c>
      <c r="B48" s="84">
        <v>0</v>
      </c>
      <c r="C48" s="10">
        <v>2</v>
      </c>
      <c r="D48" s="10">
        <v>3</v>
      </c>
      <c r="E48" s="10">
        <v>1</v>
      </c>
      <c r="F48" s="10">
        <v>0</v>
      </c>
      <c r="G48" s="11">
        <f t="shared" si="1"/>
        <v>0</v>
      </c>
    </row>
    <row r="49" spans="1:7" ht="16.5" customHeight="1" x14ac:dyDescent="0.25">
      <c r="A49" s="12" t="s">
        <v>35</v>
      </c>
      <c r="B49" s="13"/>
      <c r="C49" s="13"/>
      <c r="D49" s="13"/>
      <c r="E49" s="13"/>
      <c r="F49" s="13"/>
      <c r="G49" s="14">
        <f>SUM(G31:G48)</f>
        <v>0</v>
      </c>
    </row>
    <row r="50" spans="1:7" ht="18" customHeight="1" x14ac:dyDescent="0.25">
      <c r="A50" s="54" t="s">
        <v>36</v>
      </c>
      <c r="B50" s="54"/>
      <c r="C50" s="54"/>
      <c r="D50" s="54"/>
      <c r="E50" s="54"/>
      <c r="F50" s="54"/>
      <c r="G50" s="54"/>
    </row>
    <row r="51" spans="1:7" ht="15.75" customHeight="1" x14ac:dyDescent="0.25">
      <c r="A51" s="9" t="s">
        <v>37</v>
      </c>
      <c r="B51" s="84">
        <v>0</v>
      </c>
      <c r="C51" s="10">
        <v>2</v>
      </c>
      <c r="D51" s="10">
        <v>3</v>
      </c>
      <c r="E51" s="10">
        <v>1</v>
      </c>
      <c r="F51" s="10">
        <v>1</v>
      </c>
      <c r="G51" s="11">
        <f>B51*(SUM(C51:F51))</f>
        <v>0</v>
      </c>
    </row>
    <row r="52" spans="1:7" ht="15.75" customHeight="1" x14ac:dyDescent="0.25">
      <c r="A52" s="5" t="s">
        <v>38</v>
      </c>
      <c r="B52" s="83">
        <v>0</v>
      </c>
      <c r="C52" s="7">
        <v>2</v>
      </c>
      <c r="D52" s="7">
        <v>3</v>
      </c>
      <c r="E52" s="7">
        <v>1</v>
      </c>
      <c r="F52" s="7">
        <v>1</v>
      </c>
      <c r="G52" s="8">
        <f>B52*(SUM(C52:F52))</f>
        <v>0</v>
      </c>
    </row>
    <row r="53" spans="1:7" ht="16.5" customHeight="1" x14ac:dyDescent="0.25">
      <c r="A53" s="12" t="s">
        <v>39</v>
      </c>
      <c r="B53" s="13"/>
      <c r="C53" s="13"/>
      <c r="D53" s="13"/>
      <c r="E53" s="13"/>
      <c r="F53" s="13"/>
      <c r="G53" s="14">
        <f>G51+G52</f>
        <v>0</v>
      </c>
    </row>
    <row r="54" spans="1:7" ht="18" customHeight="1" x14ac:dyDescent="0.25">
      <c r="A54" s="54" t="s">
        <v>40</v>
      </c>
      <c r="B54" s="54"/>
      <c r="C54" s="54"/>
      <c r="D54" s="54"/>
      <c r="E54" s="54"/>
      <c r="F54" s="54"/>
      <c r="G54" s="54"/>
    </row>
    <row r="55" spans="1:7" ht="15.75" customHeight="1" x14ac:dyDescent="0.25">
      <c r="A55" s="9" t="s">
        <v>41</v>
      </c>
      <c r="B55" s="84">
        <v>0</v>
      </c>
      <c r="C55" s="10" t="s">
        <v>42</v>
      </c>
      <c r="D55" s="10" t="s">
        <v>42</v>
      </c>
      <c r="E55" s="10" t="s">
        <v>42</v>
      </c>
      <c r="F55" s="10" t="s">
        <v>42</v>
      </c>
      <c r="G55" s="11">
        <f>B55</f>
        <v>0</v>
      </c>
    </row>
    <row r="56" spans="1:7" ht="18" customHeight="1" x14ac:dyDescent="0.25">
      <c r="A56" s="54" t="s">
        <v>43</v>
      </c>
      <c r="B56" s="54"/>
      <c r="C56" s="54"/>
      <c r="D56" s="54"/>
      <c r="E56" s="54"/>
      <c r="F56" s="54"/>
      <c r="G56" s="54"/>
    </row>
    <row r="57" spans="1:7" ht="15.75" customHeight="1" x14ac:dyDescent="0.25">
      <c r="A57" s="9" t="s">
        <v>44</v>
      </c>
      <c r="B57" s="84">
        <v>0</v>
      </c>
      <c r="C57" s="10">
        <v>2</v>
      </c>
      <c r="D57" s="10">
        <v>1</v>
      </c>
      <c r="E57" s="10">
        <v>2</v>
      </c>
      <c r="F57" s="10">
        <v>2</v>
      </c>
      <c r="G57" s="11">
        <f>B57*(SUM(C57:F57))</f>
        <v>0</v>
      </c>
    </row>
    <row r="58" spans="1:7" ht="18" customHeight="1" x14ac:dyDescent="0.25">
      <c r="A58" s="54" t="s">
        <v>45</v>
      </c>
      <c r="B58" s="54"/>
      <c r="C58" s="54"/>
      <c r="D58" s="54"/>
      <c r="E58" s="54"/>
      <c r="F58" s="54"/>
      <c r="G58" s="54"/>
    </row>
    <row r="59" spans="1:7" ht="15.75" customHeight="1" x14ac:dyDescent="0.25">
      <c r="A59" s="9" t="s">
        <v>46</v>
      </c>
      <c r="B59" s="84">
        <v>0</v>
      </c>
      <c r="C59" s="10">
        <v>19</v>
      </c>
      <c r="D59" s="10">
        <v>22</v>
      </c>
      <c r="E59" s="10">
        <v>6</v>
      </c>
      <c r="F59" s="10">
        <v>3</v>
      </c>
      <c r="G59" s="11">
        <f>B59*(SUM(C59:F59))</f>
        <v>0</v>
      </c>
    </row>
    <row r="60" spans="1:7" ht="21.75" customHeight="1" x14ac:dyDescent="0.25">
      <c r="A60" s="56" t="s">
        <v>47</v>
      </c>
      <c r="B60" s="56"/>
      <c r="C60" s="56"/>
      <c r="D60" s="56"/>
      <c r="E60" s="56"/>
      <c r="F60" s="56"/>
      <c r="G60" s="15">
        <f>G7+G28+G49+G53+G55+G57+G59</f>
        <v>0</v>
      </c>
    </row>
    <row r="61" spans="1:7" ht="21.75" customHeight="1" x14ac:dyDescent="0.25">
      <c r="A61" s="53" t="s">
        <v>48</v>
      </c>
      <c r="B61" s="53"/>
      <c r="C61" s="53"/>
      <c r="D61" s="53"/>
      <c r="E61" s="53"/>
      <c r="F61" s="53"/>
      <c r="G61" s="53"/>
    </row>
    <row r="62" spans="1:7" ht="18" customHeight="1" x14ac:dyDescent="0.25">
      <c r="A62" s="54" t="s">
        <v>49</v>
      </c>
      <c r="B62" s="54"/>
      <c r="C62" s="54"/>
      <c r="D62" s="54"/>
      <c r="E62" s="54"/>
      <c r="F62" s="54"/>
      <c r="G62" s="54"/>
    </row>
    <row r="63" spans="1:7" ht="15.75" customHeight="1" x14ac:dyDescent="0.25">
      <c r="A63" s="9" t="s">
        <v>50</v>
      </c>
      <c r="B63" s="83">
        <v>0</v>
      </c>
      <c r="C63" s="10">
        <v>1</v>
      </c>
      <c r="D63" s="10">
        <v>1</v>
      </c>
      <c r="E63" s="10">
        <v>1</v>
      </c>
      <c r="F63" s="10">
        <v>1</v>
      </c>
      <c r="G63" s="11">
        <f>B63*(SUM(C63:F63))</f>
        <v>0</v>
      </c>
    </row>
    <row r="64" spans="1:7" ht="15.75" customHeight="1" x14ac:dyDescent="0.25">
      <c r="A64" s="5" t="s">
        <v>51</v>
      </c>
      <c r="B64" s="83">
        <v>0</v>
      </c>
      <c r="C64" s="7">
        <v>1</v>
      </c>
      <c r="D64" s="7">
        <v>1</v>
      </c>
      <c r="E64" s="7">
        <v>1</v>
      </c>
      <c r="F64" s="7">
        <v>1</v>
      </c>
      <c r="G64" s="8">
        <f>B64*(SUM(C64:F64))</f>
        <v>0</v>
      </c>
    </row>
    <row r="65" spans="1:7" ht="16.5" customHeight="1" x14ac:dyDescent="0.25">
      <c r="A65" s="12" t="s">
        <v>52</v>
      </c>
      <c r="B65" s="13"/>
      <c r="C65" s="13"/>
      <c r="D65" s="13"/>
      <c r="E65" s="13"/>
      <c r="F65" s="13"/>
      <c r="G65" s="14">
        <f>G63+G64</f>
        <v>0</v>
      </c>
    </row>
    <row r="66" spans="1:7" ht="18" customHeight="1" x14ac:dyDescent="0.25">
      <c r="A66" s="54" t="s">
        <v>53</v>
      </c>
      <c r="B66" s="54"/>
      <c r="C66" s="54"/>
      <c r="D66" s="54"/>
      <c r="E66" s="54"/>
      <c r="F66" s="54"/>
      <c r="G66" s="54"/>
    </row>
    <row r="67" spans="1:7" ht="15.75" customHeight="1" x14ac:dyDescent="0.25">
      <c r="A67" s="9" t="s">
        <v>54</v>
      </c>
      <c r="B67" s="84">
        <v>0</v>
      </c>
      <c r="C67" s="10"/>
      <c r="D67" s="10"/>
      <c r="E67" s="10"/>
      <c r="F67" s="10"/>
      <c r="G67" s="11">
        <f>B67</f>
        <v>0</v>
      </c>
    </row>
    <row r="68" spans="1:7" ht="18" customHeight="1" x14ac:dyDescent="0.25">
      <c r="A68" s="54" t="s">
        <v>55</v>
      </c>
      <c r="B68" s="54"/>
      <c r="C68" s="54"/>
      <c r="D68" s="54"/>
      <c r="E68" s="54"/>
      <c r="F68" s="54"/>
      <c r="G68" s="54"/>
    </row>
    <row r="69" spans="1:7" ht="15.75" customHeight="1" x14ac:dyDescent="0.25">
      <c r="A69" s="9" t="s">
        <v>56</v>
      </c>
      <c r="B69" s="13"/>
      <c r="C69" s="84">
        <v>0</v>
      </c>
      <c r="D69" s="84">
        <v>0</v>
      </c>
      <c r="E69" s="84">
        <v>0</v>
      </c>
      <c r="F69" s="84">
        <v>0</v>
      </c>
      <c r="G69" s="11">
        <f>SUM(C69:F69)</f>
        <v>0</v>
      </c>
    </row>
    <row r="70" spans="1:7" ht="15.75" customHeight="1" x14ac:dyDescent="0.25">
      <c r="A70" s="5" t="s">
        <v>57</v>
      </c>
      <c r="B70" s="7"/>
      <c r="C70" s="84">
        <v>0</v>
      </c>
      <c r="D70" s="84">
        <v>0</v>
      </c>
      <c r="E70" s="84">
        <v>0</v>
      </c>
      <c r="F70" s="84">
        <v>0</v>
      </c>
      <c r="G70" s="8">
        <f>SUM(C70:F70)</f>
        <v>0</v>
      </c>
    </row>
    <row r="71" spans="1:7" ht="15.75" customHeight="1" x14ac:dyDescent="0.25">
      <c r="A71" s="9" t="s">
        <v>58</v>
      </c>
      <c r="B71" s="13"/>
      <c r="C71" s="84">
        <v>0</v>
      </c>
      <c r="D71" s="84">
        <v>0</v>
      </c>
      <c r="E71" s="84">
        <v>0</v>
      </c>
      <c r="F71" s="84">
        <v>0</v>
      </c>
      <c r="G71" s="11">
        <f>SUM(C71:F71)</f>
        <v>0</v>
      </c>
    </row>
    <row r="72" spans="1:7" ht="36" x14ac:dyDescent="0.25">
      <c r="A72" s="5" t="s">
        <v>59</v>
      </c>
      <c r="B72" s="7"/>
      <c r="C72" s="84">
        <v>0</v>
      </c>
      <c r="D72" s="84">
        <v>0</v>
      </c>
      <c r="E72" s="84">
        <v>0</v>
      </c>
      <c r="F72" s="84">
        <v>0</v>
      </c>
      <c r="G72" s="8">
        <f>SUM(C72:F72)</f>
        <v>0</v>
      </c>
    </row>
    <row r="73" spans="1:7" ht="16.5" customHeight="1" x14ac:dyDescent="0.25">
      <c r="A73" s="12" t="s">
        <v>60</v>
      </c>
      <c r="B73" s="13"/>
      <c r="C73" s="13"/>
      <c r="D73" s="13"/>
      <c r="E73" s="13"/>
      <c r="F73" s="13"/>
      <c r="G73" s="14">
        <f>SUM(G69:G72)</f>
        <v>0</v>
      </c>
    </row>
    <row r="74" spans="1:7" ht="18" customHeight="1" x14ac:dyDescent="0.25">
      <c r="A74" s="54" t="s">
        <v>61</v>
      </c>
      <c r="B74" s="54"/>
      <c r="C74" s="54"/>
      <c r="D74" s="54"/>
      <c r="E74" s="54"/>
      <c r="F74" s="54"/>
      <c r="G74" s="54"/>
    </row>
    <row r="75" spans="1:7" ht="15.75" customHeight="1" x14ac:dyDescent="0.25">
      <c r="A75" s="9" t="s">
        <v>62</v>
      </c>
      <c r="B75" s="7"/>
      <c r="C75" s="84">
        <v>0</v>
      </c>
      <c r="D75" s="84">
        <v>0</v>
      </c>
      <c r="E75" s="84">
        <v>0</v>
      </c>
      <c r="F75" s="84">
        <v>0</v>
      </c>
      <c r="G75" s="8">
        <f>SUM(C75:F75)</f>
        <v>0</v>
      </c>
    </row>
    <row r="76" spans="1:7" ht="18" customHeight="1" x14ac:dyDescent="0.25">
      <c r="A76" s="54" t="s">
        <v>63</v>
      </c>
      <c r="B76" s="54"/>
      <c r="C76" s="54"/>
      <c r="D76" s="54"/>
      <c r="E76" s="54"/>
      <c r="F76" s="54"/>
      <c r="G76" s="54"/>
    </row>
    <row r="77" spans="1:7" ht="15.75" customHeight="1" x14ac:dyDescent="0.25">
      <c r="A77" s="9" t="s">
        <v>64</v>
      </c>
      <c r="B77" s="81"/>
      <c r="C77" s="84">
        <v>0</v>
      </c>
      <c r="D77" s="84">
        <v>0</v>
      </c>
      <c r="E77" s="84">
        <v>0</v>
      </c>
      <c r="F77" s="84">
        <v>0</v>
      </c>
      <c r="G77" s="80">
        <f>SUM(C77:F77)</f>
        <v>0</v>
      </c>
    </row>
    <row r="78" spans="1:7" ht="15.75" customHeight="1" x14ac:dyDescent="0.25">
      <c r="A78" s="5" t="s">
        <v>65</v>
      </c>
      <c r="B78" s="7"/>
      <c r="C78" s="84">
        <v>0</v>
      </c>
      <c r="D78" s="84">
        <v>0</v>
      </c>
      <c r="E78" s="84">
        <v>0</v>
      </c>
      <c r="F78" s="84">
        <v>0</v>
      </c>
      <c r="G78" s="8">
        <f>SUM(C78:F78)</f>
        <v>0</v>
      </c>
    </row>
    <row r="79" spans="1:7" ht="16.5" customHeight="1" x14ac:dyDescent="0.25">
      <c r="A79" s="12" t="s">
        <v>66</v>
      </c>
      <c r="B79" s="13"/>
      <c r="C79" s="13"/>
      <c r="D79" s="13"/>
      <c r="E79" s="13"/>
      <c r="F79" s="13"/>
      <c r="G79" s="14">
        <f>SUM(G77:G78)</f>
        <v>0</v>
      </c>
    </row>
    <row r="80" spans="1:7" ht="18" customHeight="1" x14ac:dyDescent="0.25">
      <c r="A80" s="54" t="s">
        <v>67</v>
      </c>
      <c r="B80" s="54"/>
      <c r="C80" s="54"/>
      <c r="D80" s="54"/>
      <c r="E80" s="54"/>
      <c r="F80" s="54"/>
      <c r="G80" s="54"/>
    </row>
    <row r="81" spans="1:44" ht="15.75" customHeight="1" x14ac:dyDescent="0.25">
      <c r="A81" s="9" t="s">
        <v>68</v>
      </c>
      <c r="B81" s="83">
        <v>0</v>
      </c>
      <c r="C81" s="10">
        <v>1</v>
      </c>
      <c r="D81" s="10">
        <v>1</v>
      </c>
      <c r="E81" s="10">
        <v>1</v>
      </c>
      <c r="F81" s="10">
        <v>1</v>
      </c>
      <c r="G81" s="11">
        <f>B81*SUM(C81:F81)</f>
        <v>0</v>
      </c>
    </row>
    <row r="82" spans="1:44" ht="15.75" customHeight="1" x14ac:dyDescent="0.25">
      <c r="A82" s="48" t="s">
        <v>69</v>
      </c>
      <c r="B82" s="83">
        <v>0</v>
      </c>
      <c r="C82" s="7">
        <v>1</v>
      </c>
      <c r="D82" s="7">
        <v>1</v>
      </c>
      <c r="E82" s="7">
        <v>1</v>
      </c>
      <c r="F82" s="7">
        <v>1</v>
      </c>
      <c r="G82" s="11">
        <f t="shared" ref="G82:G84" si="2">B82*SUM(C82:F82)</f>
        <v>0</v>
      </c>
    </row>
    <row r="83" spans="1:44" ht="15.75" customHeight="1" x14ac:dyDescent="0.25">
      <c r="A83" s="49" t="s">
        <v>69</v>
      </c>
      <c r="B83" s="83">
        <v>0</v>
      </c>
      <c r="C83" s="10">
        <v>1</v>
      </c>
      <c r="D83" s="10">
        <v>1</v>
      </c>
      <c r="E83" s="10">
        <v>1</v>
      </c>
      <c r="F83" s="10">
        <v>1</v>
      </c>
      <c r="G83" s="11">
        <f t="shared" si="2"/>
        <v>0</v>
      </c>
    </row>
    <row r="84" spans="1:44" ht="15.75" customHeight="1" x14ac:dyDescent="0.25">
      <c r="A84" s="48" t="s">
        <v>69</v>
      </c>
      <c r="B84" s="83">
        <v>0</v>
      </c>
      <c r="C84" s="7">
        <v>1</v>
      </c>
      <c r="D84" s="7">
        <v>1</v>
      </c>
      <c r="E84" s="7">
        <v>1</v>
      </c>
      <c r="F84" s="7">
        <v>1</v>
      </c>
      <c r="G84" s="11">
        <f t="shared" si="2"/>
        <v>0</v>
      </c>
    </row>
    <row r="85" spans="1:44" ht="16.5" customHeight="1" x14ac:dyDescent="0.25">
      <c r="A85" s="12" t="s">
        <v>70</v>
      </c>
      <c r="B85" s="13"/>
      <c r="C85" s="13"/>
      <c r="D85" s="13"/>
      <c r="E85" s="13"/>
      <c r="F85" s="13"/>
      <c r="G85" s="14">
        <f>SUM(G81:G84)</f>
        <v>0</v>
      </c>
    </row>
    <row r="86" spans="1:44" ht="21.75" customHeight="1" x14ac:dyDescent="0.25">
      <c r="A86" s="56" t="s">
        <v>71</v>
      </c>
      <c r="B86" s="56"/>
      <c r="C86" s="56"/>
      <c r="D86" s="56"/>
      <c r="E86" s="56"/>
      <c r="F86" s="56"/>
      <c r="G86" s="15">
        <f>G65+G67+G73+G75+G79+G85</f>
        <v>0</v>
      </c>
    </row>
    <row r="87" spans="1:44" ht="21.75" customHeight="1" x14ac:dyDescent="0.25">
      <c r="A87" s="53" t="s">
        <v>72</v>
      </c>
      <c r="B87" s="53"/>
      <c r="C87" s="53"/>
      <c r="D87" s="53"/>
      <c r="E87" s="53"/>
      <c r="F87" s="53"/>
      <c r="G87" s="53"/>
    </row>
    <row r="88" spans="1:44" ht="27.75" customHeight="1" x14ac:dyDescent="0.25">
      <c r="A88" s="1" t="s">
        <v>73</v>
      </c>
      <c r="B88" s="3"/>
      <c r="C88" s="3" t="s">
        <v>74</v>
      </c>
      <c r="D88" s="3" t="s">
        <v>74</v>
      </c>
      <c r="E88" s="3" t="s">
        <v>74</v>
      </c>
      <c r="F88" s="3" t="s">
        <v>74</v>
      </c>
      <c r="G88" s="4" t="s">
        <v>75</v>
      </c>
    </row>
    <row r="89" spans="1:44" ht="15.75" customHeight="1" thickBot="1" x14ac:dyDescent="0.3">
      <c r="A89" s="5" t="s">
        <v>76</v>
      </c>
      <c r="B89" s="6"/>
      <c r="C89" s="82">
        <v>0</v>
      </c>
      <c r="D89" s="82">
        <v>0</v>
      </c>
      <c r="E89" s="82">
        <v>0</v>
      </c>
      <c r="F89" s="82">
        <v>0</v>
      </c>
      <c r="G89" s="8">
        <f t="shared" ref="G89" si="3">SUM(C89:F89)*15</f>
        <v>0</v>
      </c>
    </row>
    <row r="90" spans="1:44" ht="21.75" customHeight="1" thickBot="1" x14ac:dyDescent="0.3">
      <c r="A90" s="56" t="s">
        <v>77</v>
      </c>
      <c r="B90" s="56"/>
      <c r="C90" s="56"/>
      <c r="D90" s="56"/>
      <c r="E90" s="56"/>
      <c r="F90" s="56"/>
      <c r="G90" s="20">
        <f>SUM(G89:G89)</f>
        <v>0</v>
      </c>
    </row>
    <row r="91" spans="1:44" ht="36" customHeight="1" x14ac:dyDescent="0.25">
      <c r="A91" s="57" t="s">
        <v>78</v>
      </c>
      <c r="B91" s="57"/>
      <c r="C91" s="57"/>
      <c r="D91" s="57"/>
      <c r="E91" s="57"/>
      <c r="F91" s="57"/>
      <c r="G91" s="23">
        <f>G60+G86+G90</f>
        <v>0</v>
      </c>
    </row>
    <row r="92" spans="1:44" ht="15.75" x14ac:dyDescent="0.25">
      <c r="A92" s="26"/>
      <c r="B92" s="26"/>
      <c r="C92" s="26"/>
      <c r="D92" s="26"/>
      <c r="E92" s="26"/>
      <c r="F92" s="26"/>
      <c r="G92" s="27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 spans="1:44" ht="16.5" thickBot="1" x14ac:dyDescent="0.3">
      <c r="A93" s="26"/>
      <c r="B93" s="26"/>
      <c r="C93" s="26"/>
      <c r="D93" s="26"/>
      <c r="E93" s="26"/>
      <c r="F93" s="26"/>
      <c r="G93" s="27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 spans="1:44" ht="16.5" x14ac:dyDescent="0.25">
      <c r="A94" s="70" t="s">
        <v>79</v>
      </c>
      <c r="B94" s="71"/>
      <c r="C94" s="71"/>
      <c r="D94" s="71"/>
      <c r="E94" s="71"/>
      <c r="F94" s="71"/>
      <c r="G94" s="72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 spans="1:44" ht="15.75" x14ac:dyDescent="0.25">
      <c r="A95" s="28" t="s">
        <v>80</v>
      </c>
      <c r="B95" s="25"/>
      <c r="C95" s="25"/>
      <c r="D95" s="25"/>
      <c r="E95" s="26"/>
      <c r="F95" s="26"/>
      <c r="G95" s="29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 spans="1:44" ht="62.1" customHeight="1" x14ac:dyDescent="0.25">
      <c r="A96" s="62" t="s">
        <v>81</v>
      </c>
      <c r="B96" s="63"/>
      <c r="C96" s="63"/>
      <c r="D96" s="25"/>
      <c r="E96" s="26"/>
      <c r="F96" s="26"/>
      <c r="G96" s="29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 spans="1:44" ht="15.75" x14ac:dyDescent="0.25">
      <c r="A97" s="30"/>
      <c r="B97" s="25"/>
      <c r="C97" s="25"/>
      <c r="D97" s="25"/>
      <c r="E97" s="26"/>
      <c r="F97" s="26"/>
      <c r="G97" s="29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 spans="1:44" ht="60" x14ac:dyDescent="0.25">
      <c r="A98" s="64" t="s">
        <v>82</v>
      </c>
      <c r="B98" s="65"/>
      <c r="C98" s="65"/>
      <c r="D98" s="66"/>
      <c r="E98" s="18" t="s">
        <v>83</v>
      </c>
      <c r="F98" s="18" t="s">
        <v>84</v>
      </c>
      <c r="G98" s="31" t="s">
        <v>107</v>
      </c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 spans="1:44" x14ac:dyDescent="0.25">
      <c r="A99" s="32" t="s">
        <v>85</v>
      </c>
      <c r="E99" s="82">
        <v>0</v>
      </c>
      <c r="F99" s="19">
        <v>600</v>
      </c>
      <c r="G99" s="33">
        <f t="shared" ref="G99:G102" si="4">IF(E99="","",E99*F99)</f>
        <v>0</v>
      </c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 spans="1:44" x14ac:dyDescent="0.25">
      <c r="A100" s="32" t="s">
        <v>86</v>
      </c>
      <c r="E100" s="82">
        <v>0</v>
      </c>
      <c r="F100" s="19">
        <v>300</v>
      </c>
      <c r="G100" s="33">
        <f t="shared" si="4"/>
        <v>0</v>
      </c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 spans="1:44" x14ac:dyDescent="0.25">
      <c r="A101" s="32" t="s">
        <v>87</v>
      </c>
      <c r="E101" s="82">
        <v>0</v>
      </c>
      <c r="F101" s="19">
        <v>150</v>
      </c>
      <c r="G101" s="33">
        <f t="shared" si="4"/>
        <v>0</v>
      </c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 spans="1:44" x14ac:dyDescent="0.25">
      <c r="A102" s="32" t="s">
        <v>88</v>
      </c>
      <c r="E102" s="82">
        <v>0</v>
      </c>
      <c r="F102" s="19">
        <v>300</v>
      </c>
      <c r="G102" s="33">
        <f t="shared" si="4"/>
        <v>0</v>
      </c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 spans="1:44" ht="15.75" x14ac:dyDescent="0.25">
      <c r="A103" s="67" t="s">
        <v>89</v>
      </c>
      <c r="B103" s="68"/>
      <c r="C103" s="68"/>
      <c r="D103" s="69"/>
      <c r="E103" s="21"/>
      <c r="F103" s="22"/>
      <c r="G103" s="34">
        <f>SUM(G99:G102)</f>
        <v>0</v>
      </c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 spans="1:44" ht="15.75" x14ac:dyDescent="0.25">
      <c r="A104" s="35"/>
      <c r="B104" s="36"/>
      <c r="C104" s="37"/>
      <c r="D104" s="38"/>
      <c r="E104" s="26"/>
      <c r="F104" s="26"/>
      <c r="G104" s="29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 spans="1:44" ht="16.5" thickBot="1" x14ac:dyDescent="0.3">
      <c r="A105" s="39"/>
      <c r="B105" s="26"/>
      <c r="C105" s="26"/>
      <c r="D105" s="26"/>
      <c r="E105" s="26"/>
      <c r="F105" s="26"/>
      <c r="G105" s="40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 spans="1:44" ht="18" x14ac:dyDescent="0.25">
      <c r="A106" s="50" t="s">
        <v>90</v>
      </c>
      <c r="B106" s="24"/>
      <c r="C106" s="24"/>
      <c r="D106" s="24"/>
      <c r="E106" s="24"/>
      <c r="F106" s="24"/>
      <c r="G106" s="45">
        <f>G91+G103</f>
        <v>0</v>
      </c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pans="1:44" s="25" customFormat="1" ht="117.95" customHeight="1" x14ac:dyDescent="0.25">
      <c r="A107" s="26"/>
      <c r="B107" s="26"/>
      <c r="C107" s="26"/>
      <c r="D107" s="26"/>
      <c r="E107" s="26"/>
      <c r="F107" s="26"/>
      <c r="G107" s="41"/>
    </row>
    <row r="108" spans="1:44" ht="15.75" customHeight="1" x14ac:dyDescent="0.25">
      <c r="A108" s="2"/>
      <c r="B108" s="2"/>
      <c r="C108" s="2"/>
      <c r="D108" s="2"/>
      <c r="E108" s="2"/>
      <c r="F108" s="2"/>
      <c r="G108" s="2"/>
    </row>
    <row r="109" spans="1:44" ht="19.5" customHeight="1" x14ac:dyDescent="0.25">
      <c r="A109" s="58" t="s">
        <v>91</v>
      </c>
      <c r="B109" s="58"/>
      <c r="C109" s="58"/>
      <c r="D109" s="58"/>
      <c r="E109" s="58"/>
      <c r="F109" s="58"/>
      <c r="G109" s="58"/>
    </row>
    <row r="110" spans="1:44" ht="15" customHeight="1" x14ac:dyDescent="0.25">
      <c r="A110" s="59" t="s">
        <v>92</v>
      </c>
      <c r="B110" s="60"/>
      <c r="C110" s="60"/>
      <c r="D110" s="60"/>
      <c r="E110" s="60"/>
      <c r="F110" s="60"/>
      <c r="G110" s="61"/>
    </row>
    <row r="111" spans="1:44" ht="15" customHeight="1" x14ac:dyDescent="0.25">
      <c r="A111" s="76" t="s">
        <v>93</v>
      </c>
      <c r="B111" s="76"/>
      <c r="C111" s="76"/>
      <c r="D111" s="76"/>
      <c r="E111" s="76"/>
      <c r="F111" s="76"/>
      <c r="G111" s="76"/>
    </row>
    <row r="112" spans="1:44" ht="15" customHeight="1" x14ac:dyDescent="0.25">
      <c r="A112" s="79" t="s">
        <v>94</v>
      </c>
      <c r="B112" s="79"/>
      <c r="C112" s="79"/>
      <c r="D112" s="79"/>
      <c r="E112" s="79"/>
      <c r="F112" s="79"/>
      <c r="G112" s="79"/>
    </row>
    <row r="113" spans="1:44" ht="15" customHeight="1" x14ac:dyDescent="0.25">
      <c r="A113" s="76" t="s">
        <v>95</v>
      </c>
      <c r="B113" s="76"/>
      <c r="C113" s="76"/>
      <c r="D113" s="76"/>
      <c r="E113" s="76"/>
      <c r="F113" s="76"/>
      <c r="G113" s="76"/>
    </row>
    <row r="114" spans="1:44" ht="15" customHeight="1" x14ac:dyDescent="0.25">
      <c r="A114" s="79" t="s">
        <v>96</v>
      </c>
      <c r="B114" s="79"/>
      <c r="C114" s="79"/>
      <c r="D114" s="79"/>
      <c r="E114" s="79"/>
      <c r="F114" s="79"/>
      <c r="G114" s="79"/>
    </row>
    <row r="115" spans="1:44" ht="15" customHeight="1" x14ac:dyDescent="0.25">
      <c r="A115" s="75" t="s">
        <v>97</v>
      </c>
      <c r="B115" s="75"/>
      <c r="C115" s="75"/>
      <c r="D115" s="75"/>
      <c r="E115" s="75"/>
      <c r="F115" s="75"/>
      <c r="G115" s="75"/>
    </row>
    <row r="116" spans="1:44" ht="15" customHeight="1" x14ac:dyDescent="0.25">
      <c r="A116" s="79" t="s">
        <v>98</v>
      </c>
      <c r="B116" s="79"/>
      <c r="C116" s="79"/>
      <c r="D116" s="79"/>
      <c r="E116" s="79"/>
      <c r="F116" s="79"/>
      <c r="G116" s="79"/>
    </row>
    <row r="117" spans="1:44" ht="15" customHeight="1" x14ac:dyDescent="0.25">
      <c r="A117" s="76" t="s">
        <v>108</v>
      </c>
      <c r="B117" s="76"/>
      <c r="C117" s="76"/>
      <c r="D117" s="76"/>
      <c r="E117" s="76"/>
      <c r="F117" s="76"/>
      <c r="G117" s="76"/>
    </row>
    <row r="118" spans="1:44" ht="15" customHeight="1" x14ac:dyDescent="0.25">
      <c r="A118" s="79" t="s">
        <v>99</v>
      </c>
      <c r="B118" s="79"/>
      <c r="C118" s="79"/>
      <c r="D118" s="79"/>
      <c r="E118" s="79"/>
      <c r="F118" s="79"/>
      <c r="G118" s="79"/>
    </row>
    <row r="119" spans="1:44" ht="15" customHeight="1" x14ac:dyDescent="0.25">
      <c r="A119" s="75" t="s">
        <v>100</v>
      </c>
      <c r="B119" s="76"/>
      <c r="C119" s="76"/>
      <c r="D119" s="76"/>
      <c r="E119" s="76"/>
      <c r="F119" s="76"/>
      <c r="G119" s="76"/>
    </row>
    <row r="120" spans="1:44" s="25" customFormat="1" x14ac:dyDescent="0.25">
      <c r="A120" s="42"/>
      <c r="B120" s="43"/>
      <c r="C120" s="43"/>
      <c r="D120" s="43"/>
      <c r="E120" s="43"/>
      <c r="F120" s="43"/>
      <c r="G120" s="4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ht="19.5" customHeight="1" x14ac:dyDescent="0.25">
      <c r="A121" s="77" t="s">
        <v>101</v>
      </c>
      <c r="B121" s="77"/>
      <c r="C121" s="77"/>
      <c r="D121" s="77"/>
      <c r="E121" s="77"/>
      <c r="F121" s="77"/>
      <c r="G121" s="77"/>
    </row>
    <row r="122" spans="1:44" ht="21.75" customHeight="1" x14ac:dyDescent="0.25">
      <c r="A122" s="16" t="s">
        <v>102</v>
      </c>
      <c r="B122" s="78"/>
      <c r="C122" s="78"/>
      <c r="D122" s="78"/>
      <c r="E122" s="78"/>
      <c r="F122" s="78"/>
      <c r="G122" s="78"/>
    </row>
    <row r="123" spans="1:44" ht="21.75" customHeight="1" x14ac:dyDescent="0.25">
      <c r="A123" s="16" t="s">
        <v>103</v>
      </c>
      <c r="B123" s="73"/>
      <c r="C123" s="73"/>
      <c r="D123" s="73"/>
      <c r="E123" s="73"/>
      <c r="F123" s="73"/>
      <c r="G123" s="73"/>
    </row>
    <row r="124" spans="1:44" ht="21.75" customHeight="1" x14ac:dyDescent="0.25">
      <c r="A124" s="16" t="s">
        <v>104</v>
      </c>
      <c r="B124" s="78"/>
      <c r="C124" s="78"/>
      <c r="D124" s="78"/>
      <c r="E124" s="78"/>
      <c r="F124" s="78"/>
      <c r="G124" s="78"/>
    </row>
    <row r="125" spans="1:44" ht="21.75" customHeight="1" x14ac:dyDescent="0.25">
      <c r="A125" s="16" t="s">
        <v>105</v>
      </c>
      <c r="B125" s="73"/>
      <c r="C125" s="73"/>
      <c r="D125" s="73"/>
      <c r="E125" s="73"/>
      <c r="F125" s="73"/>
      <c r="G125" s="73"/>
    </row>
    <row r="126" spans="1:44" ht="76.5" customHeight="1" x14ac:dyDescent="0.25">
      <c r="A126" s="17" t="s">
        <v>106</v>
      </c>
      <c r="B126" s="74"/>
      <c r="C126" s="74"/>
      <c r="D126" s="74"/>
      <c r="E126" s="74"/>
      <c r="F126" s="74"/>
      <c r="G126" s="74"/>
    </row>
    <row r="127" spans="1:44" s="2" customFormat="1" x14ac:dyDescent="0.25"/>
    <row r="128" spans="1:44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</sheetData>
  <mergeCells count="44">
    <mergeCell ref="B125:G125"/>
    <mergeCell ref="B126:G126"/>
    <mergeCell ref="A119:G119"/>
    <mergeCell ref="A121:G121"/>
    <mergeCell ref="B122:G122"/>
    <mergeCell ref="B123:G123"/>
    <mergeCell ref="B124:G124"/>
    <mergeCell ref="A115:G115"/>
    <mergeCell ref="A116:G116"/>
    <mergeCell ref="A117:G117"/>
    <mergeCell ref="A118:G118"/>
    <mergeCell ref="A111:G111"/>
    <mergeCell ref="A112:G112"/>
    <mergeCell ref="A113:G113"/>
    <mergeCell ref="A114:G114"/>
    <mergeCell ref="A87:G87"/>
    <mergeCell ref="A90:F90"/>
    <mergeCell ref="A91:F91"/>
    <mergeCell ref="A109:G109"/>
    <mergeCell ref="A110:G110"/>
    <mergeCell ref="A96:C96"/>
    <mergeCell ref="A98:D98"/>
    <mergeCell ref="A103:D103"/>
    <mergeCell ref="A94:G94"/>
    <mergeCell ref="A68:G68"/>
    <mergeCell ref="A74:G74"/>
    <mergeCell ref="A76:G76"/>
    <mergeCell ref="A80:G80"/>
    <mergeCell ref="A86:F86"/>
    <mergeCell ref="A58:G58"/>
    <mergeCell ref="A60:F60"/>
    <mergeCell ref="A61:G61"/>
    <mergeCell ref="A62:G62"/>
    <mergeCell ref="A66:G66"/>
    <mergeCell ref="A29:G29"/>
    <mergeCell ref="A30:G30"/>
    <mergeCell ref="A50:G50"/>
    <mergeCell ref="A54:G54"/>
    <mergeCell ref="A56:G56"/>
    <mergeCell ref="A1:G1"/>
    <mergeCell ref="A3:G3"/>
    <mergeCell ref="A4:G4"/>
    <mergeCell ref="A8:G8"/>
    <mergeCell ref="A9:G9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da6956-4293-4456-97f6-545570501830">
      <Value>13</Value>
      <Value>4</Value>
      <Value>3</Value>
      <Value>2</Value>
      <Value>6</Value>
    </TaxCatchAll>
    <Sitenaam xmlns="a1da6956-4293-4456-97f6-545570501830">/sites/dev-werkomg-aanbesteding-PMS-2025</Sitenaam>
    <jf3007396e7347cea609257d9eaa4ca6 xmlns="a1da6956-4293-4456-97f6-545570501830">
      <Terms xmlns="http://schemas.microsoft.com/office/infopath/2007/PartnerControls"/>
    </jf3007396e7347cea609257d9eaa4ca6>
    <ge0bf3e4aade45a29e5e49763c92758f xmlns="a1da6956-4293-4456-97f6-545570501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0f064123-b7de-4c6e-a147-f08c0e2b2389</TermId>
        </TermInfo>
      </Terms>
    </ge0bf3e4aade45a29e5e49763c92758f>
    <l72b65e41614461b9b237d2ca8dc3bfa xmlns="a1da6956-4293-4456-97f6-545570501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h094006d2ad9401f9b7d73498d7056c6 xmlns="a1da6956-4293-4456-97f6-545570501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e8b9f9cac66945448abed9f71f009dbb xmlns="a1da6956-4293-4456-97f6-545570501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2.0 - Verkeer, vervoer en waterstaat</TermName>
          <TermId xmlns="http://schemas.microsoft.com/office/infopath/2007/PartnerControls">529dad14-2575-4b72-8678-eec3928fdb8e</TermId>
        </TermInfo>
      </Terms>
    </e8b9f9cac66945448abed9f71f009dbb>
    <Ontstaanscontext xmlns="a1da6956-4293-4456-97f6-545570501830">Hout, Richard van</Ontstaanscontext>
    <pd50c43e94894024a73443235b9c5599 xmlns="a1da6956-4293-4456-97f6-545570501830">
      <Terms xmlns="http://schemas.microsoft.com/office/infopath/2007/PartnerControls"/>
    </pd50c43e94894024a73443235b9c5599>
    <c9555a5d75ea45459c485b5bc5619d47 xmlns="a1da6956-4293-4456-97f6-54557050183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DEV-IBL-OA</TermName>
          <TermId xmlns="http://schemas.microsoft.com/office/infopath/2007/PartnerControls">c0e595a6-d7f0-44c8-8bdd-b65aae518f0d</TermId>
        </TermInfo>
      </Terms>
    </c9555a5d75ea45459c485b5bc5619d47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044813995B1E314CBA0092C6F2E789E7007825A6596C98304486C819FC728CC2B1" ma:contentTypeVersion="23" ma:contentTypeDescription="" ma:contentTypeScope="" ma:versionID="6f434f71b4263ef1c14a62c6897b039d">
  <xsd:schema xmlns:xsd="http://www.w3.org/2001/XMLSchema" xmlns:xs="http://www.w3.org/2001/XMLSchema" xmlns:p="http://schemas.microsoft.com/office/2006/metadata/properties" xmlns:ns2="a1da6956-4293-4456-97f6-545570501830" xmlns:ns3="6386b135-3cb7-4b31-a89e-abcb850563bd" targetNamespace="http://schemas.microsoft.com/office/2006/metadata/properties" ma:root="true" ma:fieldsID="38e184ec7b8b78cc48e6bc88b334648c" ns2:_="" ns3:_="">
    <xsd:import namespace="a1da6956-4293-4456-97f6-545570501830"/>
    <xsd:import namespace="6386b135-3cb7-4b31-a89e-abcb850563b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Ontstaanscontext" minOccurs="0"/>
                <xsd:element ref="ns2:Sitenaam" minOccurs="0"/>
                <xsd:element ref="ns2:TaxCatchAllLabel" minOccurs="0"/>
                <xsd:element ref="ns2:jf3007396e7347cea609257d9eaa4ca6" minOccurs="0"/>
                <xsd:element ref="ns2:pd50c43e94894024a73443235b9c5599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a6956-4293-4456-97f6-545570501830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c7add722-2783-4d41-a48b-33f85f4aed3c}" ma:internalName="TaxCatchAll" ma:readOnly="false" ma:showField="CatchAllData" ma:web="a1da6956-4293-4456-97f6-5455705018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ntstaanscontext" ma:index="16" nillable="true" ma:displayName="Ontstaanscontext" ma:default="Hout, Richard van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7" nillable="true" ma:displayName="SiteURL" ma:default="/sites/dev-werkomg-aanbesteding-PMS-2025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TaxCatchAllLabel" ma:index="18" nillable="true" ma:displayName="Taxonomy Catch All Column1" ma:hidden="true" ma:list="{c7add722-2783-4d41-a48b-33f85f4aed3c}" ma:internalName="TaxCatchAllLabel" ma:readOnly="true" ma:showField="CatchAllDataLabel" ma:web="a1da6956-4293-4456-97f6-5455705018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f3007396e7347cea609257d9eaa4ca6" ma:index="19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20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21" nillable="true" ma:taxonomy="true" ma:internalName="ge0bf3e4aade45a29e5e49763c92758f" ma:taxonomyFieldName="Vertrouwelijkheid" ma:displayName="Vertrouwelijkheidsniveau" ma:readOnly="false" ma:default="6;#Vertrouwelijk|0f064123-b7de-4c6e-a147-f08c0e2b2389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22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23" nillable="true" ma:taxonomy="true" ma:internalName="e8b9f9cac66945448abed9f71f009dbb" ma:taxonomyFieldName="Classificatie" ma:displayName="Classificatie" ma:readOnly="false" ma:default="3;#2.0 - Verkeer, vervoer en waterstaat|529dad14-2575-4b72-8678-eec3928fdb8e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24" nillable="true" ma:taxonomy="true" ma:internalName="c9555a5d75ea45459c485b5bc5619d47" ma:taxonomyFieldName="Organisatie" ma:displayName="Organisatie" ma:readOnly="false" ma:default="13;#DEV-IBL-OA|c0e595a6-d7f0-44c8-8bdd-b65aae518f0d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25" nillable="true" ma:taxonomy="true" ma:internalName="l72b65e41614461b9b237d2ca8dc3bfa" ma:taxonomyFieldName="Identificatiekenmerk" ma:displayName="Identificatiekenmerk" ma:readOnly="false" ma:default="4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6b135-3cb7-4b31-a89e-abcb850563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B7F73-0D1F-4E0D-B77E-DCF346FFDE9E}">
  <ds:schemaRefs>
    <ds:schemaRef ds:uri="6386b135-3cb7-4b31-a89e-abcb850563b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a1da6956-4293-4456-97f6-545570501830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6DB9D4-2140-425E-BBA2-1D470EED2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a6956-4293-4456-97f6-545570501830"/>
    <ds:schemaRef ds:uri="6386b135-3cb7-4b31-a89e-abcb850563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D1A35-099F-4048-920A-2EFD3B26C9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Parkeergarages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Toma</dc:creator>
  <cp:keywords/>
  <dc:description/>
  <cp:lastModifiedBy>Urk, Rick van</cp:lastModifiedBy>
  <cp:revision>0</cp:revision>
  <dcterms:created xsi:type="dcterms:W3CDTF">2026-05-29T08:03:01Z</dcterms:created>
  <dcterms:modified xsi:type="dcterms:W3CDTF">2026-07-24T07:48:31Z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0x010100044813995B1E314CBA0092C6F2E789E7007825A6596C98304486C819FC728CC2B1</vt:lpwstr>
  </property>
  <property fmtid="{D5CDD505-2E9C-101B-9397-08002B2CF9AE}" pid="3" name="Classificatie">
    <vt:lpwstr>3;#2.0 - Verkeer, vervoer en waterstaat|529dad14-2575-4b72-8678-eec3928fdb8e</vt:lpwstr>
  </property>
  <property fmtid="{D5CDD505-2E9C-101B-9397-08002B2CF9AE}" pid="4" name="Organisatie">
    <vt:lpwstr>13;#DEV-IBL-OA|c0e595a6-d7f0-44c8-8bdd-b65aae518f0d</vt:lpwstr>
  </property>
  <property fmtid="{D5CDD505-2E9C-101B-9397-08002B2CF9AE}" pid="5" name="Documenttaal">
    <vt:lpwstr>2;#Nederlands|519689bf-6b82-4ac4-acfb-f627d324f32a</vt:lpwstr>
  </property>
  <property fmtid="{D5CDD505-2E9C-101B-9397-08002B2CF9AE}" pid="6" name="Documenttype">
    <vt:lpwstr/>
  </property>
  <property fmtid="{D5CDD505-2E9C-101B-9397-08002B2CF9AE}" pid="7" name="Documentstatus">
    <vt:lpwstr/>
  </property>
  <property fmtid="{D5CDD505-2E9C-101B-9397-08002B2CF9AE}" pid="8" name="Identificatiekenmerk">
    <vt:lpwstr>4;#NL-DvGD|e13875df-7832-4475-b0b1-827f938ffd5f</vt:lpwstr>
  </property>
  <property fmtid="{D5CDD505-2E9C-101B-9397-08002B2CF9AE}" pid="9" name="Vertrouwelijkheid">
    <vt:lpwstr>6;#Vertrouwelijk|0f064123-b7de-4c6e-a147-f08c0e2b2389</vt:lpwstr>
  </property>
</Properties>
</file>