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wijzijnkarel-my.sharepoint.com/personal/v_horsch_wijzijnkarel_nl/Documents/Documenten/DIA Warme drankvoorziening/"/>
    </mc:Choice>
  </mc:AlternateContent>
  <xr:revisionPtr revIDLastSave="0" documentId="8_{FCE17540-15A1-468B-B75F-7C25E1999C5D}" xr6:coauthVersionLast="47" xr6:coauthVersionMax="47" xr10:uidLastSave="{00000000-0000-0000-0000-000000000000}"/>
  <bookViews>
    <workbookView xWindow="-120" yWindow="-120" windowWidth="29040" windowHeight="15840" tabRatio="500" firstSheet="1" activeTab="1" xr2:uid="{00000000-000D-0000-FFFF-FFFF00000000}"/>
  </bookViews>
  <sheets>
    <sheet name="Toelichting" sheetId="1" r:id="rId1"/>
    <sheet name="Vragen en antwoorden" sheetId="2" r:id="rId2"/>
  </sheets>
  <definedNames>
    <definedName name="_xlnm._FilterDatabase" localSheetId="1" hidden="1">'Vragen en antwoorden'!$A$4:$F$25</definedName>
    <definedName name="_xlnm.Print_Area" localSheetId="0">Toelichting!$A$1:$E$37</definedName>
    <definedName name="_xlnm.Print_Titles" localSheetId="1">'Vragen en antwoorden'!$4:$4</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8" i="1" l="1"/>
  <c r="D27" i="1"/>
  <c r="D26" i="1"/>
  <c r="D25" i="1"/>
  <c r="D24" i="1"/>
  <c r="D23" i="1"/>
  <c r="D22" i="1"/>
</calcChain>
</file>

<file path=xl/sharedStrings.xml><?xml version="1.0" encoding="utf-8"?>
<sst xmlns="http://schemas.openxmlformats.org/spreadsheetml/2006/main" count="179" uniqueCount="151">
  <si>
    <t>Nota van inlichtingen – marktconsultatie Warme drankvoorziening</t>
  </si>
  <si>
    <t>Verzamelde vragen van marktpartijen met concept antwoorden</t>
  </si>
  <si>
    <t>Organisatie</t>
  </si>
  <si>
    <t>Diamant-groep, Zevenheuvelenweg 14, 5048 AN Tilburg</t>
  </si>
  <si>
    <t>Afdeling</t>
  </si>
  <si>
    <t>Inkoop &amp; Contractbeheer</t>
  </si>
  <si>
    <t>Onderwerp</t>
  </si>
  <si>
    <t>Warme drankvoorziening inclusief ingrediënten en service</t>
  </si>
  <si>
    <t>Bronvraagstelling</t>
  </si>
  <si>
    <t>Marktconsultatie versie 1.1, 23 juli 2026</t>
  </si>
  <si>
    <t>Contactpersoon</t>
  </si>
  <si>
    <t>Vera Horsch, inkoopadviseur – v.horsch@wijzijnkarel.nl – 06-50837709</t>
  </si>
  <si>
    <t>Termijn vragen leveranciers</t>
  </si>
  <si>
    <t>13 augustus 2026, 10:00 uur</t>
  </si>
  <si>
    <t>Publicatie nota van inlichtingen</t>
  </si>
  <si>
    <t>20 augustus 2026</t>
  </si>
  <si>
    <t>Uiterste inleverdatum vragenlijst</t>
  </si>
  <si>
    <t>27 augustus 2026, 10:00 uur</t>
  </si>
  <si>
    <t>Status</t>
  </si>
  <si>
    <t>Concept – interne werkversie, nog niet gedeeld met de markt</t>
  </si>
  <si>
    <t>Overzicht</t>
  </si>
  <si>
    <t>Categorie</t>
  </si>
  <si>
    <t>Toelichting</t>
  </si>
  <si>
    <t>Aantal</t>
  </si>
  <si>
    <t>Vragen leverancier 1</t>
  </si>
  <si>
    <t>Schriftelijk ontvangen binnen de vragentermijn</t>
  </si>
  <si>
    <t>Vragen leverancier 2</t>
  </si>
  <si>
    <t>Vragen leverancier 3</t>
  </si>
  <si>
    <t>Totaal aantal punten</t>
  </si>
  <si>
    <t>Alle vragen en aandachtspunten samen</t>
  </si>
  <si>
    <t>Concept antwoord gereed</t>
  </si>
  <si>
    <t>Antwoord kan na akkoord worden gepubliceerd</t>
  </si>
  <si>
    <t>Nog input nodig</t>
  </si>
  <si>
    <t>Interne gegevens of een besluit ontbreken nog</t>
  </si>
  <si>
    <t>Voorgestelde tekstwijzigingen</t>
  </si>
  <si>
    <t>Wijzigingen ten opzichte van versie 1.1</t>
  </si>
  <si>
    <t>Legenda status</t>
  </si>
  <si>
    <t>Concept gereed</t>
  </si>
  <si>
    <t>Concept antwoord is inhoudelijk compleet; alleen akkoord van de Diamant-groep nodig.</t>
  </si>
  <si>
    <t>Input nodig</t>
  </si>
  <si>
    <t>Antwoord is nog niet volledig; er ontbreken interne gegevens of een besluit.</t>
  </si>
  <si>
    <t>Let op: dit is een interne werkversie. De concept antwoorden zijn opgesteld op basis van de marktconsultatie versie 1.1 en de aangeleverde vragen.</t>
  </si>
  <si>
    <t>Gegevens die nog niet bekend zijn, zijn niet ingevuld maar benoemd in de kolom 'Benodigde input / actiehouder'.</t>
  </si>
  <si>
    <t>Diamant-groep | Inkoop &amp; Contractbeheer | Vragen van marktpartijen met concept antwoorden | versie 1.1, 23 juli 2026</t>
  </si>
  <si>
    <t>Nr.</t>
  </si>
  <si>
    <t>Bron</t>
  </si>
  <si>
    <t>Paragraaf / onderdeel</t>
  </si>
  <si>
    <t>Vraag zoals gesteld</t>
  </si>
  <si>
    <t>Concept antwoord Diamant-groep</t>
  </si>
  <si>
    <t>V-01</t>
  </si>
  <si>
    <t>Leverancier 1</t>
  </si>
  <si>
    <t>4.1</t>
  </si>
  <si>
    <t>Onderbouwing kwaliteitsoordeel</t>
  </si>
  <si>
    <t>De huidige kwaliteit wordt als onvoldoende gewaardeerd. Hebben jullie eventueel een klanttevredenheidsonderzoek of enquête uitgevoerd waar deze kennis uit naar voren is gekomen en kun je deze delen?</t>
  </si>
  <si>
    <t>Voor de warme drankvoorziening is geen afzonderlijk klanttevredenheidsonderzoek of enquête uitgevoerd. Er is dus geen onderzoeksrapport dat gedeeld kan worden. Het beeld dat de huidige kwaliteit onvoldoende wordt gewaardeerd berust op structurele signalen van medewerkers, kandidaten en leidinggevenden en op de constatering van de directie dat het huidige aanbod niet meer past bij wat de Diamant-groep haar mensen wil bieden (paragraaf 1 en 4.1). De aanleiding voor deze marktconsultatie is daarmee nadrukkelijk een kwaliteitsambitie vanuit de organisatie zelf.
De Diamant-groep overweegt voorafgaand aan de aanbesteding een korte gebruikersmeting (nulmeting) uit te voeren, zodat de kwaliteitsambitie ook meetbaar wordt vastgelegd en na implementatie kan worden getoetst.</t>
  </si>
  <si>
    <t>V-02</t>
  </si>
  <si>
    <t>Toelichting op het kwaliteitsoordeel</t>
  </si>
  <si>
    <t>De huidige kwaliteit wordt als onvoldoende gewaardeerd, kunt u dit verder toelichten?</t>
  </si>
  <si>
    <t>De ontevredenheid richt zich vooral op de ervaren smaak en de consistentie van de warme dranken. Het huidige machinepark bestaat uit instantautomaten (Animo OptiVend 32 NG) en er is geen integraal service- en kwaliteitsregime: de apparatuur is in eigendom, technisch onderhoud en reparaties worden incidenteel ingekocht en ingrediënten worden separaat en decentraal besteld (paragraaf 4.1). Dosering, onderhoudsstaat en versheid zijn daardoor niet structureel geborgd.
Het oordeel betreft dus het totaalconcept – bonen/ingrediënten, dosering, onderhoud en waterkwaliteit – en niet uitsluitend het type machine. Dit is ook precies de reden dat de Diamant-groep apparatuur, ingrediënten en service in één contract wil onderbrengen en kwaliteitsborging (grammage, temperatuur, extractie) expliciet uitvraagt in onderdeel 2.9. In een verdiepend gesprek lichten wij dit graag nader toe.</t>
  </si>
  <si>
    <t>V-03</t>
  </si>
  <si>
    <t>Verbruik in kilo's 2025</t>
  </si>
  <si>
    <t>Heeft u ook de afname in kilo's over kalenderjaar 2025 voorhanden en kunt u deze delen?</t>
  </si>
  <si>
    <t>De Diamant-groep beschikt op dit moment niet over een integraal verbruiksoverzicht, omdat ingrediënten tot nu toe decentraal en incidenteel worden ingekocht (paragraaf 4.1). Wij inventariseren de inkoopgegevens over 2025 (koffie, thee, melkpoeder, chocolade en suiker in kilo's dan wel in bestelde eenheden).
De beschikbare en betrouwbare cijfers worden via de nota van inlichtingen gelijktijdig met alle deelnemers gedeeld, zodat iedere partij over dezelfde informatie beschikt. De gegevens zijn indicatief; daaraan kunnen geen rechten worden ontleend.</t>
  </si>
  <si>
    <t>V-04</t>
  </si>
  <si>
    <t>4.2</t>
  </si>
  <si>
    <t>Openstaan voor advies over zetsysteem</t>
  </si>
  <si>
    <t>Voor capaciteit en snelheid is het gebruikelijk om naast bonensystemen ook met instantsystemen te werken in vergelijkbare situaties bij vergelijkbare bedrijven. Staat men open voor een advies voor de beste oplossing?</t>
  </si>
  <si>
    <t>Ja. Het ophalen van advies is een van de doelen van deze marktconsultatie (paragraaf 3.1 en 3.4); daarvoor zijn de open vragen in onderdeel 2.13 opgenomen. Wij nodigen u nadrukkelijk uit uw advies over capaciteit, doorlooptijd en het aantal opstelpunten te onderbouwen met ervaringscijfers bij vergelijkbare organisaties.
Instant-, oplos- en vriesdroogkoffie blijven echter uitgesloten (paragraaf 4.3). Dat is een bewuste keuze vanuit de kwaliteitsambitie: het huidige park is juist een instantoplossing en de ontevredenheid daarover vormt de directe aanleiding voor dit traject. Wij vragen u daarom binnen dit kader te adviseren hoe de gewenste capaciteit op piekmomenten wél wordt gehaald, bijvoorbeeld via freshbrew, machines met een hogere uurcapaciteit, dubbele uitgifte of meerdere opstelpunten per locatie.</t>
  </si>
  <si>
    <t>V-05</t>
  </si>
  <si>
    <t>Doorlooptijd 10-15 seconden</t>
  </si>
  <si>
    <t>Doorlooptijd 15 seconden is met bonen eigenlijk niet haalbaar, eerder 30 seconden. Is dit acceptabel? Er zijn namelijk wel snellere oplossingen, maar dit is dan wel bijvoorbeeld instant koffie.</t>
  </si>
  <si>
    <t>Dank voor deze inhoudelijke correctie; deze wordt door meerdere marktpartijen gedeeld en door de Diamant-groep onderschreven. De eis van 10 tot 15 seconden was gebaseerd op de uitgiftetijd van het huidige instantpark en is niet representatief voor een vers zetsysteem.
De eis in paragraaf 4.2 wordt daarom aangepast: de doorlooptijd van 10-15 seconden vervalt als absolute eis. Leidend wordt het gebruikersscenario (pauze van 15 minuten, op een piekmoment circa 25 personen kort na elkaar). Een zettijd van circa 25 tot 30 seconden per kop bij een volautomatische bonenmachine en circa 22 tot 25 seconden bij freshbrew is daarmee acceptabel, mits u aantoont dat de piek binnen de pauzetijd wordt opgevangen. Wij vragen u aan te geven welke zetsnelheid, uurcapaciteit en welk aantal machines per locatie bij dit scenario passen. Zie de gewijzigde tekst op het tabblad 'Voorgestelde wijzigingen' (W-01).</t>
  </si>
  <si>
    <t>V-06</t>
  </si>
  <si>
    <t>4.2 / 2.3</t>
  </si>
  <si>
    <t>Koud water: integratie versus losse tap</t>
  </si>
  <si>
    <t>Koud water uit de automaat is een optie, maar bruis is altijd in samenwerking met een losse waterautomaat. Een losse automaat heeft overigens vaak de voorkeur omdat de capaciteit dan hoger is en het makkelijker is om bijvoorbeeld een flesje te vullen.</t>
  </si>
  <si>
    <t>Dank voor deze toelichting; dit is precies het inzicht dat wij met deze consultatie beogen (paragraaf 3.2). De integratie van koudwater in de (koffie)automaat is een wens, geen eis. Paragraaf 4.2 voorziet er al in dat een losstaande oplossing onder hetzelfde servicecontract acceptabel is wanneer integratie niet mogelijk of niet verstandig is.
Wij verzoeken u onderdeel 2.3 volledig in te vullen en daarbij expliciet uw advies te geven over: (a) welke waterkeuzes (stil, gekoeld, bruisend) wél en niet integreerbaar zijn, (b) het verschil in capaciteit en gebruiksgemak, waaronder het vullen van flessen, en (c) de kostenconsequenties van beide varianten. Op basis hiervan bepaalt de Diamant-groep of koudwater als geïntegreerde functie, als losstaande unit of als combinatie wordt uitgevraagd.</t>
  </si>
  <si>
    <t>V-07</t>
  </si>
  <si>
    <t>4.2 / 2.7</t>
  </si>
  <si>
    <t>Koop, huur of lease</t>
  </si>
  <si>
    <t>Gaat de voorkeur uit naar alle machines op basis van koop of is huur ook een optie?</t>
  </si>
  <si>
    <t>Er is nog geen voorkeur bepaald; het afwegen van de contractvormen is een expliciet doel van deze consultatie (paragraaf 3.2). Naast koop met servicecontract en operationele of financiële lease is huur eveneens bespreekbaar, evenals pay-per-cup.
Wij verzoeken u in onderdeel 2.7 alle door u aangeboden vormen op te nemen, inclusief de voor- en nadelen voor een organisatie als de Diamant-groep, de gebruikelijke contractduur, het effect op de prijs per kop en de mogelijkheden tot tussentijdse op- en afschaling. Onderdeel 2.7 en paragraaf 4.2 worden tekstueel aangevuld met 'huur', zodat deze vorm expliciet is opgenomen.</t>
  </si>
  <si>
    <t>V-08</t>
  </si>
  <si>
    <t>4.3 / 5.2</t>
  </si>
  <si>
    <t>Verse koffie, instant en proefplaatsing</t>
  </si>
  <si>
    <t>Verse koffie is een eis, echter instant koffie is ook verse koffie. Het is vaak de perceptie van de gebruiker die de beleving anders maakt. Bent u geïnteresseerd in een proefplaatsing om dit te ervaren?</t>
  </si>
  <si>
    <t>Wij staan open voor een proefopstelling: paragraaf 5.2 en onderdeel 1.6 voorzien hier al in en week 38 is daarvoor in de planning gereserveerd. Deelname is vrijblijvend, leidt niet tot een voorkeurspositie en er kunnen geen rechten aan worden ontleend (paragraaf 2.3 en 7.1).
Wij erkennen dat de bereiding bij een instantsysteem per kop plaatsvindt en dat smaak in belangrijke mate wordt bepaald door de kwaliteit van het product, de dosering, het onderhoud en de waterkwaliteit. Tegelijkertijd is de uitsluiting van instant-, oplos- en vriesdroogkoffie (paragraaf 4.3) een bewuste bestuurlijke keuze, waarin naast smaak ook beleving en uitstraling naar medewerkers, kandidaten, bezoekers en ketenpartners meewegen. Die keuze blijft in stand. Een proefopstelling van de door u geadviseerde oplossing binnen de scope (bonen of freshbrew) is uiteraard welkom.</t>
  </si>
  <si>
    <t>V-09</t>
  </si>
  <si>
    <t>4.1 / 2.1</t>
  </si>
  <si>
    <t>Gewenst aantal automaten</t>
  </si>
  <si>
    <t>Kunt u aangeven hoeveel automaten er gewenst zijn?</t>
  </si>
  <si>
    <t>Het definitieve aantal is nog niet vastgesteld en is mede afhankelijk van de uitkomst van deze consultatie, in het bijzonder van de benodigde capaciteit op piekmomenten.
Als uitgangspunt geldt de huidige situatie (paragraaf 4.1): 13 locaties met een warme drankvoorziening, circa 2.100 medewerkers en kandidaten en 22 opstelpunten, bestaande uit 13 automaten Optivent 32 NG (zwart) en 7 muntautomaten Optivent 32 NG in eigendom, plus 2 huurautomaten. Piekmomenten zijn de ochtendpauze, de lunch en de middagpauze.
Wij vragen u in onderdeel 2.1 aan te geven hoeveel machines per locatie u bij het beschreven piekscenario adviseert en welke uurcapaciteit daarbij hoort.</t>
  </si>
  <si>
    <t>V-10</t>
  </si>
  <si>
    <t>Koffieverbruik Q1 en Q2 2026</t>
  </si>
  <si>
    <t>Kunt u aangeven hoeveel koffie er momenteel gebruikt wordt per Q1 en Q2 2026?</t>
  </si>
  <si>
    <t>Zie ook het antwoord op vraag V-03. De huidige automaten zijn niet voorzien van telemetrie en er wordt geen centrale verbruiksregistratie bijgehouden. Wij inventariseren op dit moment welke gegevens wel beschikbaar zijn: de inkoopvolumes over 2025 en over Q1 en Q2 2026, en waar mogelijk de tellerstanden per automaat.
De beschikbare cijfers worden via de nota van inlichtingen met alle deelnemers gedeeld. Aan deze indicatieve kengetallen kunnen geen rechten worden ontleend.</t>
  </si>
  <si>
    <t>V-11</t>
  </si>
  <si>
    <t>2.3 / 3.3</t>
  </si>
  <si>
    <t>Beoordeling en weging</t>
  </si>
  <si>
    <t>Kunt u duidelijk aangeven op welke manier de beoordeling straks tot stand komt? Dus bijvoorbeeld 60% kwaliteit en 40% prijs?</t>
  </si>
  <si>
    <t>Binnen deze marktconsultatie vindt geen beoordeling of rangschikking plaats. Deelname is vrijblijvend, geeft geen recht op deelname aan of gunning van een latere opdracht en leidt niet tot een voorkeurspositie (paragraaf 2.3 en 7.1).
De gunningssystematiek van de eventuele aanbesteding is nog niet vastgesteld; het bepalen van passende gunningscriteria is juist een van de doelen van deze consultatie (paragraaf 3.3). Uitgangspunt is gunning op basis van de beste prijs-kwaliteitverhouding, waarbij kwaliteit – smaak, kwaliteitsborging en grammage, toegankelijkheid van de bediening en service – zwaar zal wegen. De weging wordt vastgelegd in de aanbestedingsdocumenten en vooraf bekendgemaakt, zodat deze voor alle inschrijvers gelijk en transparant is.
Wij nodigen u uit om via vraag 2.13.6 een onderbouwd advies te geven over een passende verhouding tussen prijs en kwaliteit en over de wijze waarop kwaliteit objectief beoordeeld kan worden.</t>
  </si>
  <si>
    <t>V-12</t>
  </si>
  <si>
    <t>3.3</t>
  </si>
  <si>
    <t>Eenduidige uitvraag zetsysteem</t>
  </si>
  <si>
    <t>Kunt u na de marktconsultatie één duidelijke uitvraag opstellen met betrekking tot het zetsysteem?</t>
  </si>
  <si>
    <t>Ja. De Diamant-groep zal in de aanbestedingsdocumenten één eenduidig uitgangspunt voor het zetsysteem vastleggen, inclusief de daarbij passende capaciteits- en doorlooptijdnormen, zodat inschrijvingen onderling vergelijkbaar zijn. Het opstellen van een realistisch en marktconform Programma van Eisen is een expliciet doel van deze consultatie (paragraaf 3.3).
Het huidige uitgangspunt is vers gezette koffie via een volautomatische bonenmachine, met filterkoffie (freshbrew) als toegestaan alternatief. Op basis van de reacties uit deze consultatie wordt bepaald of dit als één verplicht systeem wordt uitgevraagd of als keuze met functionele minimumeisen (smaak, temperatuur, grammage, capaciteit en doorlooptijd).</t>
  </si>
  <si>
    <t>V-13</t>
  </si>
  <si>
    <t>Leverancier 2</t>
  </si>
  <si>
    <t>2.11</t>
  </si>
  <si>
    <t>Kosten pay-per-cup</t>
  </si>
  <si>
    <t>Bij 2.11 worden de kosten voor pay-per-cup uitgevraagd. Bedoelt u hiermee de kosten per kop koffie die de drinker afrekent bij de automaat, of om de meerkosten voor u als opdrachtgever voor het toevoegen van de betaalmodule aan de machine?</t>
  </si>
  <si>
    <t>Met 'kosten pay-per-cup' wordt het prijsmodel bedoeld waarbij de Diamant-groep als opdrachtgever een all-in prijs per daadwerkelijk afgenomen kop betaalt, waarin apparatuur, ingrediënten en service zijn verdisconteerd. Het gaat dus niet om de consumentenprijs aan de automaat.
De meerkosten van een betaalmodule zijn een afzonderlijke kostenpost. Deze is voor ons wel degelijk relevant: op een deel van de locaties wordt met koffiegeld of munten betaald en het behouden van een betaalfunctie – met muntgeld en/of cashless – is voor die locaties een randvoorwaarde (paragraaf 4.1). Onderdeel 2.11 wordt daarom verduidelijkt en aangevuld met de regel 'Meerkosten betaalmodule per machine (muntgeld / cashless), eenmalig en per jaar'.</t>
  </si>
  <si>
    <t>V-14</t>
  </si>
  <si>
    <t>4.3</t>
  </si>
  <si>
    <t>Reden uitsluiting instant</t>
  </si>
  <si>
    <t>Kunt u aangeven waarom u instantoplossingen uitdrukkelijk uitsluit?</t>
  </si>
  <si>
    <t>De uitsluiting komt rechtstreeks voort uit de kwaliteitsambitie die de aanleiding vormt voor deze marktconsultatie (paragraaf 1 en 4.3). Het huidige machinepark bestaat uit instantautomaten (Animo OptiVend 32 NG) en juist over de daarmee geleverde kwaliteit is de organisatie ontevreden. Voor de directie is de warme drankvoorziening bovendien onderdeel van een prettige werk- en ontmoetingsomgeving voor medewerkers, kandidaten, bezoekers en ketenpartners; daarin wegen beleving en uitstraling mee naast de technische bereiding.
Wij onderkennen dat de smaakbeleving sterk wordt bepaald door de kwaliteit van het product, de dosering, het onderhoud en de waterkwaliteit, en niet alleen door het zetsysteem (zie ook paragraaf 4.3 over de verhouding tussen kwaliteitsambitie en kosten). Om die reden is filterkoffie (freshbrew) uitdrukkelijk wél toegestaan als alternatief voor een volautomatische bonenmachine. De uitsluiting van instant-, oplos- en vriesdroogkoffie blijft in stand.</t>
  </si>
  <si>
    <t>V-15</t>
  </si>
  <si>
    <t>Huidig zetsysteem</t>
  </si>
  <si>
    <t>Welk zetsysteem (bonen, instant, freshbrew) hebben de huidige machines in uw machinepark?</t>
  </si>
  <si>
    <t>Het huidige park bestaat uit Animo Optivent 32 NG automaten: 13 stuks in de uitvoering zwart en 7 muntautomaten, alle in eigendom, aangevuld met 2 huurautomaten. Dit is een instantsysteem (oplos-/vriesdroogkoffie met canisters en mixer). De uitgiftetijd van dit type ligt op ongeveer 5 tot 12 seconden per kop.
Dit verklaart ook de oorspronkelijk opgenomen doorlooptijd van 10 tot 15 seconden in paragraaf 4.2: die was gebaseerd op de huidige situatie en is niet representatief voor een vers zetsysteem. Deze eis wordt aangepast; zie vraag V-05 en wijziging W-01.</t>
  </si>
  <si>
    <t>V-16</t>
  </si>
  <si>
    <t>2.1 / 2.2</t>
  </si>
  <si>
    <t>Referentie-uitgangspunt voor het concept</t>
  </si>
  <si>
    <t>In deel 2 - 2.1 wordt om een omschrijving van de oplossing gevraagd. Deze vraagstelling is voor ons nog te vaag. Om appels met appels te vergelijken adviseren wij een uitgangspunt voor het concept te verschaffen waarbij deelnemers een standaard kunnen zetten en optionele elementen kunnen toevoegen. Ons voorstel is om in 2.1 uit te gaan van een bonenmachine met melktopping, een in de markt gangbare oplossing. Gaat u hiermee akkoord?</t>
  </si>
  <si>
    <t>Wij nemen uw suggestie grotendeels over; het advies is terecht en komt de vergelijkbaarheid ten goede. In onderdeel 2.1 wordt een referentie-uitgangspunt toegevoegd: een volautomatische bonenmachine met melkoplossing en heet water voor thee, gedimensioneerd op het gebruikersvolume en het piekscenario uit paragraaf 4.1 en 4.2.
Wij leggen daarbij niet vast dat dit melktopping (melkpoeder) moet zijn. Verse melk en plantaardige alternatieven zijn voor de Diamant-groep een uitdrukkelijke wens (paragraaf 4.2 en onderdeel 2.4). Beschrijf uw standaardconcept daarom op basis van het genoemde uitgangspunt en benoem verse melk, plantaardige melk, een tweede hopper en overige uitbreidingen als optie met meerprijs. Filterkoffie (freshbrew) mag als gelijkwaardig alternatief worden aangeboden, mits kwaliteit, versheid en doorlooptijd aantoonbaar zijn.
Onderdeel 2.2 blijft ongewijzigd; de codering S / O / N wordt beoordeeld ten opzichte van het in 2.1 genoemde uitgangspunt.</t>
  </si>
  <si>
    <t>V-17</t>
  </si>
  <si>
    <t>Deel 2</t>
  </si>
  <si>
    <t>Gebruiksgegevens per automaat</t>
  </si>
  <si>
    <t>Kunt u de huidige gebruiksgegevens per automaat met ons delen? Zo kunnen deelnemers een beter beeld van de kosten en het concept scheppen.</t>
  </si>
  <si>
    <t>Wij begrijpen het belang hiervan voor een realistische indicatieve prijsopgave. De huidige automaten zijn niet aangesloten op een portaal of telemetrie, waardoor er geen doorlopende registratie per automaat beschikbaar is.
Wij inventariseren welke gegevens wel te achterhalen zijn: de tellerstanden (aantal koppen) per automaat, de inkoopvolumes over 2025 en over Q1 en Q2 2026, en het aantal gebruikers per locatie. Wat beschikbaar en betrouwbaar is, wordt via de nota van inlichtingen gelijktijdig met alle deelnemers gedeeld. Tot die tijd verzoeken wij u te rekenen met de kengetallen in paragraaf 4.1 en uw aannames expliciet te benoemen.</t>
  </si>
  <si>
    <t>V-18</t>
  </si>
  <si>
    <t>2.4</t>
  </si>
  <si>
    <t>Splitsing bekers en roerstaafjes</t>
  </si>
  <si>
    <t>Kunt u in deze paragraaf een splitsing maken in de beantwoording voor bekers en roerstaafjes?</t>
  </si>
  <si>
    <t>Ja, dat nemen wij over. De regel 'Herbruikbare / composteerbare bekers / roerstaafjes' in onderdeel 2.4 wordt gesplitst in twee afzonderlijke regels:
• Bekers (herbruikbaar / composteerbaar / recyclebaar)
• Roerstaafjes (houtvezel / herbruikbaar / alternatief)
Wij verzoeken u bij beide regels aan te geven welke varianten u aanbiedt, welke voldoen aan de geldende regelgeving voor wegwerpplastic (SUP) en welke variant u adviseert voor een organisatie met circa 2.100 gebruikers verdeeld over 13 locaties, mede gelet op afvalstromen en schoonmaak.</t>
  </si>
  <si>
    <t>V-19</t>
  </si>
  <si>
    <t>2.5</t>
  </si>
  <si>
    <t>Definitie volledige uitval</t>
  </si>
  <si>
    <t>Kunt u toelichten wat u bedoelt met volledige uitval?</t>
  </si>
  <si>
    <t>Met volledige uitval bedoelt de Diamant-groep: een storing waardoor een automaat in het geheel geen drank meer kan uitgeven, dan wel om hygiëne- of veiligheidsredenen buiten gebruik moet worden gesteld.
Daarvan te onderscheiden is gedeeltelijke uitval: één of enkele keuzes zijn niet beschikbaar (bijvoorbeeld geen melk, geen chocolade of geen heet water), terwijl de automaat verder functioneert. Op locaties met slechts één opstelpunt betekent volledige uitval dat er in het geheel geen warme drank beschikbaar is; daar weegt de oplostijd het zwaarst.
Beide definities worden in onderdeel 2.5 opgenomen. Wij vragen u de responstijd en de oplostijd voor beide situaties afzonderlijk aan te geven, inclusief eventuele vervangende voorzieningen bij langdurige uitval.</t>
  </si>
  <si>
    <t>V-20</t>
  </si>
  <si>
    <t>2.12</t>
  </si>
  <si>
    <t>Referenties pas in de offertefase</t>
  </si>
  <si>
    <t>U vraagt in deze marktconsultatie om referenties en ervaringen bij soortgelijke organisaties. Gebruikelijk is dat referenties als (extra) bewijslast in de offertefase worden meegestuurd. Daarnaast is het vanwege de vakantieperiode een uitdaging om met de contactpersonen van de referenties te spreken. Wij verzoeken daarom in de marktconsultatie enkel te vragen om ervaring met de sector (1.4) en om 2.12 pas in de offertefase mee te nemen. Gaat u hiermee akkoord?</t>
  </si>
  <si>
    <t>Wij komen u hierin tegemoet. Onderdeel 2.12 wordt aangemerkt als optioneel: er vindt in deze consultatie geen beoordeling plaats en het niet of beperkt invullen ervan heeft geen enkel nadelig gevolg (paragraaf 2.3 en 7.1).
Wij handhaven de vraag wel, omdat inzicht in vergelijkbare organisaties bijdraagt aan de kennisopbouw en aan het verkennen van bestaande oplossingen bij (semi-)publieke en sociale werkorganisaties (paragraaf 3.1 en 3.4). U mag volstaan met het benoemen van het type organisaties zonder contactgegevens; toestemming van referenten is dan niet aan de orde. Vermeld in verband met de AVG geen persoonsgegevens waarvoor u geen toestemming heeft (paragraaf 7.3).
Of en hoe referenties in een eventuele aanbesteding worden gevraagd – als geschiktheidseis of als onderdeel van de gunning – wordt na deze consultatie bepaald.</t>
  </si>
  <si>
    <t>V-21</t>
  </si>
  <si>
    <t>Leverancier 3</t>
  </si>
  <si>
    <t>Aanpassing eis zetsnelheid</t>
  </si>
  <si>
    <t>Zou u de eis in paragraaf 4.2 willen aanpassen? Bij koffieautomaten op basis van verse bonen is een gemiddelde zettijd nodig (contactduur tussen water en boon) van tussen de 25 en 30 seconden om het gewenste eindresultaat te krijgen. Bij koffieautomaten op basis van fresh brew ligt de zettijd tussen de 22 en 25 seconden, al naar gelang de hoeveelheid ml vloeistof die in de beker, het kopje of de mok wordt gehanteerd. Een uitgiftetijd van 10-15 seconden is niet realistisch bij een espressozetsysteem.</t>
  </si>
  <si>
    <t>Overgenomen. Deze opmerking valt samen met vraag V-05 en wordt in versie 1.2 van de marktconsultatie doorgevoerd. De vaste eis van 10-15 seconden vervalt en wordt vervangen door een functionele eis op basis van het piekscenario, met indicatieve bandbreedtes per zetsysteem (bonen circa 25-30 seconden, freshbrew circa 22-25 seconden).
De volledige nieuwe tekst staat op het tabblad 'Voorgestelde wijzigingen' onder W-01.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</si>
</sst>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8"/>
      <color rgb="FF004D6C"/>
      <name val="Calibri"/>
      <charset val="1"/>
    </font>
    <font>
      <b/>
      <sz val="11"/>
      <color rgb="FFF36C2A"/>
      <name val="Calibri"/>
      <charset val="1"/>
    </font>
    <font>
      <b/>
      <sz val="10"/>
      <color rgb="FF004D6C"/>
      <name val="Calibri"/>
      <charset val="1"/>
    </font>
    <font>
      <sz val="10"/>
      <name val="Calibri"/>
      <charset val="1"/>
    </font>
    <font>
      <b/>
      <sz val="13"/>
      <color rgb="FF004D6C"/>
      <name val="Calibri"/>
      <charset val="1"/>
    </font>
    <font>
      <b/>
      <sz val="10"/>
      <color rgb="FFFFFFFF"/>
      <name val="Calibri"/>
      <charset val="1"/>
    </font>
    <font>
      <sz val="10"/>
      <color rgb="FF000000"/>
      <name val="Calibri"/>
      <charset val="1"/>
    </font>
    <font>
      <i/>
      <sz val="9"/>
      <color rgb="FF595959"/>
      <name val="Calibri"/>
      <charset val="1"/>
    </font>
    <font>
      <b/>
      <sz val="16"/>
      <color rgb="FFFFFFFF"/>
      <name val="Calibri"/>
      <charset val="1"/>
    </font>
    <font>
      <b/>
      <sz val="10"/>
      <name val="Calibri"/>
      <charset val="1"/>
    </font>
  </fonts>
  <fills count="8">
    <fill>
      <patternFill patternType="none"/>
    </fill>
    <fill>
      <patternFill patternType="gray125"/>
    </fill>
    <fill>
      <patternFill patternType="solid">
        <fgColor rgb="FFEAF1F4"/>
        <bgColor rgb="FFF7FAFB"/>
      </patternFill>
    </fill>
    <fill>
      <patternFill patternType="solid">
        <fgColor rgb="FF004D6C"/>
        <bgColor rgb="FF1F4E5F"/>
      </patternFill>
    </fill>
    <fill>
      <patternFill patternType="solid">
        <fgColor rgb="FFFFFFFF"/>
        <bgColor rgb="FFF7FAFB"/>
      </patternFill>
    </fill>
    <fill>
      <patternFill patternType="solid">
        <fgColor rgb="FFF7FAFB"/>
        <bgColor rgb="FFFFFFFF"/>
      </patternFill>
    </fill>
    <fill>
      <patternFill patternType="solid">
        <fgColor rgb="FFFDE7D9"/>
        <bgColor rgb="FFEAF1F4"/>
      </patternFill>
    </fill>
    <fill>
      <patternFill patternType="solid">
        <fgColor rgb="FFF36C2A"/>
        <bgColor rgb="FFFF8080"/>
      </patternFill>
    </fill>
  </fills>
  <borders count="2">
    <border>
      <left/>
      <right/>
      <top/>
      <bottom/>
      <diagonal/>
    </border>
    <border>
      <left style="thin">
        <color rgb="FFBFD3D9"/>
      </left>
      <right style="thin">
        <color rgb="FFBFD3D9"/>
      </right>
      <top style="thin">
        <color rgb="FFBFD3D9"/>
      </top>
      <bottom style="thin">
        <color rgb="FFBFD3D9"/>
      </bottom>
      <diagonal/>
    </border>
  </borders>
  <cellStyleXfs count="1">
    <xf numFmtId="0" fontId="0" fillId="0" borderId="0"/>
  </cellStyleXfs>
  <cellXfs count="33">
    <xf numFmtId="0" fontId="0" fillId="0" borderId="0" xfId="0"/>
    <xf numFmtId="0" fontId="3" fillId="2" borderId="1" xfId="0" applyFont="1" applyFill="1" applyBorder="1" applyAlignment="1">
      <alignment vertical="center"/>
    </xf>
    <xf numFmtId="0" fontId="5" fillId="0" borderId="0" xfId="0" applyFont="1"/>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0" fontId="7"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xf>
    <xf numFmtId="0" fontId="7" fillId="5" borderId="1" xfId="0" applyFont="1" applyFill="1" applyBorder="1" applyAlignment="1">
      <alignment horizontal="left" vertical="center"/>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6"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3" fillId="4" borderId="1" xfId="0" applyFont="1" applyFill="1" applyBorder="1" applyAlignment="1">
      <alignment horizontal="center" vertical="top"/>
    </xf>
    <xf numFmtId="0" fontId="10" fillId="4" borderId="1" xfId="0" applyFont="1" applyFill="1" applyBorder="1" applyAlignment="1">
      <alignment vertical="top" wrapText="1"/>
    </xf>
    <xf numFmtId="0" fontId="4" fillId="4" borderId="1" xfId="0" applyFont="1" applyFill="1" applyBorder="1" applyAlignment="1">
      <alignment horizontal="center" vertical="top"/>
    </xf>
    <xf numFmtId="0" fontId="3" fillId="4" borderId="1" xfId="0" applyFont="1" applyFill="1" applyBorder="1" applyAlignment="1">
      <alignment vertical="top" wrapText="1"/>
    </xf>
    <xf numFmtId="0" fontId="4" fillId="4" borderId="1" xfId="0" applyFont="1" applyFill="1" applyBorder="1" applyAlignment="1">
      <alignment vertical="top" wrapText="1"/>
    </xf>
    <xf numFmtId="0" fontId="3" fillId="5" borderId="1" xfId="0" applyFont="1" applyFill="1" applyBorder="1" applyAlignment="1">
      <alignment horizontal="center" vertical="top"/>
    </xf>
    <xf numFmtId="0" fontId="10" fillId="5" borderId="1" xfId="0" applyFont="1" applyFill="1" applyBorder="1" applyAlignment="1">
      <alignment vertical="top" wrapText="1"/>
    </xf>
    <xf numFmtId="0" fontId="4" fillId="5" borderId="1" xfId="0" applyFont="1" applyFill="1" applyBorder="1" applyAlignment="1">
      <alignment horizontal="center" vertical="top"/>
    </xf>
    <xf numFmtId="0" fontId="3" fillId="5" borderId="1" xfId="0" applyFont="1" applyFill="1" applyBorder="1" applyAlignment="1">
      <alignment vertical="top" wrapText="1"/>
    </xf>
    <xf numFmtId="0" fontId="4" fillId="5" borderId="1" xfId="0" applyFont="1" applyFill="1" applyBorder="1" applyAlignment="1">
      <alignment vertical="top" wrapText="1"/>
    </xf>
    <xf numFmtId="0" fontId="9" fillId="3" borderId="0" xfId="0" applyFont="1" applyFill="1" applyAlignment="1">
      <alignment vertical="center" indent="1"/>
    </xf>
    <xf numFmtId="0" fontId="6" fillId="7" borderId="0" xfId="0" applyFont="1" applyFill="1" applyAlignment="1">
      <alignment vertical="center" indent="1"/>
    </xf>
    <xf numFmtId="0" fontId="4" fillId="0" borderId="0" xfId="0" applyFont="1" applyAlignment="1">
      <alignment vertical="center" wrapText="1"/>
    </xf>
    <xf numFmtId="0" fontId="8" fillId="0" borderId="0" xfId="0" applyFont="1" applyAlignment="1">
      <alignment vertical="center"/>
    </xf>
    <xf numFmtId="0" fontId="4" fillId="0" borderId="1" xfId="0" applyFont="1" applyBorder="1" applyAlignment="1">
      <alignment vertical="center" wrapText="1"/>
    </xf>
    <xf numFmtId="0" fontId="1" fillId="0" borderId="0" xfId="0" applyFont="1"/>
    <xf numFmtId="0" fontId="2" fillId="0" borderId="0" xfId="0" applyFont="1"/>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7FAFB"/>
      <rgbColor rgb="FFEAF1F4"/>
      <rgbColor rgb="FF660066"/>
      <rgbColor rgb="FFFF8080"/>
      <rgbColor rgb="FF0066CC"/>
      <rgbColor rgb="FFBFD3D9"/>
      <rgbColor rgb="FF000080"/>
      <rgbColor rgb="FFFF00FF"/>
      <rgbColor rgb="FFFFFF00"/>
      <rgbColor rgb="FF00FFFF"/>
      <rgbColor rgb="FF800080"/>
      <rgbColor rgb="FF800000"/>
      <rgbColor rgb="FF008080"/>
      <rgbColor rgb="FF0000FF"/>
      <rgbColor rgb="FF00CCFF"/>
      <rgbColor rgb="FFCCFFFF"/>
      <rgbColor rgb="FFCCFFCC"/>
      <rgbColor rgb="FFFDE7D9"/>
      <rgbColor rgb="FF99CCFF"/>
      <rgbColor rgb="FFFF99CC"/>
      <rgbColor rgb="FFCC99FF"/>
      <rgbColor rgb="FFFFCC99"/>
      <rgbColor rgb="FF3366FF"/>
      <rgbColor rgb="FF33CCCC"/>
      <rgbColor rgb="FF99CC00"/>
      <rgbColor rgb="FFFFCC00"/>
      <rgbColor rgb="FFFF9900"/>
      <rgbColor rgb="FFF36C2A"/>
      <rgbColor rgb="FF595959"/>
      <rgbColor rgb="FF969696"/>
      <rgbColor rgb="FF004D6C"/>
      <rgbColor rgb="FF339966"/>
      <rgbColor rgb="FF003300"/>
      <rgbColor rgb="FF333300"/>
      <rgbColor rgb="FF993300"/>
      <rgbColor rgb="FF993366"/>
      <rgbColor rgb="FF333399"/>
      <rgbColor rgb="FF1F4E5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2037960</xdr:colOff>
      <xdr:row>3</xdr:row>
      <xdr:rowOff>171000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41120" y="190440"/>
          <a:ext cx="20379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36"/>
  <sheetViews>
    <sheetView showGridLines="0" topLeftCell="A8" zoomScaleNormal="100" workbookViewId="0">
      <selection activeCell="C32" sqref="C32:E32"/>
    </sheetView>
  </sheetViews>
  <sheetFormatPr defaultColWidth="8.7109375" defaultRowHeight="15" x14ac:dyDescent="0.25"/>
  <cols>
    <col min="1" max="1" width="2" customWidth="1"/>
    <col min="2" max="2" width="34" customWidth="1"/>
    <col min="3" max="3" width="62" customWidth="1"/>
    <col min="4" max="4" width="14" customWidth="1"/>
    <col min="5" max="5" width="30" customWidth="1"/>
  </cols>
  <sheetData>
    <row r="2" spans="2:5" ht="19.5" customHeight="1" x14ac:dyDescent="0.25"/>
    <row r="3" spans="2:5" ht="19.5" customHeight="1" x14ac:dyDescent="0.25"/>
    <row r="4" spans="2:5" ht="19.5" customHeight="1" x14ac:dyDescent="0.25"/>
    <row r="5" spans="2:5" ht="19.5" customHeight="1" x14ac:dyDescent="0.25"/>
    <row r="7" spans="2:5" ht="25.5" customHeight="1" x14ac:dyDescent="0.35">
      <c r="B7" s="31" t="s">
        <v>0</v>
      </c>
      <c r="C7" s="31"/>
      <c r="D7" s="31"/>
      <c r="E7" s="31"/>
    </row>
    <row r="8" spans="2:5" x14ac:dyDescent="0.25">
      <c r="B8" s="32" t="s">
        <v>1</v>
      </c>
      <c r="C8" s="32"/>
      <c r="D8" s="32"/>
      <c r="E8" s="32"/>
    </row>
    <row r="10" spans="2:5" ht="15.75" customHeight="1" x14ac:dyDescent="0.25">
      <c r="B10" s="1" t="s">
        <v>2</v>
      </c>
      <c r="C10" s="30" t="s">
        <v>3</v>
      </c>
      <c r="D10" s="30"/>
      <c r="E10" s="30"/>
    </row>
    <row r="11" spans="2:5" ht="15.75" customHeight="1" x14ac:dyDescent="0.25">
      <c r="B11" s="1" t="s">
        <v>4</v>
      </c>
      <c r="C11" s="30" t="s">
        <v>5</v>
      </c>
      <c r="D11" s="30"/>
      <c r="E11" s="30"/>
    </row>
    <row r="12" spans="2:5" ht="15.75" customHeight="1" x14ac:dyDescent="0.25">
      <c r="B12" s="1" t="s">
        <v>6</v>
      </c>
      <c r="C12" s="30" t="s">
        <v>7</v>
      </c>
      <c r="D12" s="30"/>
      <c r="E12" s="30"/>
    </row>
    <row r="13" spans="2:5" ht="15.75" customHeight="1" x14ac:dyDescent="0.25">
      <c r="B13" s="1" t="s">
        <v>8</v>
      </c>
      <c r="C13" s="30" t="s">
        <v>9</v>
      </c>
      <c r="D13" s="30"/>
      <c r="E13" s="30"/>
    </row>
    <row r="14" spans="2:5" ht="15.75" customHeight="1" x14ac:dyDescent="0.25">
      <c r="B14" s="1" t="s">
        <v>10</v>
      </c>
      <c r="C14" s="30" t="s">
        <v>11</v>
      </c>
      <c r="D14" s="30"/>
      <c r="E14" s="30"/>
    </row>
    <row r="15" spans="2:5" ht="15.75" customHeight="1" x14ac:dyDescent="0.25">
      <c r="B15" s="1" t="s">
        <v>12</v>
      </c>
      <c r="C15" s="30" t="s">
        <v>13</v>
      </c>
      <c r="D15" s="30"/>
      <c r="E15" s="30"/>
    </row>
    <row r="16" spans="2:5" ht="15.75" customHeight="1" x14ac:dyDescent="0.25">
      <c r="B16" s="1" t="s">
        <v>14</v>
      </c>
      <c r="C16" s="30" t="s">
        <v>15</v>
      </c>
      <c r="D16" s="30"/>
      <c r="E16" s="30"/>
    </row>
    <row r="17" spans="2:5" ht="15.75" customHeight="1" x14ac:dyDescent="0.25">
      <c r="B17" s="1" t="s">
        <v>16</v>
      </c>
      <c r="C17" s="30" t="s">
        <v>17</v>
      </c>
      <c r="D17" s="30"/>
      <c r="E17" s="30"/>
    </row>
    <row r="18" spans="2:5" ht="15.75" customHeight="1" x14ac:dyDescent="0.25">
      <c r="B18" s="1" t="s">
        <v>18</v>
      </c>
      <c r="C18" s="30" t="s">
        <v>19</v>
      </c>
      <c r="D18" s="30"/>
      <c r="E18" s="30"/>
    </row>
    <row r="20" spans="2:5" ht="17.25" x14ac:dyDescent="0.3">
      <c r="B20" s="2" t="s">
        <v>20</v>
      </c>
    </row>
    <row r="21" spans="2:5" ht="18" customHeight="1" x14ac:dyDescent="0.25">
      <c r="B21" s="3" t="s">
        <v>21</v>
      </c>
      <c r="C21" s="3" t="s">
        <v>22</v>
      </c>
      <c r="D21" s="4" t="s">
        <v>23</v>
      </c>
    </row>
    <row r="22" spans="2:5" ht="15.75" customHeight="1" x14ac:dyDescent="0.25">
      <c r="B22" s="5" t="s">
        <v>24</v>
      </c>
      <c r="C22" s="6" t="s">
        <v>25</v>
      </c>
      <c r="D22" s="7">
        <f>COUNTIF('Vragen en antwoorden'!$B$5:$B$99,"Leverancier 1")</f>
        <v>12</v>
      </c>
    </row>
    <row r="23" spans="2:5" ht="15.75" customHeight="1" x14ac:dyDescent="0.25">
      <c r="B23" s="8" t="s">
        <v>26</v>
      </c>
      <c r="C23" s="9" t="s">
        <v>25</v>
      </c>
      <c r="D23" s="10">
        <f>COUNTIF('Vragen en antwoorden'!$B$5:$B$99,"Leverancier 2")</f>
        <v>8</v>
      </c>
    </row>
    <row r="24" spans="2:5" ht="15.75" customHeight="1" x14ac:dyDescent="0.25">
      <c r="B24" s="5" t="s">
        <v>27</v>
      </c>
      <c r="C24" s="6" t="s">
        <v>25</v>
      </c>
      <c r="D24" s="7">
        <f>COUNTIF('Vragen en antwoorden'!$B$5:$B$99,"Leverancier 3")</f>
        <v>1</v>
      </c>
    </row>
    <row r="25" spans="2:5" ht="15.75" customHeight="1" x14ac:dyDescent="0.25">
      <c r="B25" s="11" t="s">
        <v>28</v>
      </c>
      <c r="C25" s="12" t="s">
        <v>29</v>
      </c>
      <c r="D25" s="13">
        <f>COUNTA('Vragen en antwoorden'!$A$5:$A$99)</f>
        <v>21</v>
      </c>
    </row>
    <row r="26" spans="2:5" ht="15.75" customHeight="1" x14ac:dyDescent="0.25">
      <c r="B26" s="5" t="s">
        <v>30</v>
      </c>
      <c r="C26" s="6" t="s">
        <v>31</v>
      </c>
      <c r="D26" s="7" t="e">
        <f>COUNTIF('Vragen en antwoorden'!#REF!,"Concept gereed")</f>
        <v>#REF!</v>
      </c>
    </row>
    <row r="27" spans="2:5" ht="15.75" customHeight="1" x14ac:dyDescent="0.25">
      <c r="B27" s="8" t="s">
        <v>32</v>
      </c>
      <c r="C27" s="9" t="s">
        <v>33</v>
      </c>
      <c r="D27" s="10" t="e">
        <f>COUNTIF('Vragen en antwoorden'!#REF!,"Input nodig")</f>
        <v>#REF!</v>
      </c>
    </row>
    <row r="28" spans="2:5" ht="15.75" customHeight="1" x14ac:dyDescent="0.25">
      <c r="B28" s="5" t="s">
        <v>34</v>
      </c>
      <c r="C28" s="6" t="s">
        <v>35</v>
      </c>
      <c r="D28" s="7">
        <f>COUNTA(#REF!)</f>
        <v>1</v>
      </c>
    </row>
    <row r="30" spans="2:5" ht="17.25" x14ac:dyDescent="0.3">
      <c r="B30" s="2" t="s">
        <v>36</v>
      </c>
    </row>
    <row r="31" spans="2:5" ht="15.75" customHeight="1" x14ac:dyDescent="0.25">
      <c r="B31" s="13" t="s">
        <v>37</v>
      </c>
      <c r="C31" s="28" t="s">
        <v>38</v>
      </c>
      <c r="D31" s="28"/>
      <c r="E31" s="28"/>
    </row>
    <row r="32" spans="2:5" ht="15.75" customHeight="1" x14ac:dyDescent="0.25">
      <c r="B32" s="14" t="s">
        <v>39</v>
      </c>
      <c r="C32" s="28" t="s">
        <v>40</v>
      </c>
      <c r="D32" s="28"/>
      <c r="E32" s="28"/>
    </row>
    <row r="35" spans="2:5" ht="13.5" customHeight="1" x14ac:dyDescent="0.25">
      <c r="B35" s="29" t="s">
        <v>41</v>
      </c>
      <c r="C35" s="29"/>
      <c r="D35" s="29"/>
      <c r="E35" s="29"/>
    </row>
    <row r="36" spans="2:5" ht="13.5" customHeight="1" x14ac:dyDescent="0.25">
      <c r="B36" s="29" t="s">
        <v>42</v>
      </c>
      <c r="C36" s="29"/>
      <c r="D36" s="29"/>
      <c r="E36" s="29"/>
    </row>
  </sheetData>
  <mergeCells count="15">
    <mergeCell ref="B7:E7"/>
    <mergeCell ref="B8:E8"/>
    <mergeCell ref="C10:E10"/>
    <mergeCell ref="C11:E11"/>
    <mergeCell ref="C12:E12"/>
    <mergeCell ref="C13:E13"/>
    <mergeCell ref="C14:E14"/>
    <mergeCell ref="C15:E15"/>
    <mergeCell ref="C16:E16"/>
    <mergeCell ref="C17:E17"/>
    <mergeCell ref="C32:E32"/>
    <mergeCell ref="B35:E35"/>
    <mergeCell ref="B36:E36"/>
    <mergeCell ref="C31:E31"/>
    <mergeCell ref="C18:E18"/>
  </mergeCells>
  <pageMargins left="0.75" right="0.75" top="1" bottom="1" header="0.511811023622047" footer="0.511811023622047"/>
  <pageSetup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5"/>
  <sheetViews>
    <sheetView showGridLines="0" tabSelected="1" zoomScale="80" zoomScaleNormal="80" workbookViewId="0">
      <pane xSplit="4" ySplit="4" topLeftCell="E6" activePane="bottomRight" state="frozen"/>
      <selection pane="topRight" activeCell="E1" sqref="E1"/>
      <selection pane="bottomLeft" activeCell="A6" sqref="A6"/>
      <selection pane="bottomRight" activeCell="J6" sqref="J6"/>
    </sheetView>
  </sheetViews>
  <sheetFormatPr defaultColWidth="8.7109375" defaultRowHeight="15" x14ac:dyDescent="0.25"/>
  <cols>
    <col min="1" max="1" width="7" customWidth="1"/>
    <col min="2" max="2" width="17" customWidth="1"/>
    <col min="3" max="3" width="15" customWidth="1"/>
    <col min="4" max="4" width="24" customWidth="1"/>
    <col min="5" max="5" width="62" customWidth="1"/>
    <col min="6" max="6" width="88" customWidth="1"/>
  </cols>
  <sheetData>
    <row r="1" spans="1:6" ht="30" customHeight="1" x14ac:dyDescent="0.25">
      <c r="A1" s="26" t="s">
        <v>0</v>
      </c>
      <c r="B1" s="26"/>
      <c r="C1" s="26"/>
      <c r="D1" s="26"/>
      <c r="E1" s="26"/>
      <c r="F1" s="26"/>
    </row>
    <row r="2" spans="1:6" ht="18" customHeight="1" x14ac:dyDescent="0.25">
      <c r="A2" s="27" t="s">
        <v>43</v>
      </c>
      <c r="B2" s="27"/>
      <c r="C2" s="27"/>
      <c r="D2" s="27"/>
      <c r="E2" s="27"/>
      <c r="F2" s="27"/>
    </row>
    <row r="3" spans="1:6" ht="6" customHeight="1" x14ac:dyDescent="0.25"/>
    <row r="4" spans="1:6" ht="31.5" customHeight="1" x14ac:dyDescent="0.25">
      <c r="A4" s="15" t="s">
        <v>44</v>
      </c>
      <c r="B4" s="15" t="s">
        <v>45</v>
      </c>
      <c r="C4" s="15" t="s">
        <v>46</v>
      </c>
      <c r="D4" s="15" t="s">
        <v>6</v>
      </c>
      <c r="E4" s="15" t="s">
        <v>47</v>
      </c>
      <c r="F4" s="15" t="s">
        <v>48</v>
      </c>
    </row>
    <row r="5" spans="1:6" ht="155.25" customHeight="1" x14ac:dyDescent="0.25">
      <c r="A5" s="16" t="s">
        <v>49</v>
      </c>
      <c r="B5" s="17" t="s">
        <v>50</v>
      </c>
      <c r="C5" s="18" t="s">
        <v>51</v>
      </c>
      <c r="D5" s="19" t="s">
        <v>52</v>
      </c>
      <c r="E5" s="20" t="s">
        <v>53</v>
      </c>
      <c r="F5" s="20" t="s">
        <v>54</v>
      </c>
    </row>
    <row r="6" spans="1:6" ht="168.75" customHeight="1" x14ac:dyDescent="0.25">
      <c r="A6" s="21" t="s">
        <v>55</v>
      </c>
      <c r="B6" s="22" t="s">
        <v>50</v>
      </c>
      <c r="C6" s="23" t="s">
        <v>51</v>
      </c>
      <c r="D6" s="24" t="s">
        <v>56</v>
      </c>
      <c r="E6" s="25" t="s">
        <v>57</v>
      </c>
      <c r="F6" s="25" t="s">
        <v>58</v>
      </c>
    </row>
    <row r="7" spans="1:6" ht="115.5" customHeight="1" x14ac:dyDescent="0.25">
      <c r="A7" s="16" t="s">
        <v>59</v>
      </c>
      <c r="B7" s="17" t="s">
        <v>50</v>
      </c>
      <c r="C7" s="18" t="s">
        <v>51</v>
      </c>
      <c r="D7" s="19" t="s">
        <v>60</v>
      </c>
      <c r="E7" s="20" t="s">
        <v>61</v>
      </c>
      <c r="F7" s="20" t="s">
        <v>62</v>
      </c>
    </row>
    <row r="8" spans="1:6" ht="155.25" customHeight="1" x14ac:dyDescent="0.25">
      <c r="A8" s="21" t="s">
        <v>63</v>
      </c>
      <c r="B8" s="22" t="s">
        <v>50</v>
      </c>
      <c r="C8" s="23" t="s">
        <v>64</v>
      </c>
      <c r="D8" s="24" t="s">
        <v>65</v>
      </c>
      <c r="E8" s="25" t="s">
        <v>66</v>
      </c>
      <c r="F8" s="25" t="s">
        <v>67</v>
      </c>
    </row>
    <row r="9" spans="1:6" ht="155.25" customHeight="1" x14ac:dyDescent="0.25">
      <c r="A9" s="16" t="s">
        <v>68</v>
      </c>
      <c r="B9" s="17" t="s">
        <v>50</v>
      </c>
      <c r="C9" s="18" t="s">
        <v>64</v>
      </c>
      <c r="D9" s="19" t="s">
        <v>69</v>
      </c>
      <c r="E9" s="20" t="s">
        <v>70</v>
      </c>
      <c r="F9" s="20" t="s">
        <v>71</v>
      </c>
    </row>
    <row r="10" spans="1:6" ht="142.5" customHeight="1" x14ac:dyDescent="0.25">
      <c r="A10" s="21" t="s">
        <v>72</v>
      </c>
      <c r="B10" s="22" t="s">
        <v>50</v>
      </c>
      <c r="C10" s="23" t="s">
        <v>73</v>
      </c>
      <c r="D10" s="24" t="s">
        <v>74</v>
      </c>
      <c r="E10" s="25" t="s">
        <v>75</v>
      </c>
      <c r="F10" s="25" t="s">
        <v>76</v>
      </c>
    </row>
    <row r="11" spans="1:6" ht="129" customHeight="1" x14ac:dyDescent="0.25">
      <c r="A11" s="16" t="s">
        <v>77</v>
      </c>
      <c r="B11" s="17" t="s">
        <v>50</v>
      </c>
      <c r="C11" s="18" t="s">
        <v>78</v>
      </c>
      <c r="D11" s="19" t="s">
        <v>79</v>
      </c>
      <c r="E11" s="20" t="s">
        <v>80</v>
      </c>
      <c r="F11" s="20" t="s">
        <v>81</v>
      </c>
    </row>
    <row r="12" spans="1:6" ht="155.25" customHeight="1" x14ac:dyDescent="0.25">
      <c r="A12" s="21" t="s">
        <v>82</v>
      </c>
      <c r="B12" s="22" t="s">
        <v>50</v>
      </c>
      <c r="C12" s="23" t="s">
        <v>83</v>
      </c>
      <c r="D12" s="24" t="s">
        <v>84</v>
      </c>
      <c r="E12" s="25" t="s">
        <v>85</v>
      </c>
      <c r="F12" s="25" t="s">
        <v>86</v>
      </c>
    </row>
    <row r="13" spans="1:6" ht="153" customHeight="1" x14ac:dyDescent="0.25">
      <c r="A13" s="16" t="s">
        <v>87</v>
      </c>
      <c r="B13" s="17" t="s">
        <v>50</v>
      </c>
      <c r="C13" s="18" t="s">
        <v>88</v>
      </c>
      <c r="D13" s="19" t="s">
        <v>89</v>
      </c>
      <c r="E13" s="20" t="s">
        <v>90</v>
      </c>
      <c r="F13" s="20" t="s">
        <v>91</v>
      </c>
    </row>
    <row r="14" spans="1:6" ht="102.75" customHeight="1" x14ac:dyDescent="0.25">
      <c r="A14" s="21" t="s">
        <v>92</v>
      </c>
      <c r="B14" s="22" t="s">
        <v>50</v>
      </c>
      <c r="C14" s="23" t="s">
        <v>51</v>
      </c>
      <c r="D14" s="24" t="s">
        <v>93</v>
      </c>
      <c r="E14" s="25" t="s">
        <v>94</v>
      </c>
      <c r="F14" s="25" t="s">
        <v>95</v>
      </c>
    </row>
    <row r="15" spans="1:6" ht="205.5" customHeight="1" x14ac:dyDescent="0.25">
      <c r="A15" s="16" t="s">
        <v>96</v>
      </c>
      <c r="B15" s="17" t="s">
        <v>50</v>
      </c>
      <c r="C15" s="18" t="s">
        <v>97</v>
      </c>
      <c r="D15" s="19" t="s">
        <v>98</v>
      </c>
      <c r="E15" s="20" t="s">
        <v>99</v>
      </c>
      <c r="F15" s="20" t="s">
        <v>100</v>
      </c>
    </row>
    <row r="16" spans="1:6" ht="129" customHeight="1" x14ac:dyDescent="0.25">
      <c r="A16" s="21" t="s">
        <v>101</v>
      </c>
      <c r="B16" s="22" t="s">
        <v>50</v>
      </c>
      <c r="C16" s="23" t="s">
        <v>102</v>
      </c>
      <c r="D16" s="24" t="s">
        <v>103</v>
      </c>
      <c r="E16" s="25" t="s">
        <v>104</v>
      </c>
      <c r="F16" s="25" t="s">
        <v>105</v>
      </c>
    </row>
    <row r="17" spans="1:6" ht="129" customHeight="1" x14ac:dyDescent="0.25">
      <c r="A17" s="16" t="s">
        <v>106</v>
      </c>
      <c r="B17" s="17" t="s">
        <v>107</v>
      </c>
      <c r="C17" s="18" t="s">
        <v>108</v>
      </c>
      <c r="D17" s="19" t="s">
        <v>109</v>
      </c>
      <c r="E17" s="20" t="s">
        <v>110</v>
      </c>
      <c r="F17" s="20" t="s">
        <v>111</v>
      </c>
    </row>
    <row r="18" spans="1:6" ht="168.75" customHeight="1" x14ac:dyDescent="0.25">
      <c r="A18" s="21" t="s">
        <v>112</v>
      </c>
      <c r="B18" s="22" t="s">
        <v>107</v>
      </c>
      <c r="C18" s="23" t="s">
        <v>113</v>
      </c>
      <c r="D18" s="24" t="s">
        <v>114</v>
      </c>
      <c r="E18" s="25" t="s">
        <v>115</v>
      </c>
      <c r="F18" s="25" t="s">
        <v>116</v>
      </c>
    </row>
    <row r="19" spans="1:6" ht="115.5" customHeight="1" x14ac:dyDescent="0.25">
      <c r="A19" s="16" t="s">
        <v>117</v>
      </c>
      <c r="B19" s="17" t="s">
        <v>107</v>
      </c>
      <c r="C19" s="18" t="s">
        <v>51</v>
      </c>
      <c r="D19" s="19" t="s">
        <v>118</v>
      </c>
      <c r="E19" s="20" t="s">
        <v>119</v>
      </c>
      <c r="F19" s="20" t="s">
        <v>120</v>
      </c>
    </row>
    <row r="20" spans="1:6" ht="205.5" customHeight="1" x14ac:dyDescent="0.25">
      <c r="A20" s="21" t="s">
        <v>121</v>
      </c>
      <c r="B20" s="22" t="s">
        <v>107</v>
      </c>
      <c r="C20" s="23" t="s">
        <v>122</v>
      </c>
      <c r="D20" s="24" t="s">
        <v>123</v>
      </c>
      <c r="E20" s="25" t="s">
        <v>124</v>
      </c>
      <c r="F20" s="25" t="s">
        <v>125</v>
      </c>
    </row>
    <row r="21" spans="1:6" ht="129" customHeight="1" x14ac:dyDescent="0.25">
      <c r="A21" s="16" t="s">
        <v>126</v>
      </c>
      <c r="B21" s="17" t="s">
        <v>107</v>
      </c>
      <c r="C21" s="18" t="s">
        <v>127</v>
      </c>
      <c r="D21" s="19" t="s">
        <v>128</v>
      </c>
      <c r="E21" s="20" t="s">
        <v>129</v>
      </c>
      <c r="F21" s="20" t="s">
        <v>130</v>
      </c>
    </row>
    <row r="22" spans="1:6" ht="139.5" customHeight="1" x14ac:dyDescent="0.25">
      <c r="A22" s="21" t="s">
        <v>131</v>
      </c>
      <c r="B22" s="22" t="s">
        <v>107</v>
      </c>
      <c r="C22" s="23" t="s">
        <v>132</v>
      </c>
      <c r="D22" s="24" t="s">
        <v>133</v>
      </c>
      <c r="E22" s="25" t="s">
        <v>134</v>
      </c>
      <c r="F22" s="25" t="s">
        <v>135</v>
      </c>
    </row>
    <row r="23" spans="1:6" ht="179.25" customHeight="1" x14ac:dyDescent="0.25">
      <c r="A23" s="16" t="s">
        <v>136</v>
      </c>
      <c r="B23" s="17" t="s">
        <v>107</v>
      </c>
      <c r="C23" s="18" t="s">
        <v>137</v>
      </c>
      <c r="D23" s="19" t="s">
        <v>138</v>
      </c>
      <c r="E23" s="20" t="s">
        <v>139</v>
      </c>
      <c r="F23" s="20" t="s">
        <v>140</v>
      </c>
    </row>
    <row r="24" spans="1:6" ht="179.25" customHeight="1" x14ac:dyDescent="0.25">
      <c r="A24" s="21" t="s">
        <v>141</v>
      </c>
      <c r="B24" s="22" t="s">
        <v>107</v>
      </c>
      <c r="C24" s="23" t="s">
        <v>142</v>
      </c>
      <c r="D24" s="24" t="s">
        <v>143</v>
      </c>
      <c r="E24" s="25" t="s">
        <v>144</v>
      </c>
      <c r="F24" s="25" t="s">
        <v>145</v>
      </c>
    </row>
    <row r="25" spans="1:6" ht="105" customHeight="1" x14ac:dyDescent="0.25">
      <c r="A25" s="16" t="s">
        <v>146</v>
      </c>
      <c r="B25" s="17" t="s">
        <v>147</v>
      </c>
      <c r="C25" s="18" t="s">
        <v>64</v>
      </c>
      <c r="D25" s="19" t="s">
        <v>148</v>
      </c>
      <c r="E25" s="20" t="s">
        <v>149</v>
      </c>
      <c r="F25" s="20" t="s">
        <v>150</v>
      </c>
    </row>
  </sheetData>
  <autoFilter ref="A4:F25" xr:uid="{00000000-0009-0000-0000-000001000000}"/>
  <mergeCells count="2">
    <mergeCell ref="A1:F1"/>
    <mergeCell ref="A2:F2"/>
  </mergeCells>
  <pageMargins left="0.75" right="0.75" top="1" bottom="1" header="0.511811023622047" footer="0.511811023622047"/>
  <pageSetup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A5A3FBF947E644B278AE4FA46B3147" ma:contentTypeVersion="3" ma:contentTypeDescription="Een nieuw document maken." ma:contentTypeScope="" ma:versionID="448d6c6d02c5cb87890e59b88df0d69c">
  <xsd:schema xmlns:xsd="http://www.w3.org/2001/XMLSchema" xmlns:xs="http://www.w3.org/2001/XMLSchema" xmlns:p="http://schemas.microsoft.com/office/2006/metadata/properties" xmlns:ns2="1d6d0927-833d-47ef-8a5b-55639ec49556" targetNamespace="http://schemas.microsoft.com/office/2006/metadata/properties" ma:root="true" ma:fieldsID="9f738b359e26fd13269fe26c74ef2bfa" ns2:_="">
    <xsd:import namespace="1d6d0927-833d-47ef-8a5b-55639ec495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d0927-833d-47ef-8a5b-55639ec495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7C57E1-E996-48E6-A54A-A088CED3ABDE}">
  <ds:schemaRefs>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1d6d0927-833d-47ef-8a5b-55639ec49556"/>
    <ds:schemaRef ds:uri="http://purl.org/dc/dcmitype/"/>
  </ds:schemaRefs>
</ds:datastoreItem>
</file>

<file path=customXml/itemProps2.xml><?xml version="1.0" encoding="utf-8"?>
<ds:datastoreItem xmlns:ds="http://schemas.openxmlformats.org/officeDocument/2006/customXml" ds:itemID="{B25A3C44-FC78-41B4-A702-0CD21026BB8A}">
  <ds:schemaRefs>
    <ds:schemaRef ds:uri="http://schemas.microsoft.com/sharepoint/v3/contenttype/forms"/>
  </ds:schemaRefs>
</ds:datastoreItem>
</file>

<file path=customXml/itemProps3.xml><?xml version="1.0" encoding="utf-8"?>
<ds:datastoreItem xmlns:ds="http://schemas.openxmlformats.org/officeDocument/2006/customXml" ds:itemID="{BAD62405-45F7-49F3-AD05-4686FCBAD1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d0927-833d-47ef-8a5b-55639ec49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Vragen en antwoorden</vt:lpstr>
      <vt:lpstr>Toelichting!Afdrukbereik</vt:lpstr>
      <vt:lpstr>'Vragen en antwoorden'!Afdruktitels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Vera Horsch</cp:lastModifiedBy>
  <cp:revision>0</cp:revision>
  <dcterms:created xsi:type="dcterms:W3CDTF">2026-08-20T14:34:56Z</dcterms:created>
  <dcterms:modified xsi:type="dcterms:W3CDTF">2026-08-27T07:27:39Z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0x0101006CA5A3FBF947E644B278AE4FA46B3147</vt:lpwstr>
  </property>
</Properties>
</file>