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vb939.sharepoint.com/teams/TeamInkoopGVB/Gedeelde documenten/Inkoopprojecten/ICT &amp; Staf/2026-31 Reïntegratie en outplacement nw/10. Productie inschrijvingsleidraad en bijlagen/"/>
    </mc:Choice>
  </mc:AlternateContent>
  <xr:revisionPtr revIDLastSave="147" documentId="8_{9A0FA193-87DD-4083-AFFC-42D1BC5CF955}" xr6:coauthVersionLast="47" xr6:coauthVersionMax="47" xr10:uidLastSave="{5A87B40F-EE7F-4900-965F-E393EAC8211F}"/>
  <bookViews>
    <workbookView xWindow="-28920" yWindow="-1200" windowWidth="29040" windowHeight="15720" xr2:uid="{00000000-000D-0000-FFFF-FFFF00000000}"/>
  </bookViews>
  <sheets>
    <sheet name="1 Instructie" sheetId="2" r:id="rId1"/>
    <sheet name="2. Prijzenblad P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7" i="1" l="1"/>
  <c r="H77" i="1" s="1"/>
  <c r="F77" i="1"/>
  <c r="E78" i="1"/>
  <c r="H78" i="1" s="1"/>
  <c r="F78" i="1"/>
  <c r="E106" i="1"/>
  <c r="H106" i="1" s="1"/>
  <c r="F106" i="1"/>
  <c r="E107" i="1"/>
  <c r="H107" i="1" s="1"/>
  <c r="F107" i="1"/>
  <c r="F117" i="1"/>
  <c r="E117" i="1"/>
  <c r="H117" i="1" s="1"/>
  <c r="E128" i="1"/>
  <c r="H128" i="1" s="1"/>
  <c r="F128" i="1"/>
  <c r="E129" i="1"/>
  <c r="H129" i="1" s="1"/>
  <c r="F129" i="1"/>
  <c r="E130" i="1"/>
  <c r="H130" i="1" s="1"/>
  <c r="F130" i="1"/>
  <c r="E131" i="1"/>
  <c r="H131" i="1" s="1"/>
  <c r="F131" i="1"/>
  <c r="H23" i="1"/>
  <c r="H21" i="1"/>
  <c r="H20" i="1"/>
  <c r="H19" i="1"/>
  <c r="H18" i="1"/>
  <c r="H17" i="1"/>
  <c r="H15" i="1"/>
  <c r="H14" i="1"/>
  <c r="H12" i="1"/>
  <c r="H11" i="1"/>
  <c r="H10" i="1"/>
  <c r="H8" i="1"/>
  <c r="H7" i="1"/>
  <c r="F46" i="1"/>
  <c r="F47" i="1"/>
  <c r="F48" i="1"/>
  <c r="F49" i="1"/>
  <c r="F50" i="1"/>
  <c r="E46" i="1"/>
  <c r="H46" i="1" s="1"/>
  <c r="E47" i="1"/>
  <c r="H47" i="1" s="1"/>
  <c r="E48" i="1"/>
  <c r="H48" i="1" s="1"/>
  <c r="E49" i="1"/>
  <c r="H49" i="1" s="1"/>
  <c r="E50" i="1"/>
  <c r="H50" i="1" s="1"/>
  <c r="H24" i="1" l="1"/>
  <c r="G135" i="1" l="1"/>
  <c r="D135" i="1"/>
  <c r="F134" i="1"/>
  <c r="E134" i="1"/>
  <c r="H134" i="1" s="1"/>
  <c r="F132" i="1"/>
  <c r="E132" i="1"/>
  <c r="H132" i="1" s="1"/>
  <c r="F127" i="1"/>
  <c r="E127" i="1"/>
  <c r="H127" i="1" s="1"/>
  <c r="F125" i="1"/>
  <c r="E125" i="1"/>
  <c r="H125" i="1" s="1"/>
  <c r="F124" i="1"/>
  <c r="E124" i="1"/>
  <c r="H124" i="1" s="1"/>
  <c r="F122" i="1"/>
  <c r="E122" i="1"/>
  <c r="H122" i="1" s="1"/>
  <c r="F121" i="1"/>
  <c r="E121" i="1"/>
  <c r="H121" i="1" s="1"/>
  <c r="F120" i="1"/>
  <c r="E120" i="1"/>
  <c r="H120" i="1" s="1"/>
  <c r="F118" i="1"/>
  <c r="E118" i="1"/>
  <c r="H118" i="1" s="1"/>
  <c r="F116" i="1"/>
  <c r="E116" i="1"/>
  <c r="H116" i="1" s="1"/>
  <c r="G24" i="1"/>
  <c r="G53" i="1"/>
  <c r="D53" i="1"/>
  <c r="F52" i="1"/>
  <c r="E52" i="1"/>
  <c r="H52" i="1" s="1"/>
  <c r="F45" i="1"/>
  <c r="E45" i="1"/>
  <c r="H45" i="1" s="1"/>
  <c r="F43" i="1"/>
  <c r="E43" i="1"/>
  <c r="H43" i="1" s="1"/>
  <c r="F42" i="1"/>
  <c r="E42" i="1"/>
  <c r="H42" i="1" s="1"/>
  <c r="F41" i="1"/>
  <c r="E41" i="1"/>
  <c r="H41" i="1" s="1"/>
  <c r="F40" i="1"/>
  <c r="E40" i="1"/>
  <c r="H40" i="1" s="1"/>
  <c r="F39" i="1"/>
  <c r="E39" i="1"/>
  <c r="H39" i="1" s="1"/>
  <c r="F37" i="1"/>
  <c r="E37" i="1"/>
  <c r="H37" i="1" s="1"/>
  <c r="F36" i="1"/>
  <c r="E36" i="1"/>
  <c r="H36" i="1" s="1"/>
  <c r="F34" i="1"/>
  <c r="E34" i="1"/>
  <c r="H34" i="1" s="1"/>
  <c r="F33" i="1"/>
  <c r="E33" i="1"/>
  <c r="H33" i="1" s="1"/>
  <c r="F32" i="1"/>
  <c r="E32" i="1"/>
  <c r="H32" i="1" s="1"/>
  <c r="F30" i="1"/>
  <c r="E30" i="1"/>
  <c r="H30" i="1" s="1"/>
  <c r="F29" i="1"/>
  <c r="E29" i="1"/>
  <c r="H29" i="1" s="1"/>
  <c r="G82" i="1"/>
  <c r="D82" i="1"/>
  <c r="F81" i="1"/>
  <c r="E81" i="1"/>
  <c r="H81" i="1" s="1"/>
  <c r="F79" i="1"/>
  <c r="E79" i="1"/>
  <c r="H79" i="1" s="1"/>
  <c r="F76" i="1"/>
  <c r="E76" i="1"/>
  <c r="H76" i="1" s="1"/>
  <c r="F75" i="1"/>
  <c r="E75" i="1"/>
  <c r="H75" i="1" s="1"/>
  <c r="F74" i="1"/>
  <c r="E74" i="1"/>
  <c r="H74" i="1" s="1"/>
  <c r="F72" i="1"/>
  <c r="E72" i="1"/>
  <c r="H72" i="1" s="1"/>
  <c r="F71" i="1"/>
  <c r="E71" i="1"/>
  <c r="H71" i="1" s="1"/>
  <c r="F70" i="1"/>
  <c r="E70" i="1"/>
  <c r="H70" i="1" s="1"/>
  <c r="F69" i="1"/>
  <c r="E69" i="1"/>
  <c r="H69" i="1" s="1"/>
  <c r="F68" i="1"/>
  <c r="E68" i="1"/>
  <c r="H68" i="1" s="1"/>
  <c r="F66" i="1"/>
  <c r="E66" i="1"/>
  <c r="H66" i="1" s="1"/>
  <c r="F65" i="1"/>
  <c r="E65" i="1"/>
  <c r="H65" i="1" s="1"/>
  <c r="F63" i="1"/>
  <c r="E63" i="1"/>
  <c r="H63" i="1" s="1"/>
  <c r="F62" i="1"/>
  <c r="E62" i="1"/>
  <c r="H62" i="1" s="1"/>
  <c r="F61" i="1"/>
  <c r="E61" i="1"/>
  <c r="H61" i="1" s="1"/>
  <c r="F59" i="1"/>
  <c r="E59" i="1"/>
  <c r="H59" i="1" s="1"/>
  <c r="F58" i="1"/>
  <c r="E58" i="1"/>
  <c r="H58" i="1" s="1"/>
  <c r="E105" i="1"/>
  <c r="H105" i="1" s="1"/>
  <c r="F105" i="1"/>
  <c r="H53" i="1" l="1"/>
  <c r="D140" i="1" s="1"/>
  <c r="H82" i="1"/>
  <c r="D141" i="1" s="1"/>
  <c r="G141" i="1" s="1"/>
  <c r="H135" i="1"/>
  <c r="D143" i="1" s="1"/>
  <c r="F53" i="1"/>
  <c r="F82" i="1"/>
  <c r="F135" i="1"/>
  <c r="E135" i="1"/>
  <c r="D139" i="1"/>
  <c r="G139" i="1" s="1"/>
  <c r="E53" i="1"/>
  <c r="E82" i="1"/>
  <c r="G143" i="1" l="1"/>
  <c r="H143" i="1" s="1"/>
  <c r="G140" i="1"/>
  <c r="H140" i="1" s="1"/>
  <c r="F110" i="1"/>
  <c r="E110" i="1"/>
  <c r="H110" i="1" s="1"/>
  <c r="E104" i="1"/>
  <c r="H104" i="1" s="1"/>
  <c r="F104" i="1"/>
  <c r="E108" i="1"/>
  <c r="H108" i="1" s="1"/>
  <c r="F108" i="1"/>
  <c r="F103" i="1"/>
  <c r="E103" i="1"/>
  <c r="H103" i="1" s="1"/>
  <c r="E98" i="1"/>
  <c r="H98" i="1" s="1"/>
  <c r="F98" i="1"/>
  <c r="E99" i="1"/>
  <c r="H99" i="1" s="1"/>
  <c r="F99" i="1"/>
  <c r="E100" i="1"/>
  <c r="H100" i="1" s="1"/>
  <c r="F100" i="1"/>
  <c r="E101" i="1"/>
  <c r="H101" i="1" s="1"/>
  <c r="F101" i="1"/>
  <c r="F97" i="1"/>
  <c r="E97" i="1"/>
  <c r="H97" i="1" s="1"/>
  <c r="F95" i="1"/>
  <c r="E95" i="1"/>
  <c r="H95" i="1" s="1"/>
  <c r="F94" i="1"/>
  <c r="E94" i="1"/>
  <c r="H94" i="1" s="1"/>
  <c r="F92" i="1"/>
  <c r="E92" i="1"/>
  <c r="H92" i="1" s="1"/>
  <c r="F91" i="1"/>
  <c r="E91" i="1"/>
  <c r="H91" i="1" s="1"/>
  <c r="F88" i="1"/>
  <c r="E88" i="1"/>
  <c r="H88" i="1" s="1"/>
  <c r="F87" i="1"/>
  <c r="E87" i="1"/>
  <c r="H87" i="1" s="1"/>
  <c r="H141" i="1"/>
  <c r="G111" i="1"/>
  <c r="F90" i="1"/>
  <c r="E90" i="1"/>
  <c r="H90" i="1" s="1"/>
  <c r="D111" i="1"/>
  <c r="H111" i="1" l="1"/>
  <c r="D142" i="1" s="1"/>
  <c r="E111" i="1"/>
  <c r="F111" i="1"/>
  <c r="G142" i="1" l="1"/>
  <c r="H142" i="1" s="1"/>
  <c r="H139" i="1"/>
  <c r="G144" i="1" l="1"/>
  <c r="H144" i="1"/>
  <c r="E146" i="1" l="1"/>
</calcChain>
</file>

<file path=xl/sharedStrings.xml><?xml version="1.0" encoding="utf-8"?>
<sst xmlns="http://schemas.openxmlformats.org/spreadsheetml/2006/main" count="320" uniqueCount="115">
  <si>
    <t>nr</t>
  </si>
  <si>
    <t>Bij het invullen dient de Inschrijver de navolgende instructie te volgen en uitgangspunten aan te houden voor prijsvorming:</t>
  </si>
  <si>
    <r>
      <rPr>
        <b/>
        <sz val="11"/>
        <rFont val="Calibri"/>
        <family val="2"/>
        <scheme val="minor"/>
      </rPr>
      <t>Tarieven:</t>
    </r>
    <r>
      <rPr>
        <sz val="11"/>
        <rFont val="Calibri"/>
        <family val="2"/>
        <scheme val="minor"/>
      </rPr>
      <t xml:space="preserve"> Alle tarieven dienen te worden opgegeven in Euro’s en exclusief btw. Alle tarieven dienen met uiterlijk 2 decimalen achter de komma ingevuld te worden.</t>
    </r>
  </si>
  <si>
    <r>
      <rPr>
        <b/>
        <sz val="11"/>
        <rFont val="Calibri"/>
        <family val="2"/>
        <scheme val="minor"/>
      </rPr>
      <t xml:space="preserve">Reële tarieven en niet manipulatief: </t>
    </r>
    <r>
      <rPr>
        <sz val="11"/>
        <rFont val="Calibri"/>
        <family val="2"/>
        <scheme val="minor"/>
      </rPr>
      <t>De opgegeven tarieven dienen reëel te zijn en mogen geen negatieve bedragen bevatten, tenzij dit uitdrukkelijk is toegestaan in het Aanbestedingsdocument. Het is niet toegestaan tarieven te hanteren die de beoordelingssystematiek manipuleren waardoor toepassing van de beoordelingssystematiek onmogelijk wordt gemaakt. Bedragen dienen op verzoek van GVB geverifieerd te kunnen worden.</t>
    </r>
  </si>
  <si>
    <t>Profiel D (intensief)</t>
  </si>
  <si>
    <t>Onderdeel</t>
  </si>
  <si>
    <t>Tarief totaal (werkelijk te hanteren tarief tijdens uitvoering)</t>
  </si>
  <si>
    <t>Vaste vergoeding totaal (80%)</t>
  </si>
  <si>
    <t>Variabele vergoeding (plaatsingsfee) (20%)</t>
  </si>
  <si>
    <t>Gewogen rekentarief (Vaste vergoeding)</t>
  </si>
  <si>
    <t>A</t>
  </si>
  <si>
    <t>Opstartfase</t>
  </si>
  <si>
    <t>A1</t>
  </si>
  <si>
    <t>Intakegesprek en aanmaken trajectdossier</t>
  </si>
  <si>
    <t>A2</t>
  </si>
  <si>
    <t>Opstellen PVA inclusief zoekprofiel</t>
  </si>
  <si>
    <t>B</t>
  </si>
  <si>
    <t>Algemeen</t>
  </si>
  <si>
    <t>B1</t>
  </si>
  <si>
    <t>Verstrekken tussenrapportages en bijhouden dossier</t>
  </si>
  <si>
    <t>B2</t>
  </si>
  <si>
    <t>Periodiek overleg met medewerker</t>
  </si>
  <si>
    <t>B3</t>
  </si>
  <si>
    <t>Periodiek overleg met casemanager/ AVR GVB</t>
  </si>
  <si>
    <t>C</t>
  </si>
  <si>
    <t>Uitvoeringsfase 1: Bewustwording en educatie medewerker</t>
  </si>
  <si>
    <t>C1</t>
  </si>
  <si>
    <t>Voorlichting traject spoor 2, WIA en eventuele aansluiting WGA traject</t>
  </si>
  <si>
    <t>C2</t>
  </si>
  <si>
    <t xml:space="preserve">Optioneel: Inzet van gerichte training /coaching  </t>
  </si>
  <si>
    <t>D</t>
  </si>
  <si>
    <t>Uitvoeringsfase 2: Sollicitatiefit maken</t>
  </si>
  <si>
    <t>D1</t>
  </si>
  <si>
    <t>Actualiseren of maken CV</t>
  </si>
  <si>
    <t>D2</t>
  </si>
  <si>
    <t>Basis sollicitatiebrief opstellen</t>
  </si>
  <si>
    <t>D3</t>
  </si>
  <si>
    <t>Inventariseren netwerkmogelijkheden en in te zetten social media</t>
  </si>
  <si>
    <t>D4</t>
  </si>
  <si>
    <t>D5</t>
  </si>
  <si>
    <t>E</t>
  </si>
  <si>
    <t>Uitvoeringsfase 3: Benaderen arbeidsmarkt</t>
  </si>
  <si>
    <t>E1</t>
  </si>
  <si>
    <t>Inzet Jobhunting / netwerkbenadering</t>
  </si>
  <si>
    <t>E2</t>
  </si>
  <si>
    <t xml:space="preserve">Inzet Jobsearching </t>
  </si>
  <si>
    <t>E3</t>
  </si>
  <si>
    <t>Ondersteuning medewerker bij sollicitatie activiteiten</t>
  </si>
  <si>
    <t>E4</t>
  </si>
  <si>
    <t>Monitoring sollicitatie activiteit</t>
  </si>
  <si>
    <t>E5</t>
  </si>
  <si>
    <t>Optioneel: inzet van middelen ter activering van medewerker (werkervaringsplaats, werkstage en/of vrijwilligers werk)</t>
  </si>
  <si>
    <t>E6</t>
  </si>
  <si>
    <t>F</t>
  </si>
  <si>
    <t>Afronding</t>
  </si>
  <si>
    <t>Verstrekken eindrapportage en oplevering compleet dossier</t>
  </si>
  <si>
    <t>Gewogen/ gemiddeld totaaltarief (per traject)</t>
  </si>
  <si>
    <t>Profiel C (light)</t>
  </si>
  <si>
    <t>Profiel B (regulier)</t>
  </si>
  <si>
    <t>Profiel A (oriënterend)</t>
  </si>
  <si>
    <t>Profiel ERD WGA</t>
  </si>
  <si>
    <t>Aanmaak trajectdossier</t>
  </si>
  <si>
    <t>A3</t>
  </si>
  <si>
    <t>Optioneel voorlichting WGA traject</t>
  </si>
  <si>
    <t>Overzicht</t>
  </si>
  <si>
    <t>Profiel</t>
  </si>
  <si>
    <t>Gewogen rekentarief per profiel per traject inclusief optionele delen</t>
  </si>
  <si>
    <t>Aantal trajecten indicatief per jaar</t>
  </si>
  <si>
    <t>Totale (gewogen) kosten over 1 jaar</t>
  </si>
  <si>
    <t>Totale (gewogen) kosten over 8 jaar</t>
  </si>
  <si>
    <t>Subtotaal</t>
  </si>
  <si>
    <t>Aldus voor akkoord getekend en  naar waarheid verstrekt.</t>
  </si>
  <si>
    <t>Datum:</t>
  </si>
  <si>
    <t>Organisatie:</t>
  </si>
  <si>
    <t>Naam vertegenwoordiger Inschrijver c.q. Penvoerder:</t>
  </si>
  <si>
    <t>Functie:</t>
  </si>
  <si>
    <t>Handtekening:</t>
  </si>
  <si>
    <t>PA</t>
  </si>
  <si>
    <t>PB</t>
  </si>
  <si>
    <t>PC</t>
  </si>
  <si>
    <t>PD</t>
  </si>
  <si>
    <t>BIJLAGE 9A - Prijzenblad Perceel 1 spoor 2, ERD WGA- Invulblad</t>
  </si>
  <si>
    <t>Gewogen/ gemiddeld totaaltarief (per traject) excl. plaatsingsfee</t>
  </si>
  <si>
    <t>nvt</t>
  </si>
  <si>
    <t>Optioneel: Inzet van aanvullende middelen (training, coaching e.d.) ter bevordering van kansen op de arbeidsmarkt</t>
  </si>
  <si>
    <t>Integrale totaalprijs* over 8 jaar</t>
  </si>
  <si>
    <t>* dit is een indicatieve rekentechnische prijs ten behoeve van de beoordeling</t>
  </si>
  <si>
    <t>F1</t>
  </si>
  <si>
    <t>Indicatief % geslaagde duurzame externe herplaatsingen (tbv plaatsingsfee)</t>
  </si>
  <si>
    <t>PW</t>
  </si>
  <si>
    <t>SA</t>
  </si>
  <si>
    <t>SB</t>
  </si>
  <si>
    <t>SC</t>
  </si>
  <si>
    <t>SD</t>
  </si>
  <si>
    <t>SW</t>
  </si>
  <si>
    <t>PT</t>
  </si>
  <si>
    <t>Nr</t>
  </si>
  <si>
    <t>ST</t>
  </si>
  <si>
    <t>Optioneel: Voorlichting traject spoor 2, WIA en eventuele aansluiting WGA traject</t>
  </si>
  <si>
    <t xml:space="preserve">Optioneel Intakegesprek </t>
  </si>
  <si>
    <t>Inschrijfprijs</t>
  </si>
  <si>
    <t>D6</t>
  </si>
  <si>
    <r>
      <t xml:space="preserve">Subweging verwachte frequentie tbv rekentabel </t>
    </r>
    <r>
      <rPr>
        <i/>
        <sz val="10"/>
        <color theme="1"/>
        <rFont val="Arial"/>
        <family val="2"/>
      </rPr>
      <t>(range: ~100% = altijd voorkomend, ~0% = nooit voorkomend) indicatief #</t>
    </r>
  </si>
  <si>
    <t># Hierin is een indicatie van de frequentie vanuit het verleden meegenomen aangaande voortijdig stoppen van het traject (met gevolgen dat sommige stapen niet of niet geheel afgerond worden in het traject) en de frequentie van inzet van optionele stappen.</t>
  </si>
  <si>
    <t>Optioneel: Inzet van testen / onderzoek in het kader van beroepsoriëntatie en sollicitatiefit krijgen van medewerker. (voortkomend uit PvA)</t>
  </si>
  <si>
    <t>Optioneel: Bijstellen zoekprofiel</t>
  </si>
  <si>
    <r>
      <rPr>
        <b/>
        <sz val="11"/>
        <rFont val="Calibri"/>
        <family val="2"/>
        <scheme val="minor"/>
      </rPr>
      <t>Vaste tarieven/meewerk/indexering:</t>
    </r>
    <r>
      <rPr>
        <sz val="11"/>
        <rFont val="Calibri"/>
        <family val="2"/>
        <scheme val="minor"/>
      </rPr>
      <t xml:space="preserve"> De prijzen zoals aangeboden in deze prijstabel staan vast gedurende de looptijd van deze Raamovereenkomst, tenzij er sprake is van door Opdrachtgever schriftelijk geaccordeerd meerwerk en rekening houdend met indexering. Hierbij dienen de in de prijstabel opgegeven tarieven gehanteerd te worden. Indexering vindt plaats conform hetgeen beschreven in artikel 4.4 van Bijlage 10 (Raamovereenkomst). </t>
    </r>
  </si>
  <si>
    <r>
      <t xml:space="preserve">BIJLAGE 9A - </t>
    </r>
    <r>
      <rPr>
        <b/>
        <sz val="14"/>
        <color rgb="FF000000"/>
        <rFont val="Arial"/>
        <family val="2"/>
      </rPr>
      <t>Prijzenblad Perceel 1</t>
    </r>
    <r>
      <rPr>
        <b/>
        <sz val="14"/>
        <color theme="1"/>
        <rFont val="Arial"/>
        <family val="2"/>
      </rPr>
      <t xml:space="preserve"> - INSTRUCTIES</t>
    </r>
  </si>
  <si>
    <r>
      <rPr>
        <b/>
        <sz val="11"/>
        <rFont val="Calibri"/>
        <family val="2"/>
        <scheme val="minor"/>
      </rPr>
      <t xml:space="preserve">Plaatsingsfee en voorwaarden vergoeding: </t>
    </r>
    <r>
      <rPr>
        <sz val="11"/>
        <rFont val="Calibri"/>
        <family val="2"/>
        <scheme val="minor"/>
      </rPr>
      <t>Conform hetgeen uitgebreid beschreven in het PVE is er voor Perceel 1 een plaatsingsfee van toepassing met daarbij voorwaarden voor deze vergoeiding. In de rekentabel is een inschatting gemaakt van het aantal verwachte plaatsingen. Hiermee is als indicatie gerkekend om te komen tot een totaalbedrage. Hier kunnen verder geen rechten aan worden ontleend.</t>
    </r>
  </si>
  <si>
    <r>
      <rPr>
        <b/>
        <sz val="11"/>
        <rFont val="Calibri"/>
        <family val="2"/>
        <scheme val="minor"/>
      </rPr>
      <t>Zie voor nadere beschrijving/ toelichting/ invulling:</t>
    </r>
    <r>
      <rPr>
        <sz val="11"/>
        <rFont val="Calibri"/>
        <family val="2"/>
        <scheme val="minor"/>
      </rPr>
      <t xml:space="preserve"> de Aanbestedingsleidraad, Concept Raamovereenkomst, het PvE en overige aanbestedingsdocumentatie.</t>
    </r>
  </si>
  <si>
    <r>
      <rPr>
        <b/>
        <sz val="11"/>
        <rFont val="Calibri"/>
        <family val="2"/>
        <scheme val="minor"/>
      </rPr>
      <t xml:space="preserve">Integrale fixed en all-in tarieven: </t>
    </r>
    <r>
      <rPr>
        <sz val="11"/>
        <rFont val="Calibri"/>
        <family val="2"/>
        <scheme val="minor"/>
      </rPr>
      <t>Alle in het Aanbestedingsdocument (incl. bijlagen) beschreven dienstverlening en/of te leveren producten dienen in de ingevulde fixed tarieven te zijn opgenomen. Alle bedragen zijn dus integrale tarieven, inclusief alle indirecte, achterliggende en vaste algemene kosten zoals (</t>
    </r>
    <r>
      <rPr>
        <u/>
        <sz val="11"/>
        <rFont val="Calibri"/>
        <family val="2"/>
        <scheme val="minor"/>
      </rPr>
      <t>niet-limitatief</t>
    </r>
    <r>
      <rPr>
        <sz val="11"/>
        <rFont val="Calibri"/>
        <family val="2"/>
        <scheme val="minor"/>
      </rPr>
      <t>): eenmalige kosten, algemene (bedrijfs-)kosten, voorbereiding, periodiek overleg en (management/overige) rapportage naar opdrachtgever, verzekeringen, reis- en verblijfskosten, ICT-/telefoonkosten, licenties, verbruiksmaterialen, administratiekosten, secretariaat, recruitment. Kosten die niet in de tarieven zijn opgenomen worden niet vergoed, tenzij uitdrukkelijk anders schriftelijk overeengekomen.</t>
    </r>
  </si>
  <si>
    <r>
      <rPr>
        <b/>
        <sz val="11"/>
        <rFont val="Calibri"/>
        <family val="2"/>
        <scheme val="minor"/>
      </rPr>
      <t>Basis:</t>
    </r>
    <r>
      <rPr>
        <sz val="11"/>
        <rFont val="Calibri"/>
        <family val="2"/>
        <scheme val="minor"/>
      </rPr>
      <t xml:space="preserve"> Inschrijver dient alle gevraagde fixed tarieven op te geven in tabblad 2 (invulblad) in de lichtoranje gemarkeerde velden. Deze instructie is bindend. Indien wordt afgeweken van de instructie wordt de Inschrijving terzijde gelegd en komt Inschrijver niet voor gunning in aanmerking. De opgegeven aantallen zijn zo representatief mogelijk, maar vormen een indicatie en bieden geen garanties. De betreffende prijsstelling geldt voor de daadwerkelijke dienstverlening die onder de Raamovereenkomst wordt uitgevoerd.
</t>
    </r>
  </si>
  <si>
    <r>
      <rPr>
        <b/>
        <sz val="11"/>
        <rFont val="Calibri"/>
        <family val="2"/>
        <scheme val="minor"/>
      </rPr>
      <t>Invulling velden:</t>
    </r>
    <r>
      <rPr>
        <sz val="11"/>
        <rFont val="Calibri"/>
        <family val="2"/>
        <scheme val="minor"/>
      </rPr>
      <t xml:space="preserve"> Inschrijver dient alleen de lichtoranje gemarkeerde cellen in te vullen. Alleen de lichtoranje gemarkeerde cellen mogen en dienen allen te worden ingevuld, daar waar een invulling 0 is dient er 0 ingevuld te worden en geen cel leeggelaten. Enkele zaken, waaronder de totale inschrijfsom, worden automatisch uitgerekend. Inschrijver mag niets wijzigen aan de bestaande formules, inhoud en structuur van het prijzenblad.</t>
    </r>
  </si>
  <si>
    <r>
      <rPr>
        <b/>
        <sz val="11"/>
        <rFont val="Calibri"/>
        <family val="2"/>
        <scheme val="minor"/>
      </rPr>
      <t>Alle genoemde hoeveelheden en percentages (als wegingen) zijn indicatief</t>
    </r>
    <r>
      <rPr>
        <sz val="11"/>
        <rFont val="Calibri"/>
        <family val="2"/>
        <scheme val="minor"/>
      </rPr>
      <t>, hieraan kunnen geen rechten worden ontleend.</t>
    </r>
  </si>
  <si>
    <r>
      <rPr>
        <b/>
        <sz val="11"/>
        <rFont val="Calibri"/>
        <family val="2"/>
        <scheme val="minor"/>
      </rPr>
      <t xml:space="preserve">Arcering vlakken: </t>
    </r>
    <r>
      <rPr>
        <sz val="11"/>
        <rFont val="Calibri"/>
        <family val="2"/>
        <scheme val="minor"/>
      </rPr>
      <t>Daar waar de vlakken goen gearceerd zijn betreft het standaard onderdelen, daar waar vlakken lichtgeel gekleurd zijn betreft het optionele onderdelen.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</si>
</sst>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dd\-mm\-yy;@"/>
    <numFmt numFmtId="166" formatCode="0.0%"/>
  </numFmts>
  <fonts count="13" x14ac:knownFonts="1">
    <font>
      <sz val="10"/>
      <color theme="1"/>
      <name val="Arial"/>
      <family val="2"/>
    </font>
    <font>
      <b/>
      <sz val="10"/>
      <color theme="1"/>
      <name val="Arial"/>
      <family val="2"/>
    </font>
    <font>
      <b/>
      <sz val="10"/>
      <name val="Arial"/>
      <family val="2"/>
    </font>
    <font>
      <b/>
      <i/>
      <u/>
      <sz val="10"/>
      <color theme="1"/>
      <name val="Arial"/>
      <family val="2"/>
    </font>
    <font>
      <b/>
      <sz val="14"/>
      <color theme="1"/>
      <name val="Arial"/>
      <family val="2"/>
    </font>
    <font>
      <b/>
      <sz val="14"/>
      <color rgb="FF000000"/>
      <name val="Arial"/>
      <family val="2"/>
    </font>
    <font>
      <sz val="11"/>
      <name val="Calibri"/>
      <family val="2"/>
      <scheme val="minor"/>
    </font>
    <font>
      <b/>
      <sz val="11"/>
      <name val="Calibri"/>
      <family val="2"/>
      <scheme val="minor"/>
    </font>
    <font>
      <u/>
      <sz val="11"/>
      <name val="Calibri"/>
      <family val="2"/>
      <scheme val="minor"/>
    </font>
    <font>
      <i/>
      <sz val="10"/>
      <color theme="1"/>
      <name val="Arial"/>
      <family val="2"/>
    </font>
    <font>
      <sz val="8"/>
      <name val="Arial"/>
      <family val="2"/>
    </font>
    <font>
      <sz val="10"/>
      <color rgb="FF000000"/>
      <name val="Arial"/>
      <family val="2"/>
    </font>
    <font>
      <sz val="10"/>
      <color theme="1"/>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rgb="FF00CCFF"/>
        <bgColor rgb="FF00CCFF"/>
      </patternFill>
    </fill>
    <fill>
      <patternFill patternType="solid">
        <fgColor theme="0" tint="-4.9989318521683403E-2"/>
        <bgColor indexed="64"/>
      </patternFill>
    </fill>
    <fill>
      <patternFill patternType="solid">
        <fgColor rgb="FF00B0F0"/>
        <bgColor rgb="FF00CCFF"/>
      </patternFill>
    </fill>
    <fill>
      <patternFill patternType="solid">
        <fgColor theme="5" tint="0.7999816888943144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8" tint="0.39997558519241921"/>
        <bgColor indexed="64"/>
      </patternFill>
    </fill>
    <fill>
      <patternFill patternType="solid">
        <fgColor theme="7"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s>
  <cellStyleXfs count="3">
    <xf numFmtId="0" fontId="0" fillId="0" borderId="0"/>
    <xf numFmtId="9" fontId="12" fillId="0" borderId="0" applyFont="0" applyFill="0" applyBorder="0" applyAlignment="0" applyProtection="0"/>
    <xf numFmtId="44" fontId="12" fillId="0" borderId="0" applyFont="0" applyFill="0" applyBorder="0" applyAlignment="0" applyProtection="0"/>
  </cellStyleXfs>
  <cellXfs count="68">
    <xf numFmtId="0" fontId="0" fillId="0" borderId="0" xfId="0"/>
    <xf numFmtId="0" fontId="0" fillId="0" borderId="0" xfId="0" applyAlignment="1">
      <alignment vertical="top"/>
    </xf>
    <xf numFmtId="0" fontId="1" fillId="0" borderId="0" xfId="0" applyFont="1" applyAlignment="1">
      <alignment vertical="top" wrapText="1"/>
    </xf>
    <xf numFmtId="0" fontId="0" fillId="0" borderId="0" xfId="0" applyAlignment="1">
      <alignment vertical="top" wrapText="1"/>
    </xf>
    <xf numFmtId="164"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vertical="top" wrapText="1"/>
    </xf>
    <xf numFmtId="0" fontId="0" fillId="0" borderId="1" xfId="0" applyBorder="1" applyAlignment="1">
      <alignment vertical="top"/>
    </xf>
    <xf numFmtId="0" fontId="6" fillId="0" borderId="4" xfId="0" applyFont="1" applyBorder="1" applyAlignment="1">
      <alignment vertical="top" wrapText="1"/>
    </xf>
    <xf numFmtId="0" fontId="2" fillId="0" borderId="1" xfId="0" applyFont="1" applyBorder="1" applyAlignment="1">
      <alignment horizontal="left" vertical="top" wrapText="1"/>
    </xf>
    <xf numFmtId="0" fontId="1" fillId="0" borderId="0" xfId="0" applyFont="1" applyAlignment="1">
      <alignment horizontal="left" vertical="top" wrapText="1"/>
    </xf>
    <xf numFmtId="0" fontId="1" fillId="4" borderId="1" xfId="0" applyFont="1" applyFill="1" applyBorder="1" applyAlignment="1">
      <alignment wrapText="1"/>
    </xf>
    <xf numFmtId="0" fontId="1" fillId="4" borderId="1" xfId="0" applyFont="1" applyFill="1" applyBorder="1" applyAlignment="1">
      <alignment vertical="top"/>
    </xf>
    <xf numFmtId="0" fontId="6" fillId="0" borderId="1" xfId="0" applyFont="1" applyBorder="1" applyAlignment="1">
      <alignment horizontal="left" vertical="top" wrapText="1"/>
    </xf>
    <xf numFmtId="0" fontId="6" fillId="0" borderId="1" xfId="0" applyFont="1" applyBorder="1" applyAlignment="1">
      <alignment vertical="top" wrapText="1"/>
    </xf>
    <xf numFmtId="0" fontId="0" fillId="0" borderId="1" xfId="0" applyBorder="1" applyAlignment="1">
      <alignment vertical="top" wrapText="1"/>
    </xf>
    <xf numFmtId="0" fontId="0" fillId="0" borderId="2" xfId="0" applyBorder="1" applyAlignment="1">
      <alignment horizontal="left" vertical="top" wrapText="1"/>
    </xf>
    <xf numFmtId="164" fontId="1" fillId="7" borderId="1" xfId="0" applyNumberFormat="1" applyFont="1" applyFill="1" applyBorder="1" applyAlignment="1">
      <alignment horizontal="left" vertical="top" wrapText="1"/>
    </xf>
    <xf numFmtId="0" fontId="1" fillId="0" borderId="1" xfId="0" applyFont="1" applyBorder="1" applyAlignment="1">
      <alignment vertical="top" wrapText="1"/>
    </xf>
    <xf numFmtId="0" fontId="1" fillId="2" borderId="1" xfId="0" applyFont="1" applyFill="1" applyBorder="1" applyAlignment="1">
      <alignment horizontal="left" vertical="top" wrapText="1"/>
    </xf>
    <xf numFmtId="0" fontId="0" fillId="0" borderId="0" xfId="0" applyAlignment="1">
      <alignment horizontal="left" vertical="top"/>
    </xf>
    <xf numFmtId="0" fontId="1" fillId="0" borderId="1" xfId="0" applyFont="1" applyBorder="1" applyAlignment="1">
      <alignment horizontal="left" vertical="top"/>
    </xf>
    <xf numFmtId="0" fontId="3" fillId="0" borderId="0" xfId="0" applyFont="1" applyAlignment="1">
      <alignment horizontal="left" vertical="top"/>
    </xf>
    <xf numFmtId="164" fontId="1" fillId="0" borderId="1" xfId="0" applyNumberFormat="1" applyFont="1" applyBorder="1" applyAlignment="1">
      <alignment vertical="top" wrapText="1"/>
    </xf>
    <xf numFmtId="164" fontId="1" fillId="0" borderId="1" xfId="0" applyNumberFormat="1" applyFont="1" applyBorder="1" applyAlignment="1">
      <alignment horizontal="left" vertical="top" wrapText="1"/>
    </xf>
    <xf numFmtId="164" fontId="0" fillId="0" borderId="1" xfId="0" applyNumberFormat="1" applyBorder="1" applyAlignment="1">
      <alignment vertical="top" wrapText="1"/>
    </xf>
    <xf numFmtId="9" fontId="0" fillId="0" borderId="1" xfId="0" applyNumberFormat="1" applyBorder="1" applyAlignment="1">
      <alignment vertical="top" wrapText="1"/>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0" xfId="0" applyFill="1" applyAlignment="1">
      <alignment vertical="top" wrapText="1"/>
    </xf>
    <xf numFmtId="0" fontId="0" fillId="11" borderId="1" xfId="0" applyFill="1" applyBorder="1" applyAlignment="1">
      <alignment horizontal="left" vertical="top" wrapText="1"/>
    </xf>
    <xf numFmtId="0" fontId="0" fillId="11" borderId="1" xfId="0" applyFill="1" applyBorder="1" applyAlignment="1">
      <alignment vertical="top" wrapText="1"/>
    </xf>
    <xf numFmtId="164" fontId="1" fillId="0" borderId="0" xfId="0" applyNumberFormat="1" applyFont="1" applyAlignment="1">
      <alignment vertical="top" wrapText="1"/>
    </xf>
    <xf numFmtId="9" fontId="1" fillId="0" borderId="0" xfId="0" applyNumberFormat="1" applyFont="1" applyAlignment="1">
      <alignment vertical="top" wrapText="1"/>
    </xf>
    <xf numFmtId="0" fontId="1" fillId="7" borderId="1" xfId="0" applyFont="1" applyFill="1" applyBorder="1" applyAlignment="1">
      <alignment vertical="top" wrapText="1"/>
    </xf>
    <xf numFmtId="164" fontId="1" fillId="7" borderId="1" xfId="0" applyNumberFormat="1" applyFont="1" applyFill="1" applyBorder="1" applyAlignment="1">
      <alignment vertical="top" wrapText="1"/>
    </xf>
    <xf numFmtId="0" fontId="0" fillId="0" borderId="6" xfId="0" applyBorder="1" applyAlignment="1">
      <alignment vertical="top" wrapText="1"/>
    </xf>
    <xf numFmtId="0" fontId="0" fillId="8" borderId="6" xfId="0" applyFill="1" applyBorder="1" applyAlignment="1">
      <alignment vertical="top" wrapText="1"/>
    </xf>
    <xf numFmtId="164" fontId="0" fillId="0" borderId="6" xfId="0" applyNumberFormat="1" applyBorder="1" applyAlignment="1">
      <alignment vertical="top" wrapText="1"/>
    </xf>
    <xf numFmtId="9" fontId="0" fillId="0" borderId="6" xfId="0" applyNumberFormat="1" applyBorder="1" applyAlignment="1">
      <alignment vertical="top" wrapText="1"/>
    </xf>
    <xf numFmtId="164" fontId="0" fillId="9" borderId="1" xfId="0" applyNumberFormat="1" applyFill="1" applyBorder="1" applyAlignment="1">
      <alignment vertical="top" wrapText="1"/>
    </xf>
    <xf numFmtId="9" fontId="9" fillId="0" borderId="1" xfId="0" applyNumberFormat="1" applyFont="1" applyBorder="1" applyAlignment="1">
      <alignment vertical="top" wrapText="1"/>
    </xf>
    <xf numFmtId="166" fontId="0" fillId="0" borderId="1" xfId="1" applyNumberFormat="1" applyFont="1" applyBorder="1" applyAlignment="1">
      <alignment vertical="top" wrapText="1"/>
    </xf>
    <xf numFmtId="0" fontId="1" fillId="2" borderId="5" xfId="0" applyFont="1" applyFill="1" applyBorder="1" applyAlignment="1">
      <alignment vertical="top" wrapText="1"/>
    </xf>
    <xf numFmtId="0" fontId="1" fillId="7" borderId="1"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9" borderId="5" xfId="0" applyFont="1" applyFill="1" applyBorder="1" applyAlignment="1">
      <alignment vertical="top" wrapText="1"/>
    </xf>
    <xf numFmtId="164" fontId="0" fillId="0" borderId="0" xfId="0" applyNumberFormat="1" applyAlignment="1">
      <alignment horizontal="left" vertical="top" wrapText="1"/>
    </xf>
    <xf numFmtId="164" fontId="0" fillId="0" borderId="0" xfId="0" applyNumberFormat="1" applyAlignment="1">
      <alignment vertical="top" wrapText="1"/>
    </xf>
    <xf numFmtId="44" fontId="0" fillId="0" borderId="0" xfId="2" applyFont="1" applyAlignment="1">
      <alignment vertical="top"/>
    </xf>
    <xf numFmtId="44" fontId="0" fillId="0" borderId="0" xfId="0" applyNumberFormat="1" applyAlignment="1">
      <alignment vertical="top"/>
    </xf>
    <xf numFmtId="0" fontId="0" fillId="0" borderId="1" xfId="0" applyBorder="1" applyAlignment="1">
      <alignment horizontal="center" vertical="top"/>
    </xf>
    <xf numFmtId="0" fontId="2" fillId="0" borderId="1" xfId="0" applyFont="1" applyBorder="1" applyAlignment="1">
      <alignment horizontal="center" vertical="top" wrapText="1"/>
    </xf>
    <xf numFmtId="0" fontId="1" fillId="10" borderId="1" xfId="0" applyFont="1" applyFill="1" applyBorder="1" applyAlignment="1">
      <alignment horizontal="center"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4" fillId="5" borderId="0" xfId="0" applyFont="1" applyFill="1" applyAlignment="1">
      <alignment horizontal="center" vertical="top"/>
    </xf>
    <xf numFmtId="0" fontId="4" fillId="5" borderId="7" xfId="0" applyFont="1" applyFill="1" applyBorder="1" applyAlignment="1">
      <alignment horizontal="center"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9" fillId="0" borderId="0" xfId="0" applyFont="1" applyAlignment="1">
      <alignment horizontal="left" vertical="top" wrapText="1"/>
    </xf>
    <xf numFmtId="0" fontId="4" fillId="3" borderId="0" xfId="0" applyFont="1" applyFill="1" applyAlignment="1">
      <alignment horizontal="center" vertical="top" wrapText="1"/>
    </xf>
    <xf numFmtId="0" fontId="4" fillId="3" borderId="7" xfId="0" applyFont="1" applyFill="1" applyBorder="1" applyAlignment="1">
      <alignment horizontal="center" vertical="top" wrapText="1"/>
    </xf>
    <xf numFmtId="164" fontId="0" fillId="6" borderId="1" xfId="0" applyNumberFormat="1" applyFill="1" applyBorder="1" applyAlignment="1" applyProtection="1">
      <alignment vertical="top" wrapText="1"/>
      <protection locked="0"/>
    </xf>
    <xf numFmtId="165" fontId="11" fillId="6" borderId="1" xfId="0" applyNumberFormat="1" applyFont="1" applyFill="1" applyBorder="1" applyAlignment="1" applyProtection="1">
      <alignment horizontal="left" vertical="top" wrapText="1"/>
      <protection locked="0"/>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7BE38-F306-4A5A-97D5-8B80733BE675}">
  <dimension ref="B2:C14"/>
  <sheetViews>
    <sheetView tabSelected="1" zoomScale="85" zoomScaleNormal="85" workbookViewId="0">
      <selection activeCell="C7" sqref="C7"/>
    </sheetView>
  </sheetViews>
  <sheetFormatPr defaultColWidth="9.109375" defaultRowHeight="13.2" x14ac:dyDescent="0.25"/>
  <cols>
    <col min="1" max="1" width="1.88671875" style="1" customWidth="1"/>
    <col min="2" max="2" width="3.109375" style="1" customWidth="1"/>
    <col min="3" max="3" width="120.109375" style="1" customWidth="1"/>
    <col min="4" max="16384" width="9.109375" style="1"/>
  </cols>
  <sheetData>
    <row r="2" spans="2:3" ht="18" customHeight="1" x14ac:dyDescent="0.25">
      <c r="B2" s="64" t="s">
        <v>107</v>
      </c>
      <c r="C2" s="65"/>
    </row>
    <row r="3" spans="2:3" x14ac:dyDescent="0.25">
      <c r="C3" s="11"/>
    </row>
    <row r="4" spans="2:3" x14ac:dyDescent="0.25">
      <c r="B4" s="13" t="s">
        <v>96</v>
      </c>
      <c r="C4" s="12" t="s">
        <v>1</v>
      </c>
    </row>
    <row r="5" spans="2:3" ht="72" x14ac:dyDescent="0.25">
      <c r="B5" s="8">
        <v>1</v>
      </c>
      <c r="C5" s="14" t="s">
        <v>111</v>
      </c>
    </row>
    <row r="6" spans="2:3" ht="28.8" x14ac:dyDescent="0.25">
      <c r="B6" s="8">
        <v>2</v>
      </c>
      <c r="C6" s="9" t="s">
        <v>2</v>
      </c>
    </row>
    <row r="7" spans="2:3" ht="57.6" x14ac:dyDescent="0.25">
      <c r="B7" s="8">
        <v>3</v>
      </c>
      <c r="C7" s="9" t="s">
        <v>106</v>
      </c>
    </row>
    <row r="8" spans="2:3" ht="86.4" x14ac:dyDescent="0.25">
      <c r="B8" s="8">
        <v>4</v>
      </c>
      <c r="C8" s="9" t="s">
        <v>110</v>
      </c>
    </row>
    <row r="9" spans="2:3" ht="57.6" x14ac:dyDescent="0.25">
      <c r="B9" s="8">
        <v>5</v>
      </c>
      <c r="C9" s="9" t="s">
        <v>112</v>
      </c>
    </row>
    <row r="10" spans="2:3" ht="57.6" x14ac:dyDescent="0.25">
      <c r="B10" s="8">
        <v>6</v>
      </c>
      <c r="C10" s="15" t="s">
        <v>3</v>
      </c>
    </row>
    <row r="11" spans="2:3" ht="63.75" customHeight="1" x14ac:dyDescent="0.25">
      <c r="B11" s="8">
        <v>7</v>
      </c>
      <c r="C11" s="15" t="s">
        <v>108</v>
      </c>
    </row>
    <row r="12" spans="2:3" ht="14.4" x14ac:dyDescent="0.25">
      <c r="B12" s="8">
        <v>8</v>
      </c>
      <c r="C12" s="15" t="s">
        <v>113</v>
      </c>
    </row>
    <row r="13" spans="2:3" ht="28.8" x14ac:dyDescent="0.25">
      <c r="B13" s="8">
        <v>9</v>
      </c>
      <c r="C13" s="15" t="s">
        <v>109</v>
      </c>
    </row>
    <row r="14" spans="2:3" ht="28.8" x14ac:dyDescent="0.25">
      <c r="B14" s="8">
        <v>10</v>
      </c>
      <c r="C14" s="15" t="s">
        <v>114</v>
      </c>
    </row>
  </sheetData>
  <sheetProtection algorithmName="SHA-512" hashValue="gLqVIbiHW7vnMzWbzkrIQq+9D/B9el7k9zOQwZLnTYPlgAWL+Zbk2ZWiqN+Y9CW/CQBTkMRONp+uti6opgkyHQ==" saltValue="dKqeWPUOcwMU034WyTxfWQ==" spinCount="100000" sheet="1" objects="1" scenarios="1"/>
  <mergeCells count="1">
    <mergeCell ref="B2:C2"/>
  </mergeCells>
  <pageMargins left="0.7" right="0.7" top="0.75" bottom="0.75" header="0.3" footer="0.3"/>
  <pageSetup paperSize="9"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57"/>
  <sheetViews>
    <sheetView zoomScaleNormal="100" workbookViewId="0">
      <selection activeCell="E8" sqref="E8"/>
    </sheetView>
  </sheetViews>
  <sheetFormatPr defaultColWidth="9.109375" defaultRowHeight="13.2" x14ac:dyDescent="0.25"/>
  <cols>
    <col min="1" max="1" width="3.6640625" style="1" customWidth="1"/>
    <col min="2" max="2" width="5.6640625" style="21" customWidth="1"/>
    <col min="3" max="3" width="32.44140625" style="21" customWidth="1"/>
    <col min="4" max="7" width="23" style="1" customWidth="1"/>
    <col min="8" max="8" width="16.33203125" style="1" customWidth="1"/>
    <col min="9" max="10" width="14.5546875" style="1" bestFit="1" customWidth="1"/>
    <col min="11" max="11" width="10.6640625" style="1" bestFit="1" customWidth="1"/>
    <col min="12" max="12" width="11.6640625" style="1" bestFit="1" customWidth="1"/>
    <col min="13" max="16384" width="9.109375" style="1"/>
  </cols>
  <sheetData>
    <row r="2" spans="2:8" ht="17.399999999999999" x14ac:dyDescent="0.25">
      <c r="B2" s="58" t="s">
        <v>81</v>
      </c>
      <c r="C2" s="58"/>
      <c r="D2" s="58"/>
      <c r="E2" s="58"/>
      <c r="F2" s="58"/>
      <c r="G2" s="58"/>
      <c r="H2" s="59"/>
    </row>
    <row r="4" spans="2:8" s="3" customFormat="1" x14ac:dyDescent="0.25">
      <c r="B4" s="54" t="s">
        <v>59</v>
      </c>
      <c r="C4" s="54"/>
      <c r="D4" s="54"/>
      <c r="E4" s="54"/>
      <c r="F4" s="54"/>
      <c r="G4" s="54"/>
      <c r="H4" s="54"/>
    </row>
    <row r="5" spans="2:8" s="3" customFormat="1" ht="79.2" x14ac:dyDescent="0.25">
      <c r="B5" s="20" t="s">
        <v>0</v>
      </c>
      <c r="C5" s="46" t="s">
        <v>5</v>
      </c>
      <c r="D5" s="44" t="s">
        <v>6</v>
      </c>
      <c r="E5" s="47"/>
      <c r="F5" s="47"/>
      <c r="G5" s="44" t="s">
        <v>102</v>
      </c>
      <c r="H5" s="44" t="s">
        <v>9</v>
      </c>
    </row>
    <row r="6" spans="2:8" s="2" customFormat="1" x14ac:dyDescent="0.25">
      <c r="B6" s="35" t="s">
        <v>10</v>
      </c>
      <c r="C6" s="35" t="s">
        <v>11</v>
      </c>
      <c r="D6" s="36"/>
      <c r="E6" s="35"/>
      <c r="F6" s="35"/>
      <c r="G6" s="35"/>
      <c r="H6" s="35"/>
    </row>
    <row r="7" spans="2:8" s="3" customFormat="1" ht="26.4" x14ac:dyDescent="0.25">
      <c r="B7" s="5" t="s">
        <v>12</v>
      </c>
      <c r="C7" s="28" t="s">
        <v>13</v>
      </c>
      <c r="D7" s="66">
        <v>0</v>
      </c>
      <c r="E7" s="41"/>
      <c r="F7" s="41"/>
      <c r="G7" s="27">
        <v>1</v>
      </c>
      <c r="H7" s="26">
        <f>D7*G7</f>
        <v>0</v>
      </c>
    </row>
    <row r="8" spans="2:8" s="3" customFormat="1" x14ac:dyDescent="0.25">
      <c r="B8" s="16" t="s">
        <v>14</v>
      </c>
      <c r="C8" s="29" t="s">
        <v>15</v>
      </c>
      <c r="D8" s="66">
        <v>0</v>
      </c>
      <c r="E8" s="41"/>
      <c r="F8" s="41"/>
      <c r="G8" s="27">
        <v>1</v>
      </c>
      <c r="H8" s="26">
        <f>D8*G8</f>
        <v>0</v>
      </c>
    </row>
    <row r="9" spans="2:8" s="2" customFormat="1" x14ac:dyDescent="0.25">
      <c r="B9" s="35" t="s">
        <v>16</v>
      </c>
      <c r="C9" s="35" t="s">
        <v>17</v>
      </c>
      <c r="D9" s="36"/>
      <c r="E9" s="35"/>
      <c r="F9" s="35"/>
      <c r="G9" s="35"/>
      <c r="H9" s="35"/>
    </row>
    <row r="10" spans="2:8" s="3" customFormat="1" ht="26.4" x14ac:dyDescent="0.25">
      <c r="B10" s="5" t="s">
        <v>18</v>
      </c>
      <c r="C10" s="28" t="s">
        <v>19</v>
      </c>
      <c r="D10" s="66">
        <v>0</v>
      </c>
      <c r="E10" s="41"/>
      <c r="F10" s="41"/>
      <c r="G10" s="27">
        <v>0.9</v>
      </c>
      <c r="H10" s="26">
        <f>D10*G10</f>
        <v>0</v>
      </c>
    </row>
    <row r="11" spans="2:8" s="3" customFormat="1" x14ac:dyDescent="0.25">
      <c r="B11" s="5" t="s">
        <v>20</v>
      </c>
      <c r="C11" s="28" t="s">
        <v>21</v>
      </c>
      <c r="D11" s="66">
        <v>0</v>
      </c>
      <c r="E11" s="41"/>
      <c r="F11" s="41"/>
      <c r="G11" s="27">
        <v>0.9</v>
      </c>
      <c r="H11" s="26">
        <f>D11*G11</f>
        <v>0</v>
      </c>
    </row>
    <row r="12" spans="2:8" s="3" customFormat="1" ht="26.4" x14ac:dyDescent="0.25">
      <c r="B12" s="5" t="s">
        <v>22</v>
      </c>
      <c r="C12" s="28" t="s">
        <v>23</v>
      </c>
      <c r="D12" s="66">
        <v>0</v>
      </c>
      <c r="E12" s="41"/>
      <c r="F12" s="41"/>
      <c r="G12" s="27">
        <v>0.9</v>
      </c>
      <c r="H12" s="26">
        <f>D12*G12</f>
        <v>0</v>
      </c>
    </row>
    <row r="13" spans="2:8" s="2" customFormat="1" ht="26.4" x14ac:dyDescent="0.25">
      <c r="B13" s="35" t="s">
        <v>24</v>
      </c>
      <c r="C13" s="35" t="s">
        <v>25</v>
      </c>
      <c r="D13" s="36"/>
      <c r="E13" s="35"/>
      <c r="F13" s="35"/>
      <c r="G13" s="35"/>
      <c r="H13" s="35"/>
    </row>
    <row r="14" spans="2:8" s="3" customFormat="1" ht="39.6" x14ac:dyDescent="0.25">
      <c r="B14" s="16" t="s">
        <v>26</v>
      </c>
      <c r="C14" s="32" t="s">
        <v>98</v>
      </c>
      <c r="D14" s="66">
        <v>0</v>
      </c>
      <c r="E14" s="41"/>
      <c r="F14" s="41"/>
      <c r="G14" s="27">
        <v>0.05</v>
      </c>
      <c r="H14" s="26">
        <f>D14*G14</f>
        <v>0</v>
      </c>
    </row>
    <row r="15" spans="2:8" s="3" customFormat="1" ht="26.4" x14ac:dyDescent="0.25">
      <c r="B15" s="16" t="s">
        <v>28</v>
      </c>
      <c r="C15" s="31" t="s">
        <v>29</v>
      </c>
      <c r="D15" s="66">
        <v>0</v>
      </c>
      <c r="E15" s="41"/>
      <c r="F15" s="41"/>
      <c r="G15" s="27">
        <v>0.05</v>
      </c>
      <c r="H15" s="26">
        <f>D15*G15</f>
        <v>0</v>
      </c>
    </row>
    <row r="16" spans="2:8" s="2" customFormat="1" ht="26.4" x14ac:dyDescent="0.25">
      <c r="B16" s="35" t="s">
        <v>30</v>
      </c>
      <c r="C16" s="35" t="s">
        <v>31</v>
      </c>
      <c r="D16" s="36"/>
      <c r="E16" s="35"/>
      <c r="F16" s="35"/>
      <c r="G16" s="35"/>
      <c r="H16" s="35"/>
    </row>
    <row r="17" spans="1:8" s="3" customFormat="1" x14ac:dyDescent="0.25">
      <c r="B17" s="5" t="s">
        <v>32</v>
      </c>
      <c r="C17" s="28" t="s">
        <v>33</v>
      </c>
      <c r="D17" s="66">
        <v>0</v>
      </c>
      <c r="E17" s="41"/>
      <c r="F17" s="41"/>
      <c r="G17" s="27">
        <v>0.5</v>
      </c>
      <c r="H17" s="26">
        <f>D17*G17</f>
        <v>0</v>
      </c>
    </row>
    <row r="18" spans="1:8" s="3" customFormat="1" x14ac:dyDescent="0.25">
      <c r="B18" s="5" t="s">
        <v>34</v>
      </c>
      <c r="C18" s="28" t="s">
        <v>35</v>
      </c>
      <c r="D18" s="66">
        <v>0</v>
      </c>
      <c r="E18" s="41"/>
      <c r="F18" s="41"/>
      <c r="G18" s="27">
        <v>0.5</v>
      </c>
      <c r="H18" s="26">
        <f>D18*G18</f>
        <v>0</v>
      </c>
    </row>
    <row r="19" spans="1:8" s="3" customFormat="1" ht="26.4" x14ac:dyDescent="0.25">
      <c r="B19" s="5" t="s">
        <v>36</v>
      </c>
      <c r="C19" s="30" t="s">
        <v>37</v>
      </c>
      <c r="D19" s="66">
        <v>0</v>
      </c>
      <c r="E19" s="41"/>
      <c r="F19" s="41"/>
      <c r="G19" s="27">
        <v>0.5</v>
      </c>
      <c r="H19" s="26">
        <f>D19*G19</f>
        <v>0</v>
      </c>
    </row>
    <row r="20" spans="1:8" s="3" customFormat="1" ht="66" x14ac:dyDescent="0.25">
      <c r="B20" s="5" t="s">
        <v>38</v>
      </c>
      <c r="C20" s="31" t="s">
        <v>104</v>
      </c>
      <c r="D20" s="66">
        <v>0</v>
      </c>
      <c r="E20" s="41"/>
      <c r="F20" s="41"/>
      <c r="G20" s="27">
        <v>0.25</v>
      </c>
      <c r="H20" s="26">
        <f>D20*G20</f>
        <v>0</v>
      </c>
    </row>
    <row r="21" spans="1:8" s="3" customFormat="1" x14ac:dyDescent="0.25">
      <c r="B21" s="16" t="s">
        <v>39</v>
      </c>
      <c r="C21" s="31" t="s">
        <v>105</v>
      </c>
      <c r="D21" s="66">
        <v>0</v>
      </c>
      <c r="E21" s="41"/>
      <c r="F21" s="41"/>
      <c r="G21" s="27">
        <v>0.1</v>
      </c>
      <c r="H21" s="26">
        <f>D21*G21</f>
        <v>0</v>
      </c>
    </row>
    <row r="22" spans="1:8" s="2" customFormat="1" x14ac:dyDescent="0.25">
      <c r="B22" s="35" t="s">
        <v>40</v>
      </c>
      <c r="C22" s="35" t="s">
        <v>54</v>
      </c>
      <c r="D22" s="36"/>
      <c r="E22" s="35"/>
      <c r="F22" s="35"/>
      <c r="G22" s="35"/>
      <c r="H22" s="35"/>
    </row>
    <row r="23" spans="1:8" s="3" customFormat="1" ht="26.4" x14ac:dyDescent="0.25">
      <c r="B23" s="16" t="s">
        <v>42</v>
      </c>
      <c r="C23" s="29" t="s">
        <v>55</v>
      </c>
      <c r="D23" s="66">
        <v>0</v>
      </c>
      <c r="E23" s="41"/>
      <c r="F23" s="41"/>
      <c r="G23" s="27">
        <v>1</v>
      </c>
      <c r="H23" s="26">
        <f>D23*G23</f>
        <v>0</v>
      </c>
    </row>
    <row r="24" spans="1:8" s="3" customFormat="1" x14ac:dyDescent="0.25">
      <c r="B24" s="19" t="s">
        <v>90</v>
      </c>
      <c r="C24" s="55" t="s">
        <v>82</v>
      </c>
      <c r="D24" s="56"/>
      <c r="E24" s="56"/>
      <c r="F24" s="57"/>
      <c r="G24" s="42">
        <f>AVERAGE(G10:G23)</f>
        <v>0.51363636363636356</v>
      </c>
      <c r="H24" s="24">
        <f>SUM(H7:H23)</f>
        <v>0</v>
      </c>
    </row>
    <row r="25" spans="1:8" s="3" customFormat="1" x14ac:dyDescent="0.25">
      <c r="B25" s="6"/>
      <c r="C25" s="6"/>
      <c r="D25" s="48"/>
      <c r="E25" s="48"/>
      <c r="H25" s="2"/>
    </row>
    <row r="26" spans="1:8" s="3" customFormat="1" x14ac:dyDescent="0.25">
      <c r="B26" s="54" t="s">
        <v>58</v>
      </c>
      <c r="C26" s="54"/>
      <c r="D26" s="54"/>
      <c r="E26" s="54"/>
      <c r="F26" s="54"/>
      <c r="G26" s="54"/>
      <c r="H26" s="54"/>
    </row>
    <row r="27" spans="1:8" s="3" customFormat="1" ht="79.2" x14ac:dyDescent="0.25">
      <c r="A27" s="2"/>
      <c r="B27" s="20" t="s">
        <v>0</v>
      </c>
      <c r="C27" s="46" t="s">
        <v>5</v>
      </c>
      <c r="D27" s="44" t="s">
        <v>6</v>
      </c>
      <c r="E27" s="44" t="s">
        <v>7</v>
      </c>
      <c r="F27" s="44" t="s">
        <v>8</v>
      </c>
      <c r="G27" s="44" t="s">
        <v>102</v>
      </c>
      <c r="H27" s="44" t="s">
        <v>9</v>
      </c>
    </row>
    <row r="28" spans="1:8" s="2" customFormat="1" x14ac:dyDescent="0.25">
      <c r="B28" s="35" t="s">
        <v>10</v>
      </c>
      <c r="C28" s="35" t="s">
        <v>11</v>
      </c>
      <c r="D28" s="36"/>
      <c r="E28" s="35"/>
      <c r="F28" s="35"/>
      <c r="G28" s="35"/>
      <c r="H28" s="35"/>
    </row>
    <row r="29" spans="1:8" s="3" customFormat="1" ht="26.4" x14ac:dyDescent="0.25">
      <c r="B29" s="5" t="s">
        <v>12</v>
      </c>
      <c r="C29" s="28" t="s">
        <v>13</v>
      </c>
      <c r="D29" s="66">
        <v>0</v>
      </c>
      <c r="E29" s="26">
        <f>D29*80%</f>
        <v>0</v>
      </c>
      <c r="F29" s="26">
        <f>D29*20%</f>
        <v>0</v>
      </c>
      <c r="G29" s="27">
        <v>1</v>
      </c>
      <c r="H29" s="26">
        <f>G29*E29</f>
        <v>0</v>
      </c>
    </row>
    <row r="30" spans="1:8" s="3" customFormat="1" x14ac:dyDescent="0.25">
      <c r="B30" s="16" t="s">
        <v>14</v>
      </c>
      <c r="C30" s="29" t="s">
        <v>15</v>
      </c>
      <c r="D30" s="66">
        <v>0</v>
      </c>
      <c r="E30" s="26">
        <f>D30*80%</f>
        <v>0</v>
      </c>
      <c r="F30" s="26">
        <f>D30*20%</f>
        <v>0</v>
      </c>
      <c r="G30" s="27">
        <v>1</v>
      </c>
      <c r="H30" s="26">
        <f>G30*E30</f>
        <v>0</v>
      </c>
    </row>
    <row r="31" spans="1:8" s="2" customFormat="1" x14ac:dyDescent="0.25">
      <c r="B31" s="35" t="s">
        <v>16</v>
      </c>
      <c r="C31" s="35" t="s">
        <v>17</v>
      </c>
      <c r="D31" s="36"/>
      <c r="E31" s="35"/>
      <c r="F31" s="35"/>
      <c r="G31" s="35"/>
      <c r="H31" s="35"/>
    </row>
    <row r="32" spans="1:8" s="3" customFormat="1" ht="26.4" x14ac:dyDescent="0.25">
      <c r="B32" s="5" t="s">
        <v>18</v>
      </c>
      <c r="C32" s="28" t="s">
        <v>19</v>
      </c>
      <c r="D32" s="66">
        <v>0</v>
      </c>
      <c r="E32" s="26">
        <f>D32*80%</f>
        <v>0</v>
      </c>
      <c r="F32" s="26">
        <f>D32*20%</f>
        <v>0</v>
      </c>
      <c r="G32" s="27">
        <v>0.75</v>
      </c>
      <c r="H32" s="26">
        <f>G32*E32</f>
        <v>0</v>
      </c>
    </row>
    <row r="33" spans="2:8" s="3" customFormat="1" x14ac:dyDescent="0.25">
      <c r="B33" s="5" t="s">
        <v>20</v>
      </c>
      <c r="C33" s="28" t="s">
        <v>21</v>
      </c>
      <c r="D33" s="66">
        <v>0</v>
      </c>
      <c r="E33" s="26">
        <f>D33*80%</f>
        <v>0</v>
      </c>
      <c r="F33" s="26">
        <f>D33*20%</f>
        <v>0</v>
      </c>
      <c r="G33" s="27">
        <v>0.75</v>
      </c>
      <c r="H33" s="26">
        <f t="shared" ref="H33:H34" si="0">G33*E33</f>
        <v>0</v>
      </c>
    </row>
    <row r="34" spans="2:8" s="3" customFormat="1" ht="26.4" x14ac:dyDescent="0.25">
      <c r="B34" s="5" t="s">
        <v>22</v>
      </c>
      <c r="C34" s="28" t="s">
        <v>23</v>
      </c>
      <c r="D34" s="66">
        <v>0</v>
      </c>
      <c r="E34" s="26">
        <f>D34*80%</f>
        <v>0</v>
      </c>
      <c r="F34" s="26">
        <f>D34*20%</f>
        <v>0</v>
      </c>
      <c r="G34" s="27">
        <v>0.75</v>
      </c>
      <c r="H34" s="26">
        <f t="shared" si="0"/>
        <v>0</v>
      </c>
    </row>
    <row r="35" spans="2:8" s="2" customFormat="1" ht="26.4" x14ac:dyDescent="0.25">
      <c r="B35" s="35" t="s">
        <v>24</v>
      </c>
      <c r="C35" s="35" t="s">
        <v>25</v>
      </c>
      <c r="D35" s="36"/>
      <c r="E35" s="35"/>
      <c r="F35" s="35"/>
      <c r="G35" s="35"/>
      <c r="H35" s="35"/>
    </row>
    <row r="36" spans="2:8" s="3" customFormat="1" ht="26.4" x14ac:dyDescent="0.25">
      <c r="B36" s="16" t="s">
        <v>26</v>
      </c>
      <c r="C36" s="29" t="s">
        <v>27</v>
      </c>
      <c r="D36" s="66">
        <v>0</v>
      </c>
      <c r="E36" s="26">
        <f>D36*80%</f>
        <v>0</v>
      </c>
      <c r="F36" s="26">
        <f>D36*20%</f>
        <v>0</v>
      </c>
      <c r="G36" s="27">
        <v>0.65</v>
      </c>
      <c r="H36" s="26">
        <f>G36*E36</f>
        <v>0</v>
      </c>
    </row>
    <row r="37" spans="2:8" s="3" customFormat="1" ht="26.4" x14ac:dyDescent="0.25">
      <c r="B37" s="16" t="s">
        <v>28</v>
      </c>
      <c r="C37" s="31" t="s">
        <v>29</v>
      </c>
      <c r="D37" s="66">
        <v>0</v>
      </c>
      <c r="E37" s="26">
        <f>D37*80%</f>
        <v>0</v>
      </c>
      <c r="F37" s="26">
        <f>D37*20%</f>
        <v>0</v>
      </c>
      <c r="G37" s="27">
        <v>0.4</v>
      </c>
      <c r="H37" s="26">
        <f>G37*E37</f>
        <v>0</v>
      </c>
    </row>
    <row r="38" spans="2:8" s="2" customFormat="1" ht="26.4" x14ac:dyDescent="0.25">
      <c r="B38" s="35" t="s">
        <v>30</v>
      </c>
      <c r="C38" s="35" t="s">
        <v>31</v>
      </c>
      <c r="D38" s="36"/>
      <c r="E38" s="35"/>
      <c r="F38" s="35"/>
      <c r="G38" s="35"/>
      <c r="H38" s="35"/>
    </row>
    <row r="39" spans="2:8" s="3" customFormat="1" x14ac:dyDescent="0.25">
      <c r="B39" s="5" t="s">
        <v>32</v>
      </c>
      <c r="C39" s="28" t="s">
        <v>33</v>
      </c>
      <c r="D39" s="66">
        <v>0</v>
      </c>
      <c r="E39" s="26">
        <f>D39*80%</f>
        <v>0</v>
      </c>
      <c r="F39" s="26">
        <f>D39*20%</f>
        <v>0</v>
      </c>
      <c r="G39" s="27">
        <v>0.6</v>
      </c>
      <c r="H39" s="26">
        <f>G39*E39</f>
        <v>0</v>
      </c>
    </row>
    <row r="40" spans="2:8" s="3" customFormat="1" x14ac:dyDescent="0.25">
      <c r="B40" s="5" t="s">
        <v>34</v>
      </c>
      <c r="C40" s="28" t="s">
        <v>35</v>
      </c>
      <c r="D40" s="66">
        <v>0</v>
      </c>
      <c r="E40" s="26">
        <f t="shared" ref="E40:E43" si="1">D40*80%</f>
        <v>0</v>
      </c>
      <c r="F40" s="26">
        <f t="shared" ref="F40:F43" si="2">D40*20%</f>
        <v>0</v>
      </c>
      <c r="G40" s="27">
        <v>0.6</v>
      </c>
      <c r="H40" s="26">
        <f t="shared" ref="H40:H52" si="3">G40*E40</f>
        <v>0</v>
      </c>
    </row>
    <row r="41" spans="2:8" s="3" customFormat="1" ht="26.4" x14ac:dyDescent="0.25">
      <c r="B41" s="5" t="s">
        <v>36</v>
      </c>
      <c r="C41" s="30" t="s">
        <v>37</v>
      </c>
      <c r="D41" s="66">
        <v>0</v>
      </c>
      <c r="E41" s="26">
        <f t="shared" si="1"/>
        <v>0</v>
      </c>
      <c r="F41" s="26">
        <f t="shared" si="2"/>
        <v>0</v>
      </c>
      <c r="G41" s="27">
        <v>0.6</v>
      </c>
      <c r="H41" s="26">
        <f t="shared" si="3"/>
        <v>0</v>
      </c>
    </row>
    <row r="42" spans="2:8" s="3" customFormat="1" ht="66" x14ac:dyDescent="0.25">
      <c r="B42" s="5" t="s">
        <v>38</v>
      </c>
      <c r="C42" s="31" t="s">
        <v>104</v>
      </c>
      <c r="D42" s="66">
        <v>0</v>
      </c>
      <c r="E42" s="26">
        <f t="shared" si="1"/>
        <v>0</v>
      </c>
      <c r="F42" s="26">
        <f t="shared" si="2"/>
        <v>0</v>
      </c>
      <c r="G42" s="27">
        <v>0.3</v>
      </c>
      <c r="H42" s="26">
        <f t="shared" si="3"/>
        <v>0</v>
      </c>
    </row>
    <row r="43" spans="2:8" s="3" customFormat="1" x14ac:dyDescent="0.25">
      <c r="B43" s="16" t="s">
        <v>39</v>
      </c>
      <c r="C43" s="31" t="s">
        <v>105</v>
      </c>
      <c r="D43" s="66">
        <v>0</v>
      </c>
      <c r="E43" s="26">
        <f t="shared" si="1"/>
        <v>0</v>
      </c>
      <c r="F43" s="26">
        <f t="shared" si="2"/>
        <v>0</v>
      </c>
      <c r="G43" s="27">
        <v>0.1</v>
      </c>
      <c r="H43" s="26">
        <f t="shared" si="3"/>
        <v>0</v>
      </c>
    </row>
    <row r="44" spans="2:8" s="2" customFormat="1" ht="26.4" x14ac:dyDescent="0.25">
      <c r="B44" s="35" t="s">
        <v>40</v>
      </c>
      <c r="C44" s="35" t="s">
        <v>41</v>
      </c>
      <c r="D44" s="36"/>
      <c r="E44" s="35"/>
      <c r="F44" s="35"/>
      <c r="G44" s="35"/>
      <c r="H44" s="35"/>
    </row>
    <row r="45" spans="2:8" s="3" customFormat="1" x14ac:dyDescent="0.25">
      <c r="B45" s="16" t="s">
        <v>42</v>
      </c>
      <c r="C45" s="29" t="s">
        <v>43</v>
      </c>
      <c r="D45" s="66">
        <v>0</v>
      </c>
      <c r="E45" s="26">
        <f t="shared" ref="E45:E50" si="4">D45*80%</f>
        <v>0</v>
      </c>
      <c r="F45" s="26">
        <f t="shared" ref="F45:F50" si="5">D45*20%</f>
        <v>0</v>
      </c>
      <c r="G45" s="27">
        <v>0.6</v>
      </c>
      <c r="H45" s="26">
        <f t="shared" si="3"/>
        <v>0</v>
      </c>
    </row>
    <row r="46" spans="2:8" s="3" customFormat="1" x14ac:dyDescent="0.25">
      <c r="B46" s="16" t="s">
        <v>44</v>
      </c>
      <c r="C46" s="29" t="s">
        <v>45</v>
      </c>
      <c r="D46" s="66">
        <v>0</v>
      </c>
      <c r="E46" s="26">
        <f t="shared" si="4"/>
        <v>0</v>
      </c>
      <c r="F46" s="26">
        <f t="shared" si="5"/>
        <v>0</v>
      </c>
      <c r="G46" s="27">
        <v>0.6</v>
      </c>
      <c r="H46" s="26">
        <f t="shared" si="3"/>
        <v>0</v>
      </c>
    </row>
    <row r="47" spans="2:8" s="3" customFormat="1" ht="26.4" x14ac:dyDescent="0.25">
      <c r="B47" s="16" t="s">
        <v>46</v>
      </c>
      <c r="C47" s="29" t="s">
        <v>47</v>
      </c>
      <c r="D47" s="66">
        <v>0</v>
      </c>
      <c r="E47" s="26">
        <f t="shared" si="4"/>
        <v>0</v>
      </c>
      <c r="F47" s="26">
        <f t="shared" si="5"/>
        <v>0</v>
      </c>
      <c r="G47" s="27">
        <v>0.6</v>
      </c>
      <c r="H47" s="26">
        <f t="shared" si="3"/>
        <v>0</v>
      </c>
    </row>
    <row r="48" spans="2:8" s="3" customFormat="1" x14ac:dyDescent="0.25">
      <c r="B48" s="16" t="s">
        <v>48</v>
      </c>
      <c r="C48" s="29" t="s">
        <v>49</v>
      </c>
      <c r="D48" s="66">
        <v>0</v>
      </c>
      <c r="E48" s="26">
        <f t="shared" si="4"/>
        <v>0</v>
      </c>
      <c r="F48" s="26">
        <f t="shared" si="5"/>
        <v>0</v>
      </c>
      <c r="G48" s="27">
        <v>0.6</v>
      </c>
      <c r="H48" s="26">
        <f t="shared" si="3"/>
        <v>0</v>
      </c>
    </row>
    <row r="49" spans="2:8" s="3" customFormat="1" ht="52.8" x14ac:dyDescent="0.25">
      <c r="B49" s="16" t="s">
        <v>50</v>
      </c>
      <c r="C49" s="32" t="s">
        <v>51</v>
      </c>
      <c r="D49" s="66">
        <v>0</v>
      </c>
      <c r="E49" s="26">
        <f t="shared" si="4"/>
        <v>0</v>
      </c>
      <c r="F49" s="26">
        <f t="shared" si="5"/>
        <v>0</v>
      </c>
      <c r="G49" s="27">
        <v>0.3</v>
      </c>
      <c r="H49" s="26">
        <f t="shared" si="3"/>
        <v>0</v>
      </c>
    </row>
    <row r="50" spans="2:8" s="3" customFormat="1" ht="52.8" x14ac:dyDescent="0.25">
      <c r="B50" s="16" t="s">
        <v>52</v>
      </c>
      <c r="C50" s="32" t="s">
        <v>84</v>
      </c>
      <c r="D50" s="66">
        <v>0</v>
      </c>
      <c r="E50" s="26">
        <f t="shared" si="4"/>
        <v>0</v>
      </c>
      <c r="F50" s="26">
        <f t="shared" si="5"/>
        <v>0</v>
      </c>
      <c r="G50" s="27">
        <v>0.3</v>
      </c>
      <c r="H50" s="26">
        <f t="shared" si="3"/>
        <v>0</v>
      </c>
    </row>
    <row r="51" spans="2:8" s="2" customFormat="1" x14ac:dyDescent="0.25">
      <c r="B51" s="35" t="s">
        <v>53</v>
      </c>
      <c r="C51" s="35" t="s">
        <v>54</v>
      </c>
      <c r="D51" s="36"/>
      <c r="E51" s="35"/>
      <c r="F51" s="35"/>
      <c r="G51" s="35"/>
      <c r="H51" s="35"/>
    </row>
    <row r="52" spans="2:8" s="3" customFormat="1" ht="26.4" x14ac:dyDescent="0.25">
      <c r="B52" s="37" t="s">
        <v>87</v>
      </c>
      <c r="C52" s="38" t="s">
        <v>55</v>
      </c>
      <c r="D52" s="66">
        <v>0</v>
      </c>
      <c r="E52" s="39">
        <f t="shared" ref="E52" si="6">D52*80%</f>
        <v>0</v>
      </c>
      <c r="F52" s="39">
        <f t="shared" ref="F52" si="7">D52*20%</f>
        <v>0</v>
      </c>
      <c r="G52" s="40">
        <v>1</v>
      </c>
      <c r="H52" s="26">
        <f t="shared" si="3"/>
        <v>0</v>
      </c>
    </row>
    <row r="53" spans="2:8" s="3" customFormat="1" x14ac:dyDescent="0.25">
      <c r="B53" s="19" t="s">
        <v>91</v>
      </c>
      <c r="C53" s="55" t="s">
        <v>56</v>
      </c>
      <c r="D53" s="56">
        <f>SUM(D32:D52)</f>
        <v>0</v>
      </c>
      <c r="E53" s="56">
        <f>SUM(E32:E52)</f>
        <v>0</v>
      </c>
      <c r="F53" s="57">
        <f>SUM(F32:F52)</f>
        <v>0</v>
      </c>
      <c r="G53" s="27">
        <f>AVERAGE(G32:G52)</f>
        <v>0.55882352941176461</v>
      </c>
      <c r="H53" s="24">
        <f>SUM(H29:H52)</f>
        <v>0</v>
      </c>
    </row>
    <row r="54" spans="2:8" s="3" customFormat="1" x14ac:dyDescent="0.25">
      <c r="B54" s="2"/>
      <c r="C54" s="2"/>
      <c r="D54" s="48"/>
      <c r="E54" s="48"/>
      <c r="F54" s="33"/>
      <c r="G54" s="34"/>
      <c r="H54" s="33"/>
    </row>
    <row r="55" spans="2:8" s="3" customFormat="1" x14ac:dyDescent="0.25">
      <c r="B55" s="54" t="s">
        <v>57</v>
      </c>
      <c r="C55" s="54"/>
      <c r="D55" s="54"/>
      <c r="E55" s="54"/>
      <c r="F55" s="54"/>
      <c r="G55" s="54"/>
      <c r="H55" s="54"/>
    </row>
    <row r="56" spans="2:8" s="3" customFormat="1" ht="79.2" x14ac:dyDescent="0.25">
      <c r="B56" s="20" t="s">
        <v>0</v>
      </c>
      <c r="C56" s="46" t="s">
        <v>5</v>
      </c>
      <c r="D56" s="44" t="s">
        <v>6</v>
      </c>
      <c r="E56" s="44" t="s">
        <v>7</v>
      </c>
      <c r="F56" s="44" t="s">
        <v>8</v>
      </c>
      <c r="G56" s="44" t="s">
        <v>102</v>
      </c>
      <c r="H56" s="44" t="s">
        <v>9</v>
      </c>
    </row>
    <row r="57" spans="2:8" s="2" customFormat="1" x14ac:dyDescent="0.25">
      <c r="B57" s="35" t="s">
        <v>10</v>
      </c>
      <c r="C57" s="35" t="s">
        <v>11</v>
      </c>
      <c r="D57" s="36"/>
      <c r="E57" s="35"/>
      <c r="F57" s="35"/>
      <c r="G57" s="35"/>
      <c r="H57" s="35"/>
    </row>
    <row r="58" spans="2:8" s="3" customFormat="1" ht="26.4" x14ac:dyDescent="0.25">
      <c r="B58" s="5" t="s">
        <v>12</v>
      </c>
      <c r="C58" s="28" t="s">
        <v>13</v>
      </c>
      <c r="D58" s="66">
        <v>0</v>
      </c>
      <c r="E58" s="26">
        <f>D58*80%</f>
        <v>0</v>
      </c>
      <c r="F58" s="26">
        <f>D58*20%</f>
        <v>0</v>
      </c>
      <c r="G58" s="27">
        <v>1</v>
      </c>
      <c r="H58" s="26">
        <f>G58*E58</f>
        <v>0</v>
      </c>
    </row>
    <row r="59" spans="2:8" s="3" customFormat="1" x14ac:dyDescent="0.25">
      <c r="B59" s="16" t="s">
        <v>14</v>
      </c>
      <c r="C59" s="29" t="s">
        <v>15</v>
      </c>
      <c r="D59" s="66">
        <v>0</v>
      </c>
      <c r="E59" s="26">
        <f>D59*80%</f>
        <v>0</v>
      </c>
      <c r="F59" s="26">
        <f>D59*20%</f>
        <v>0</v>
      </c>
      <c r="G59" s="27">
        <v>1</v>
      </c>
      <c r="H59" s="26">
        <f>G59*E59</f>
        <v>0</v>
      </c>
    </row>
    <row r="60" spans="2:8" s="3" customFormat="1" x14ac:dyDescent="0.25">
      <c r="B60" s="35" t="s">
        <v>16</v>
      </c>
      <c r="C60" s="35" t="s">
        <v>17</v>
      </c>
      <c r="D60" s="36"/>
      <c r="E60" s="35"/>
      <c r="F60" s="35"/>
      <c r="G60" s="35"/>
      <c r="H60" s="35"/>
    </row>
    <row r="61" spans="2:8" s="3" customFormat="1" ht="26.4" x14ac:dyDescent="0.25">
      <c r="B61" s="5" t="s">
        <v>18</v>
      </c>
      <c r="C61" s="28" t="s">
        <v>19</v>
      </c>
      <c r="D61" s="66">
        <v>0</v>
      </c>
      <c r="E61" s="26">
        <f>D61*80%</f>
        <v>0</v>
      </c>
      <c r="F61" s="26">
        <f>D61*20%</f>
        <v>0</v>
      </c>
      <c r="G61" s="27">
        <v>0.9</v>
      </c>
      <c r="H61" s="26">
        <f>G61*E61</f>
        <v>0</v>
      </c>
    </row>
    <row r="62" spans="2:8" s="3" customFormat="1" x14ac:dyDescent="0.25">
      <c r="B62" s="5" t="s">
        <v>20</v>
      </c>
      <c r="C62" s="28" t="s">
        <v>21</v>
      </c>
      <c r="D62" s="66">
        <v>0</v>
      </c>
      <c r="E62" s="26">
        <f>D62*80%</f>
        <v>0</v>
      </c>
      <c r="F62" s="26">
        <f>D62*20%</f>
        <v>0</v>
      </c>
      <c r="G62" s="27">
        <v>0.9</v>
      </c>
      <c r="H62" s="26">
        <f>G62*E62</f>
        <v>0</v>
      </c>
    </row>
    <row r="63" spans="2:8" s="3" customFormat="1" ht="26.4" x14ac:dyDescent="0.25">
      <c r="B63" s="5" t="s">
        <v>22</v>
      </c>
      <c r="C63" s="28" t="s">
        <v>23</v>
      </c>
      <c r="D63" s="66">
        <v>0</v>
      </c>
      <c r="E63" s="26">
        <f>D63*80%</f>
        <v>0</v>
      </c>
      <c r="F63" s="26">
        <f>D63*20%</f>
        <v>0</v>
      </c>
      <c r="G63" s="27">
        <v>0.9</v>
      </c>
      <c r="H63" s="26">
        <f>G63*E63</f>
        <v>0</v>
      </c>
    </row>
    <row r="64" spans="2:8" s="2" customFormat="1" ht="26.4" x14ac:dyDescent="0.25">
      <c r="B64" s="35" t="s">
        <v>24</v>
      </c>
      <c r="C64" s="35" t="s">
        <v>25</v>
      </c>
      <c r="D64" s="36"/>
      <c r="E64" s="35"/>
      <c r="F64" s="35"/>
      <c r="G64" s="35"/>
      <c r="H64" s="35"/>
    </row>
    <row r="65" spans="2:8" s="3" customFormat="1" ht="26.4" x14ac:dyDescent="0.25">
      <c r="B65" s="16" t="s">
        <v>26</v>
      </c>
      <c r="C65" s="29" t="s">
        <v>27</v>
      </c>
      <c r="D65" s="66">
        <v>0</v>
      </c>
      <c r="E65" s="26">
        <f>D65*80%</f>
        <v>0</v>
      </c>
      <c r="F65" s="26">
        <f>D65*20%</f>
        <v>0</v>
      </c>
      <c r="G65" s="27">
        <v>0.9</v>
      </c>
      <c r="H65" s="26">
        <f>G65*E65</f>
        <v>0</v>
      </c>
    </row>
    <row r="66" spans="2:8" s="3" customFormat="1" ht="26.4" x14ac:dyDescent="0.25">
      <c r="B66" s="16" t="s">
        <v>28</v>
      </c>
      <c r="C66" s="31" t="s">
        <v>29</v>
      </c>
      <c r="D66" s="66">
        <v>0</v>
      </c>
      <c r="E66" s="26">
        <f>D66*80%</f>
        <v>0</v>
      </c>
      <c r="F66" s="26">
        <f>D66*20%</f>
        <v>0</v>
      </c>
      <c r="G66" s="27">
        <v>0.25</v>
      </c>
      <c r="H66" s="26">
        <f>G66*E66</f>
        <v>0</v>
      </c>
    </row>
    <row r="67" spans="2:8" s="2" customFormat="1" ht="26.4" x14ac:dyDescent="0.25">
      <c r="B67" s="35" t="s">
        <v>30</v>
      </c>
      <c r="C67" s="35" t="s">
        <v>31</v>
      </c>
      <c r="D67" s="36"/>
      <c r="E67" s="35"/>
      <c r="F67" s="35"/>
      <c r="G67" s="35"/>
      <c r="H67" s="35"/>
    </row>
    <row r="68" spans="2:8" s="3" customFormat="1" x14ac:dyDescent="0.25">
      <c r="B68" s="5" t="s">
        <v>32</v>
      </c>
      <c r="C68" s="28" t="s">
        <v>33</v>
      </c>
      <c r="D68" s="66">
        <v>0</v>
      </c>
      <c r="E68" s="26">
        <f>D68*80%</f>
        <v>0</v>
      </c>
      <c r="F68" s="26">
        <f>D68*20%</f>
        <v>0</v>
      </c>
      <c r="G68" s="27">
        <v>0.9</v>
      </c>
      <c r="H68" s="26">
        <f>G68*E68</f>
        <v>0</v>
      </c>
    </row>
    <row r="69" spans="2:8" s="3" customFormat="1" x14ac:dyDescent="0.25">
      <c r="B69" s="5" t="s">
        <v>34</v>
      </c>
      <c r="C69" s="28" t="s">
        <v>35</v>
      </c>
      <c r="D69" s="66">
        <v>0</v>
      </c>
      <c r="E69" s="26">
        <f t="shared" ref="E69:E72" si="8">D69*80%</f>
        <v>0</v>
      </c>
      <c r="F69" s="26">
        <f t="shared" ref="F69:F72" si="9">D69*20%</f>
        <v>0</v>
      </c>
      <c r="G69" s="27">
        <v>0.9</v>
      </c>
      <c r="H69" s="26">
        <f t="shared" ref="H69:H81" si="10">G69*E69</f>
        <v>0</v>
      </c>
    </row>
    <row r="70" spans="2:8" s="3" customFormat="1" ht="26.4" x14ac:dyDescent="0.25">
      <c r="B70" s="5" t="s">
        <v>36</v>
      </c>
      <c r="C70" s="30" t="s">
        <v>37</v>
      </c>
      <c r="D70" s="66">
        <v>0</v>
      </c>
      <c r="E70" s="26">
        <f t="shared" si="8"/>
        <v>0</v>
      </c>
      <c r="F70" s="26">
        <f t="shared" si="9"/>
        <v>0</v>
      </c>
      <c r="G70" s="27">
        <v>0.9</v>
      </c>
      <c r="H70" s="26">
        <f t="shared" si="10"/>
        <v>0</v>
      </c>
    </row>
    <row r="71" spans="2:8" s="3" customFormat="1" ht="66" x14ac:dyDescent="0.25">
      <c r="B71" s="5" t="s">
        <v>38</v>
      </c>
      <c r="C71" s="31" t="s">
        <v>104</v>
      </c>
      <c r="D71" s="66">
        <v>0</v>
      </c>
      <c r="E71" s="26">
        <f t="shared" si="8"/>
        <v>0</v>
      </c>
      <c r="F71" s="26">
        <f t="shared" si="9"/>
        <v>0</v>
      </c>
      <c r="G71" s="27">
        <v>0.5</v>
      </c>
      <c r="H71" s="26">
        <f t="shared" si="10"/>
        <v>0</v>
      </c>
    </row>
    <row r="72" spans="2:8" s="3" customFormat="1" x14ac:dyDescent="0.25">
      <c r="B72" s="16" t="s">
        <v>39</v>
      </c>
      <c r="C72" s="31" t="s">
        <v>105</v>
      </c>
      <c r="D72" s="66">
        <v>0</v>
      </c>
      <c r="E72" s="26">
        <f t="shared" si="8"/>
        <v>0</v>
      </c>
      <c r="F72" s="26">
        <f t="shared" si="9"/>
        <v>0</v>
      </c>
      <c r="G72" s="27">
        <v>0.25</v>
      </c>
      <c r="H72" s="26">
        <f t="shared" si="10"/>
        <v>0</v>
      </c>
    </row>
    <row r="73" spans="2:8" s="2" customFormat="1" ht="26.4" x14ac:dyDescent="0.25">
      <c r="B73" s="35" t="s">
        <v>40</v>
      </c>
      <c r="C73" s="35" t="s">
        <v>41</v>
      </c>
      <c r="D73" s="36"/>
      <c r="E73" s="35"/>
      <c r="F73" s="35"/>
      <c r="G73" s="35"/>
      <c r="H73" s="35"/>
    </row>
    <row r="74" spans="2:8" s="3" customFormat="1" x14ac:dyDescent="0.25">
      <c r="B74" s="16" t="s">
        <v>42</v>
      </c>
      <c r="C74" s="29" t="s">
        <v>43</v>
      </c>
      <c r="D74" s="66">
        <v>0</v>
      </c>
      <c r="E74" s="26">
        <f t="shared" ref="E74:E76" si="11">D74*80%</f>
        <v>0</v>
      </c>
      <c r="F74" s="26">
        <f t="shared" ref="F74:F76" si="12">D74*20%</f>
        <v>0</v>
      </c>
      <c r="G74" s="27">
        <v>0.9</v>
      </c>
      <c r="H74" s="26">
        <f t="shared" si="10"/>
        <v>0</v>
      </c>
    </row>
    <row r="75" spans="2:8" s="3" customFormat="1" x14ac:dyDescent="0.25">
      <c r="B75" s="16" t="s">
        <v>44</v>
      </c>
      <c r="C75" s="29" t="s">
        <v>45</v>
      </c>
      <c r="D75" s="66">
        <v>0</v>
      </c>
      <c r="E75" s="26">
        <f t="shared" si="11"/>
        <v>0</v>
      </c>
      <c r="F75" s="26">
        <f t="shared" si="12"/>
        <v>0</v>
      </c>
      <c r="G75" s="27">
        <v>0.9</v>
      </c>
      <c r="H75" s="26">
        <f t="shared" si="10"/>
        <v>0</v>
      </c>
    </row>
    <row r="76" spans="2:8" s="3" customFormat="1" ht="26.4" x14ac:dyDescent="0.25">
      <c r="B76" s="16" t="s">
        <v>46</v>
      </c>
      <c r="C76" s="29" t="s">
        <v>47</v>
      </c>
      <c r="D76" s="66">
        <v>0</v>
      </c>
      <c r="E76" s="26">
        <f t="shared" si="11"/>
        <v>0</v>
      </c>
      <c r="F76" s="26">
        <f t="shared" si="12"/>
        <v>0</v>
      </c>
      <c r="G76" s="27">
        <v>0.9</v>
      </c>
      <c r="H76" s="26">
        <f t="shared" si="10"/>
        <v>0</v>
      </c>
    </row>
    <row r="77" spans="2:8" s="3" customFormat="1" x14ac:dyDescent="0.25">
      <c r="B77" s="16" t="s">
        <v>48</v>
      </c>
      <c r="C77" s="29" t="s">
        <v>49</v>
      </c>
      <c r="D77" s="66">
        <v>0</v>
      </c>
      <c r="E77" s="26">
        <f t="shared" ref="E77:E78" si="13">D77*80%</f>
        <v>0</v>
      </c>
      <c r="F77" s="26">
        <f t="shared" ref="F77:F78" si="14">D77*20%</f>
        <v>0</v>
      </c>
      <c r="G77" s="27">
        <v>0.9</v>
      </c>
      <c r="H77" s="26">
        <f t="shared" si="10"/>
        <v>0</v>
      </c>
    </row>
    <row r="78" spans="2:8" s="3" customFormat="1" ht="52.8" x14ac:dyDescent="0.25">
      <c r="B78" s="16" t="s">
        <v>50</v>
      </c>
      <c r="C78" s="32" t="s">
        <v>51</v>
      </c>
      <c r="D78" s="66">
        <v>0</v>
      </c>
      <c r="E78" s="26">
        <f t="shared" si="13"/>
        <v>0</v>
      </c>
      <c r="F78" s="26">
        <f t="shared" si="14"/>
        <v>0</v>
      </c>
      <c r="G78" s="27">
        <v>0.05</v>
      </c>
      <c r="H78" s="26">
        <f t="shared" si="10"/>
        <v>0</v>
      </c>
    </row>
    <row r="79" spans="2:8" s="3" customFormat="1" ht="52.8" x14ac:dyDescent="0.25">
      <c r="B79" s="16" t="s">
        <v>52</v>
      </c>
      <c r="C79" s="32" t="s">
        <v>84</v>
      </c>
      <c r="D79" s="66">
        <v>0</v>
      </c>
      <c r="E79" s="26">
        <f t="shared" ref="E79" si="15">D79*80%</f>
        <v>0</v>
      </c>
      <c r="F79" s="26">
        <f t="shared" ref="F79" si="16">D79*20%</f>
        <v>0</v>
      </c>
      <c r="G79" s="27">
        <v>0.25</v>
      </c>
      <c r="H79" s="26">
        <f t="shared" si="10"/>
        <v>0</v>
      </c>
    </row>
    <row r="80" spans="2:8" s="2" customFormat="1" x14ac:dyDescent="0.25">
      <c r="B80" s="35" t="s">
        <v>53</v>
      </c>
      <c r="C80" s="35" t="s">
        <v>54</v>
      </c>
      <c r="D80" s="36"/>
      <c r="E80" s="35"/>
      <c r="F80" s="35"/>
      <c r="G80" s="35"/>
      <c r="H80" s="35"/>
    </row>
    <row r="81" spans="2:8" s="3" customFormat="1" ht="26.4" x14ac:dyDescent="0.25">
      <c r="B81" s="16" t="s">
        <v>87</v>
      </c>
      <c r="C81" s="29" t="s">
        <v>55</v>
      </c>
      <c r="D81" s="66">
        <v>0</v>
      </c>
      <c r="E81" s="26">
        <f t="shared" ref="E81" si="17">D81*80%</f>
        <v>0</v>
      </c>
      <c r="F81" s="26">
        <f t="shared" ref="F81" si="18">D81*20%</f>
        <v>0</v>
      </c>
      <c r="G81" s="27">
        <v>1</v>
      </c>
      <c r="H81" s="26">
        <f t="shared" si="10"/>
        <v>0</v>
      </c>
    </row>
    <row r="82" spans="2:8" s="3" customFormat="1" x14ac:dyDescent="0.25">
      <c r="B82" s="19" t="s">
        <v>92</v>
      </c>
      <c r="C82" s="55" t="s">
        <v>56</v>
      </c>
      <c r="D82" s="56">
        <f>SUM(D61:D81)</f>
        <v>0</v>
      </c>
      <c r="E82" s="56">
        <f>SUM(E61:E81)</f>
        <v>0</v>
      </c>
      <c r="F82" s="57">
        <f>SUM(F61:F81)</f>
        <v>0</v>
      </c>
      <c r="G82" s="42">
        <f>AVERAGE(G61:G81)</f>
        <v>0.71764705882352953</v>
      </c>
      <c r="H82" s="24">
        <f>SUM(H58:H81)</f>
        <v>0</v>
      </c>
    </row>
    <row r="83" spans="2:8" s="3" customFormat="1" x14ac:dyDescent="0.25">
      <c r="B83" s="2"/>
      <c r="C83" s="2"/>
      <c r="D83" s="48"/>
      <c r="E83" s="48"/>
      <c r="F83" s="33"/>
      <c r="G83" s="34"/>
      <c r="H83" s="33"/>
    </row>
    <row r="84" spans="2:8" s="3" customFormat="1" x14ac:dyDescent="0.25">
      <c r="B84" s="54" t="s">
        <v>4</v>
      </c>
      <c r="C84" s="54"/>
      <c r="D84" s="54"/>
      <c r="E84" s="54"/>
      <c r="F84" s="54"/>
      <c r="G84" s="54"/>
      <c r="H84" s="54"/>
    </row>
    <row r="85" spans="2:8" s="3" customFormat="1" ht="79.2" x14ac:dyDescent="0.25">
      <c r="B85" s="20" t="s">
        <v>0</v>
      </c>
      <c r="C85" s="46" t="s">
        <v>5</v>
      </c>
      <c r="D85" s="44" t="s">
        <v>6</v>
      </c>
      <c r="E85" s="44" t="s">
        <v>7</v>
      </c>
      <c r="F85" s="44" t="s">
        <v>8</v>
      </c>
      <c r="G85" s="44" t="s">
        <v>102</v>
      </c>
      <c r="H85" s="44" t="s">
        <v>9</v>
      </c>
    </row>
    <row r="86" spans="2:8" s="2" customFormat="1" x14ac:dyDescent="0.25">
      <c r="B86" s="35" t="s">
        <v>10</v>
      </c>
      <c r="C86" s="35" t="s">
        <v>11</v>
      </c>
      <c r="D86" s="36"/>
      <c r="E86" s="35"/>
      <c r="F86" s="35"/>
      <c r="G86" s="35"/>
      <c r="H86" s="35"/>
    </row>
    <row r="87" spans="2:8" s="3" customFormat="1" ht="26.4" x14ac:dyDescent="0.25">
      <c r="B87" s="5" t="s">
        <v>12</v>
      </c>
      <c r="C87" s="28" t="s">
        <v>13</v>
      </c>
      <c r="D87" s="66">
        <v>0</v>
      </c>
      <c r="E87" s="26">
        <f>D87*80%</f>
        <v>0</v>
      </c>
      <c r="F87" s="26">
        <f>D87*20%</f>
        <v>0</v>
      </c>
      <c r="G87" s="27">
        <v>1</v>
      </c>
      <c r="H87" s="26">
        <f>G87*E87</f>
        <v>0</v>
      </c>
    </row>
    <row r="88" spans="2:8" s="3" customFormat="1" x14ac:dyDescent="0.25">
      <c r="B88" s="16" t="s">
        <v>14</v>
      </c>
      <c r="C88" s="29" t="s">
        <v>15</v>
      </c>
      <c r="D88" s="66">
        <v>0</v>
      </c>
      <c r="E88" s="26">
        <f>D88*80%</f>
        <v>0</v>
      </c>
      <c r="F88" s="26">
        <f>D88*20%</f>
        <v>0</v>
      </c>
      <c r="G88" s="27">
        <v>1</v>
      </c>
      <c r="H88" s="26">
        <f>G88*E88</f>
        <v>0</v>
      </c>
    </row>
    <row r="89" spans="2:8" s="2" customFormat="1" x14ac:dyDescent="0.25">
      <c r="B89" s="35" t="s">
        <v>16</v>
      </c>
      <c r="C89" s="35" t="s">
        <v>17</v>
      </c>
      <c r="D89" s="36"/>
      <c r="E89" s="35"/>
      <c r="F89" s="35"/>
      <c r="G89" s="35"/>
      <c r="H89" s="35"/>
    </row>
    <row r="90" spans="2:8" s="3" customFormat="1" ht="26.4" x14ac:dyDescent="0.25">
      <c r="B90" s="5" t="s">
        <v>18</v>
      </c>
      <c r="C90" s="28" t="s">
        <v>19</v>
      </c>
      <c r="D90" s="66">
        <v>0</v>
      </c>
      <c r="E90" s="26">
        <f>D90*80%</f>
        <v>0</v>
      </c>
      <c r="F90" s="26">
        <f>D90*20%</f>
        <v>0</v>
      </c>
      <c r="G90" s="27">
        <v>0.75</v>
      </c>
      <c r="H90" s="26">
        <f>G90*E90</f>
        <v>0</v>
      </c>
    </row>
    <row r="91" spans="2:8" s="3" customFormat="1" x14ac:dyDescent="0.25">
      <c r="B91" s="5" t="s">
        <v>20</v>
      </c>
      <c r="C91" s="28" t="s">
        <v>21</v>
      </c>
      <c r="D91" s="66">
        <v>0</v>
      </c>
      <c r="E91" s="26">
        <f>D91*80%</f>
        <v>0</v>
      </c>
      <c r="F91" s="26">
        <f>D91*20%</f>
        <v>0</v>
      </c>
      <c r="G91" s="27">
        <v>0.75</v>
      </c>
      <c r="H91" s="26">
        <f t="shared" ref="H91:H92" si="19">G91*E91</f>
        <v>0</v>
      </c>
    </row>
    <row r="92" spans="2:8" s="3" customFormat="1" ht="26.4" x14ac:dyDescent="0.25">
      <c r="B92" s="5" t="s">
        <v>22</v>
      </c>
      <c r="C92" s="28" t="s">
        <v>23</v>
      </c>
      <c r="D92" s="66">
        <v>0</v>
      </c>
      <c r="E92" s="26">
        <f>D92*80%</f>
        <v>0</v>
      </c>
      <c r="F92" s="26">
        <f>D92*20%</f>
        <v>0</v>
      </c>
      <c r="G92" s="27">
        <v>0.75</v>
      </c>
      <c r="H92" s="26">
        <f t="shared" si="19"/>
        <v>0</v>
      </c>
    </row>
    <row r="93" spans="2:8" s="2" customFormat="1" ht="26.4" x14ac:dyDescent="0.25">
      <c r="B93" s="35" t="s">
        <v>24</v>
      </c>
      <c r="C93" s="35" t="s">
        <v>25</v>
      </c>
      <c r="D93" s="36"/>
      <c r="E93" s="35"/>
      <c r="F93" s="35"/>
      <c r="G93" s="35"/>
      <c r="H93" s="35"/>
    </row>
    <row r="94" spans="2:8" s="3" customFormat="1" ht="26.4" x14ac:dyDescent="0.25">
      <c r="B94" s="16" t="s">
        <v>26</v>
      </c>
      <c r="C94" s="29" t="s">
        <v>27</v>
      </c>
      <c r="D94" s="66">
        <v>0</v>
      </c>
      <c r="E94" s="26">
        <f>D94*80%</f>
        <v>0</v>
      </c>
      <c r="F94" s="26">
        <f>D94*20%</f>
        <v>0</v>
      </c>
      <c r="G94" s="27">
        <v>0.75</v>
      </c>
      <c r="H94" s="26">
        <f>G94*E94</f>
        <v>0</v>
      </c>
    </row>
    <row r="95" spans="2:8" s="3" customFormat="1" ht="26.4" x14ac:dyDescent="0.25">
      <c r="B95" s="16" t="s">
        <v>28</v>
      </c>
      <c r="C95" s="31" t="s">
        <v>29</v>
      </c>
      <c r="D95" s="66">
        <v>0</v>
      </c>
      <c r="E95" s="26">
        <f>D95*80%</f>
        <v>0</v>
      </c>
      <c r="F95" s="26">
        <f>D95*20%</f>
        <v>0</v>
      </c>
      <c r="G95" s="27">
        <v>0.6</v>
      </c>
      <c r="H95" s="26">
        <f>G95*E95</f>
        <v>0</v>
      </c>
    </row>
    <row r="96" spans="2:8" s="2" customFormat="1" ht="26.4" x14ac:dyDescent="0.25">
      <c r="B96" s="35" t="s">
        <v>30</v>
      </c>
      <c r="C96" s="35" t="s">
        <v>31</v>
      </c>
      <c r="D96" s="36"/>
      <c r="E96" s="35"/>
      <c r="F96" s="35"/>
      <c r="G96" s="35"/>
      <c r="H96" s="35"/>
    </row>
    <row r="97" spans="2:8" s="3" customFormat="1" x14ac:dyDescent="0.25">
      <c r="B97" s="5" t="s">
        <v>32</v>
      </c>
      <c r="C97" s="28" t="s">
        <v>33</v>
      </c>
      <c r="D97" s="66">
        <v>0</v>
      </c>
      <c r="E97" s="26">
        <f>D97*80%</f>
        <v>0</v>
      </c>
      <c r="F97" s="26">
        <f>D97*20%</f>
        <v>0</v>
      </c>
      <c r="G97" s="27">
        <v>0.75</v>
      </c>
      <c r="H97" s="26">
        <f>G97*E97</f>
        <v>0</v>
      </c>
    </row>
    <row r="98" spans="2:8" s="3" customFormat="1" x14ac:dyDescent="0.25">
      <c r="B98" s="5" t="s">
        <v>34</v>
      </c>
      <c r="C98" s="28" t="s">
        <v>35</v>
      </c>
      <c r="D98" s="66">
        <v>0</v>
      </c>
      <c r="E98" s="26">
        <f t="shared" ref="E98:E110" si="20">D98*80%</f>
        <v>0</v>
      </c>
      <c r="F98" s="26">
        <f t="shared" ref="F98:F101" si="21">D98*20%</f>
        <v>0</v>
      </c>
      <c r="G98" s="27">
        <v>0.75</v>
      </c>
      <c r="H98" s="26">
        <f t="shared" ref="H98:H101" si="22">G98*E98</f>
        <v>0</v>
      </c>
    </row>
    <row r="99" spans="2:8" s="3" customFormat="1" ht="26.4" x14ac:dyDescent="0.25">
      <c r="B99" s="5" t="s">
        <v>36</v>
      </c>
      <c r="C99" s="30" t="s">
        <v>37</v>
      </c>
      <c r="D99" s="66">
        <v>0</v>
      </c>
      <c r="E99" s="26">
        <f t="shared" si="20"/>
        <v>0</v>
      </c>
      <c r="F99" s="26">
        <f t="shared" si="21"/>
        <v>0</v>
      </c>
      <c r="G99" s="27">
        <v>0.75</v>
      </c>
      <c r="H99" s="26">
        <f t="shared" si="22"/>
        <v>0</v>
      </c>
    </row>
    <row r="100" spans="2:8" s="3" customFormat="1" ht="66" x14ac:dyDescent="0.25">
      <c r="B100" s="5" t="s">
        <v>38</v>
      </c>
      <c r="C100" s="31" t="s">
        <v>104</v>
      </c>
      <c r="D100" s="66">
        <v>0</v>
      </c>
      <c r="E100" s="26">
        <f t="shared" si="20"/>
        <v>0</v>
      </c>
      <c r="F100" s="26">
        <f t="shared" si="21"/>
        <v>0</v>
      </c>
      <c r="G100" s="27">
        <v>0.6</v>
      </c>
      <c r="H100" s="26">
        <f t="shared" si="22"/>
        <v>0</v>
      </c>
    </row>
    <row r="101" spans="2:8" s="3" customFormat="1" x14ac:dyDescent="0.25">
      <c r="B101" s="16" t="s">
        <v>39</v>
      </c>
      <c r="C101" s="31" t="s">
        <v>105</v>
      </c>
      <c r="D101" s="66">
        <v>0</v>
      </c>
      <c r="E101" s="26">
        <f t="shared" si="20"/>
        <v>0</v>
      </c>
      <c r="F101" s="26">
        <f t="shared" si="21"/>
        <v>0</v>
      </c>
      <c r="G101" s="27">
        <v>0.5</v>
      </c>
      <c r="H101" s="26">
        <f t="shared" si="22"/>
        <v>0</v>
      </c>
    </row>
    <row r="102" spans="2:8" s="3" customFormat="1" ht="26.4" x14ac:dyDescent="0.25">
      <c r="B102" s="45" t="s">
        <v>40</v>
      </c>
      <c r="C102" s="45" t="s">
        <v>41</v>
      </c>
      <c r="D102" s="36"/>
      <c r="E102" s="35"/>
      <c r="F102" s="35"/>
      <c r="G102" s="35"/>
      <c r="H102" s="35"/>
    </row>
    <row r="103" spans="2:8" s="3" customFormat="1" x14ac:dyDescent="0.25">
      <c r="B103" s="16" t="s">
        <v>42</v>
      </c>
      <c r="C103" s="29" t="s">
        <v>43</v>
      </c>
      <c r="D103" s="66">
        <v>0</v>
      </c>
      <c r="E103" s="26">
        <f t="shared" si="20"/>
        <v>0</v>
      </c>
      <c r="F103" s="26">
        <f t="shared" ref="F103" si="23">D103*20%</f>
        <v>0</v>
      </c>
      <c r="G103" s="27">
        <v>0.45</v>
      </c>
      <c r="H103" s="26">
        <f>G103*E103</f>
        <v>0</v>
      </c>
    </row>
    <row r="104" spans="2:8" s="3" customFormat="1" x14ac:dyDescent="0.25">
      <c r="B104" s="16" t="s">
        <v>44</v>
      </c>
      <c r="C104" s="29" t="s">
        <v>45</v>
      </c>
      <c r="D104" s="66">
        <v>0</v>
      </c>
      <c r="E104" s="26">
        <f t="shared" si="20"/>
        <v>0</v>
      </c>
      <c r="F104" s="26">
        <f t="shared" ref="F104:F108" si="24">D104*20%</f>
        <v>0</v>
      </c>
      <c r="G104" s="27">
        <v>0.45</v>
      </c>
      <c r="H104" s="26">
        <f t="shared" ref="H104:H110" si="25">G104*E104</f>
        <v>0</v>
      </c>
    </row>
    <row r="105" spans="2:8" s="3" customFormat="1" ht="26.4" x14ac:dyDescent="0.25">
      <c r="B105" s="16" t="s">
        <v>46</v>
      </c>
      <c r="C105" s="29" t="s">
        <v>47</v>
      </c>
      <c r="D105" s="66">
        <v>0</v>
      </c>
      <c r="E105" s="26">
        <f t="shared" ref="E105" si="26">D105*80%</f>
        <v>0</v>
      </c>
      <c r="F105" s="26">
        <f t="shared" ref="F105" si="27">D105*20%</f>
        <v>0</v>
      </c>
      <c r="G105" s="27">
        <v>0.45</v>
      </c>
      <c r="H105" s="26">
        <f t="shared" si="25"/>
        <v>0</v>
      </c>
    </row>
    <row r="106" spans="2:8" s="3" customFormat="1" x14ac:dyDescent="0.25">
      <c r="B106" s="16" t="s">
        <v>48</v>
      </c>
      <c r="C106" s="29" t="s">
        <v>49</v>
      </c>
      <c r="D106" s="66">
        <v>0</v>
      </c>
      <c r="E106" s="26">
        <f t="shared" ref="E106:E107" si="28">D106*80%</f>
        <v>0</v>
      </c>
      <c r="F106" s="26">
        <f t="shared" ref="F106:F107" si="29">D106*20%</f>
        <v>0</v>
      </c>
      <c r="G106" s="27">
        <v>0.45</v>
      </c>
      <c r="H106" s="26">
        <f t="shared" si="25"/>
        <v>0</v>
      </c>
    </row>
    <row r="107" spans="2:8" s="3" customFormat="1" ht="52.8" x14ac:dyDescent="0.25">
      <c r="B107" s="16" t="s">
        <v>50</v>
      </c>
      <c r="C107" s="32" t="s">
        <v>51</v>
      </c>
      <c r="D107" s="66">
        <v>0</v>
      </c>
      <c r="E107" s="26">
        <f t="shared" si="28"/>
        <v>0</v>
      </c>
      <c r="F107" s="26">
        <f t="shared" si="29"/>
        <v>0</v>
      </c>
      <c r="G107" s="27">
        <v>0.35</v>
      </c>
      <c r="H107" s="26">
        <f t="shared" si="25"/>
        <v>0</v>
      </c>
    </row>
    <row r="108" spans="2:8" s="3" customFormat="1" ht="52.8" x14ac:dyDescent="0.25">
      <c r="B108" s="16" t="s">
        <v>52</v>
      </c>
      <c r="C108" s="32" t="s">
        <v>84</v>
      </c>
      <c r="D108" s="66">
        <v>0</v>
      </c>
      <c r="E108" s="26">
        <f t="shared" si="20"/>
        <v>0</v>
      </c>
      <c r="F108" s="26">
        <f t="shared" si="24"/>
        <v>0</v>
      </c>
      <c r="G108" s="27">
        <v>0.35</v>
      </c>
      <c r="H108" s="26">
        <f t="shared" si="25"/>
        <v>0</v>
      </c>
    </row>
    <row r="109" spans="2:8" s="3" customFormat="1" x14ac:dyDescent="0.25">
      <c r="B109" s="45" t="s">
        <v>53</v>
      </c>
      <c r="C109" s="45" t="s">
        <v>54</v>
      </c>
      <c r="D109" s="36"/>
      <c r="E109" s="35"/>
      <c r="F109" s="35"/>
      <c r="G109" s="35"/>
      <c r="H109" s="35"/>
    </row>
    <row r="110" spans="2:8" s="3" customFormat="1" ht="26.4" x14ac:dyDescent="0.25">
      <c r="B110" s="16" t="s">
        <v>87</v>
      </c>
      <c r="C110" s="29" t="s">
        <v>55</v>
      </c>
      <c r="D110" s="66">
        <v>0</v>
      </c>
      <c r="E110" s="26">
        <f t="shared" si="20"/>
        <v>0</v>
      </c>
      <c r="F110" s="26">
        <f t="shared" ref="F110" si="30">D110*20%</f>
        <v>0</v>
      </c>
      <c r="G110" s="27">
        <v>1</v>
      </c>
      <c r="H110" s="26">
        <f t="shared" si="25"/>
        <v>0</v>
      </c>
    </row>
    <row r="111" spans="2:8" s="3" customFormat="1" x14ac:dyDescent="0.25">
      <c r="B111" s="19" t="s">
        <v>93</v>
      </c>
      <c r="C111" s="55" t="s">
        <v>56</v>
      </c>
      <c r="D111" s="56">
        <f>SUM(D90:D110)</f>
        <v>0</v>
      </c>
      <c r="E111" s="56">
        <f>SUM(E90:E110)</f>
        <v>0</v>
      </c>
      <c r="F111" s="57">
        <f>SUM(F90:F110)</f>
        <v>0</v>
      </c>
      <c r="G111" s="42">
        <f>AVERAGE(G90:G110)</f>
        <v>0.61470588235294099</v>
      </c>
      <c r="H111" s="24">
        <f>SUM(H87:H110)</f>
        <v>0</v>
      </c>
    </row>
    <row r="112" spans="2:8" s="3" customFormat="1" x14ac:dyDescent="0.25">
      <c r="B112" s="6"/>
      <c r="C112" s="6"/>
      <c r="D112" s="48"/>
      <c r="E112" s="48"/>
      <c r="F112" s="6"/>
      <c r="H112" s="6"/>
    </row>
    <row r="113" spans="2:8" s="3" customFormat="1" x14ac:dyDescent="0.25">
      <c r="B113" s="54" t="s">
        <v>60</v>
      </c>
      <c r="C113" s="54"/>
      <c r="D113" s="54"/>
      <c r="E113" s="54"/>
      <c r="F113" s="54"/>
      <c r="G113" s="54"/>
      <c r="H113" s="54"/>
    </row>
    <row r="114" spans="2:8" s="3" customFormat="1" ht="79.2" x14ac:dyDescent="0.25">
      <c r="B114" s="20" t="s">
        <v>0</v>
      </c>
      <c r="C114" s="46" t="s">
        <v>5</v>
      </c>
      <c r="D114" s="44" t="s">
        <v>6</v>
      </c>
      <c r="E114" s="44" t="s">
        <v>7</v>
      </c>
      <c r="F114" s="44" t="s">
        <v>8</v>
      </c>
      <c r="G114" s="44" t="s">
        <v>102</v>
      </c>
      <c r="H114" s="44" t="s">
        <v>9</v>
      </c>
    </row>
    <row r="115" spans="2:8" s="2" customFormat="1" x14ac:dyDescent="0.25">
      <c r="B115" s="35" t="s">
        <v>10</v>
      </c>
      <c r="C115" s="35" t="s">
        <v>11</v>
      </c>
      <c r="D115" s="36"/>
      <c r="E115" s="35"/>
      <c r="F115" s="35"/>
      <c r="G115" s="35"/>
      <c r="H115" s="35"/>
    </row>
    <row r="116" spans="2:8" s="3" customFormat="1" x14ac:dyDescent="0.25">
      <c r="B116" s="5" t="s">
        <v>12</v>
      </c>
      <c r="C116" s="31" t="s">
        <v>99</v>
      </c>
      <c r="D116" s="66">
        <v>0</v>
      </c>
      <c r="E116" s="26">
        <f>D116*80%</f>
        <v>0</v>
      </c>
      <c r="F116" s="26">
        <f>D116*20%</f>
        <v>0</v>
      </c>
      <c r="G116" s="27">
        <v>0.75</v>
      </c>
      <c r="H116" s="26">
        <f t="shared" ref="H116:H134" si="31">G116*E116</f>
        <v>0</v>
      </c>
    </row>
    <row r="117" spans="2:8" s="3" customFormat="1" x14ac:dyDescent="0.25">
      <c r="B117" s="5" t="s">
        <v>14</v>
      </c>
      <c r="C117" s="28" t="s">
        <v>61</v>
      </c>
      <c r="D117" s="66">
        <v>0</v>
      </c>
      <c r="E117" s="26">
        <f>D117*80%</f>
        <v>0</v>
      </c>
      <c r="F117" s="26">
        <f>D117*20%</f>
        <v>0</v>
      </c>
      <c r="G117" s="27">
        <v>1</v>
      </c>
      <c r="H117" s="26">
        <f t="shared" si="31"/>
        <v>0</v>
      </c>
    </row>
    <row r="118" spans="2:8" s="3" customFormat="1" x14ac:dyDescent="0.25">
      <c r="B118" s="16" t="s">
        <v>62</v>
      </c>
      <c r="C118" s="29" t="s">
        <v>15</v>
      </c>
      <c r="D118" s="66">
        <v>0</v>
      </c>
      <c r="E118" s="26">
        <f>D118*80%</f>
        <v>0</v>
      </c>
      <c r="F118" s="26">
        <f>D118*20%</f>
        <v>0</v>
      </c>
      <c r="G118" s="27">
        <v>1</v>
      </c>
      <c r="H118" s="26">
        <f t="shared" si="31"/>
        <v>0</v>
      </c>
    </row>
    <row r="119" spans="2:8" s="2" customFormat="1" x14ac:dyDescent="0.25">
      <c r="B119" s="35" t="s">
        <v>16</v>
      </c>
      <c r="C119" s="35" t="s">
        <v>17</v>
      </c>
      <c r="D119" s="35"/>
      <c r="E119" s="35"/>
      <c r="F119" s="35"/>
      <c r="G119" s="35"/>
      <c r="H119" s="35"/>
    </row>
    <row r="120" spans="2:8" s="3" customFormat="1" ht="26.4" x14ac:dyDescent="0.25">
      <c r="B120" s="5" t="s">
        <v>18</v>
      </c>
      <c r="C120" s="28" t="s">
        <v>19</v>
      </c>
      <c r="D120" s="66">
        <v>0</v>
      </c>
      <c r="E120" s="26">
        <f>D120*80%</f>
        <v>0</v>
      </c>
      <c r="F120" s="26">
        <f>D120*20%</f>
        <v>0</v>
      </c>
      <c r="G120" s="27">
        <v>0.9</v>
      </c>
      <c r="H120" s="26">
        <f t="shared" si="31"/>
        <v>0</v>
      </c>
    </row>
    <row r="121" spans="2:8" s="3" customFormat="1" x14ac:dyDescent="0.25">
      <c r="B121" s="5" t="s">
        <v>20</v>
      </c>
      <c r="C121" s="28" t="s">
        <v>21</v>
      </c>
      <c r="D121" s="66">
        <v>0</v>
      </c>
      <c r="E121" s="26">
        <f>D121*80%</f>
        <v>0</v>
      </c>
      <c r="F121" s="26">
        <f>D121*20%</f>
        <v>0</v>
      </c>
      <c r="G121" s="27">
        <v>0.9</v>
      </c>
      <c r="H121" s="26">
        <f t="shared" si="31"/>
        <v>0</v>
      </c>
    </row>
    <row r="122" spans="2:8" s="3" customFormat="1" ht="26.4" x14ac:dyDescent="0.25">
      <c r="B122" s="5" t="s">
        <v>22</v>
      </c>
      <c r="C122" s="28" t="s">
        <v>23</v>
      </c>
      <c r="D122" s="66">
        <v>0</v>
      </c>
      <c r="E122" s="26">
        <f>D122*80%</f>
        <v>0</v>
      </c>
      <c r="F122" s="26">
        <f>D122*20%</f>
        <v>0</v>
      </c>
      <c r="G122" s="27">
        <v>0.9</v>
      </c>
      <c r="H122" s="26">
        <f t="shared" si="31"/>
        <v>0</v>
      </c>
    </row>
    <row r="123" spans="2:8" s="3" customFormat="1" ht="26.4" x14ac:dyDescent="0.25">
      <c r="B123" s="45" t="s">
        <v>24</v>
      </c>
      <c r="C123" s="45" t="s">
        <v>25</v>
      </c>
      <c r="D123" s="36"/>
      <c r="E123" s="35"/>
      <c r="F123" s="35"/>
      <c r="G123" s="35"/>
      <c r="H123" s="35"/>
    </row>
    <row r="124" spans="2:8" s="3" customFormat="1" x14ac:dyDescent="0.25">
      <c r="B124" s="16" t="s">
        <v>26</v>
      </c>
      <c r="C124" s="32" t="s">
        <v>63</v>
      </c>
      <c r="D124" s="66">
        <v>0</v>
      </c>
      <c r="E124" s="26">
        <f>D124*80%</f>
        <v>0</v>
      </c>
      <c r="F124" s="26">
        <f>D124*20%</f>
        <v>0</v>
      </c>
      <c r="G124" s="27">
        <v>0.25</v>
      </c>
      <c r="H124" s="26">
        <f t="shared" si="31"/>
        <v>0</v>
      </c>
    </row>
    <row r="125" spans="2:8" s="3" customFormat="1" ht="26.4" x14ac:dyDescent="0.25">
      <c r="B125" s="16" t="s">
        <v>28</v>
      </c>
      <c r="C125" s="31" t="s">
        <v>29</v>
      </c>
      <c r="D125" s="66">
        <v>0</v>
      </c>
      <c r="E125" s="26">
        <f>D125*80%</f>
        <v>0</v>
      </c>
      <c r="F125" s="26">
        <f>D125*20%</f>
        <v>0</v>
      </c>
      <c r="G125" s="27">
        <v>0.05</v>
      </c>
      <c r="H125" s="26">
        <f t="shared" si="31"/>
        <v>0</v>
      </c>
    </row>
    <row r="126" spans="2:8" s="3" customFormat="1" ht="26.4" x14ac:dyDescent="0.25">
      <c r="B126" s="45" t="s">
        <v>30</v>
      </c>
      <c r="C126" s="45" t="s">
        <v>41</v>
      </c>
      <c r="D126" s="36"/>
      <c r="E126" s="35"/>
      <c r="F126" s="35"/>
      <c r="G126" s="35"/>
      <c r="H126" s="35"/>
    </row>
    <row r="127" spans="2:8" s="3" customFormat="1" x14ac:dyDescent="0.25">
      <c r="B127" s="16" t="s">
        <v>32</v>
      </c>
      <c r="C127" s="29" t="s">
        <v>43</v>
      </c>
      <c r="D127" s="66">
        <v>0</v>
      </c>
      <c r="E127" s="26">
        <f t="shared" ref="E127" si="32">D127*80%</f>
        <v>0</v>
      </c>
      <c r="F127" s="26">
        <f t="shared" ref="F127" si="33">D127*20%</f>
        <v>0</v>
      </c>
      <c r="G127" s="27">
        <v>0.9</v>
      </c>
      <c r="H127" s="26">
        <f t="shared" si="31"/>
        <v>0</v>
      </c>
    </row>
    <row r="128" spans="2:8" s="3" customFormat="1" x14ac:dyDescent="0.25">
      <c r="B128" s="16" t="s">
        <v>34</v>
      </c>
      <c r="C128" s="29" t="s">
        <v>45</v>
      </c>
      <c r="D128" s="66">
        <v>0</v>
      </c>
      <c r="E128" s="26">
        <f t="shared" ref="E128:E131" si="34">D128*80%</f>
        <v>0</v>
      </c>
      <c r="F128" s="26">
        <f t="shared" ref="F128:F131" si="35">D128*20%</f>
        <v>0</v>
      </c>
      <c r="G128" s="27">
        <v>0.9</v>
      </c>
      <c r="H128" s="26">
        <f t="shared" si="31"/>
        <v>0</v>
      </c>
    </row>
    <row r="129" spans="2:12" s="3" customFormat="1" ht="26.4" x14ac:dyDescent="0.25">
      <c r="B129" s="16" t="s">
        <v>36</v>
      </c>
      <c r="C129" s="29" t="s">
        <v>47</v>
      </c>
      <c r="D129" s="66">
        <v>0</v>
      </c>
      <c r="E129" s="26">
        <f t="shared" si="34"/>
        <v>0</v>
      </c>
      <c r="F129" s="26">
        <f t="shared" si="35"/>
        <v>0</v>
      </c>
      <c r="G129" s="27">
        <v>0.9</v>
      </c>
      <c r="H129" s="26">
        <f t="shared" si="31"/>
        <v>0</v>
      </c>
    </row>
    <row r="130" spans="2:12" s="3" customFormat="1" x14ac:dyDescent="0.25">
      <c r="B130" s="16" t="s">
        <v>38</v>
      </c>
      <c r="C130" s="29" t="s">
        <v>49</v>
      </c>
      <c r="D130" s="66">
        <v>0</v>
      </c>
      <c r="E130" s="26">
        <f t="shared" si="34"/>
        <v>0</v>
      </c>
      <c r="F130" s="26">
        <f t="shared" si="35"/>
        <v>0</v>
      </c>
      <c r="G130" s="27">
        <v>0.9</v>
      </c>
      <c r="H130" s="26">
        <f t="shared" si="31"/>
        <v>0</v>
      </c>
    </row>
    <row r="131" spans="2:12" s="3" customFormat="1" ht="52.8" x14ac:dyDescent="0.25">
      <c r="B131" s="16" t="s">
        <v>39</v>
      </c>
      <c r="C131" s="32" t="s">
        <v>51</v>
      </c>
      <c r="D131" s="66">
        <v>0</v>
      </c>
      <c r="E131" s="26">
        <f t="shared" si="34"/>
        <v>0</v>
      </c>
      <c r="F131" s="26">
        <f t="shared" si="35"/>
        <v>0</v>
      </c>
      <c r="G131" s="27">
        <v>0.5</v>
      </c>
      <c r="H131" s="26">
        <f t="shared" si="31"/>
        <v>0</v>
      </c>
    </row>
    <row r="132" spans="2:12" s="3" customFormat="1" ht="52.8" x14ac:dyDescent="0.25">
      <c r="B132" s="16" t="s">
        <v>101</v>
      </c>
      <c r="C132" s="32" t="s">
        <v>84</v>
      </c>
      <c r="D132" s="66">
        <v>0</v>
      </c>
      <c r="E132" s="26">
        <f t="shared" ref="E132" si="36">D132*80%</f>
        <v>0</v>
      </c>
      <c r="F132" s="26">
        <f t="shared" ref="F132" si="37">D132*20%</f>
        <v>0</v>
      </c>
      <c r="G132" s="27">
        <v>0.25</v>
      </c>
      <c r="H132" s="26">
        <f t="shared" si="31"/>
        <v>0</v>
      </c>
    </row>
    <row r="133" spans="2:12" s="3" customFormat="1" x14ac:dyDescent="0.25">
      <c r="B133" s="45" t="s">
        <v>40</v>
      </c>
      <c r="C133" s="45" t="s">
        <v>54</v>
      </c>
      <c r="D133" s="36"/>
      <c r="E133" s="35"/>
      <c r="F133" s="35"/>
      <c r="G133" s="35"/>
      <c r="H133" s="35"/>
    </row>
    <row r="134" spans="2:12" s="3" customFormat="1" ht="26.4" x14ac:dyDescent="0.25">
      <c r="B134" s="16" t="s">
        <v>42</v>
      </c>
      <c r="C134" s="29" t="s">
        <v>55</v>
      </c>
      <c r="D134" s="66">
        <v>0</v>
      </c>
      <c r="E134" s="26">
        <f t="shared" ref="E134" si="38">D134*80%</f>
        <v>0</v>
      </c>
      <c r="F134" s="26">
        <f t="shared" ref="F134" si="39">D134*20%</f>
        <v>0</v>
      </c>
      <c r="G134" s="27">
        <v>1</v>
      </c>
      <c r="H134" s="26">
        <f t="shared" si="31"/>
        <v>0</v>
      </c>
    </row>
    <row r="135" spans="2:12" s="3" customFormat="1" x14ac:dyDescent="0.25">
      <c r="B135" s="19" t="s">
        <v>94</v>
      </c>
      <c r="C135" s="55" t="s">
        <v>56</v>
      </c>
      <c r="D135" s="56">
        <f>SUM(D120:D134)</f>
        <v>0</v>
      </c>
      <c r="E135" s="56">
        <f>SUM(E120:E134)</f>
        <v>0</v>
      </c>
      <c r="F135" s="57">
        <f>SUM(F120:F134)</f>
        <v>0</v>
      </c>
      <c r="G135" s="42">
        <f>AVERAGE(G120:G134)</f>
        <v>0.69583333333333341</v>
      </c>
      <c r="H135" s="24">
        <f>SUM(H116:H134)</f>
        <v>0</v>
      </c>
    </row>
    <row r="136" spans="2:12" s="3" customFormat="1" x14ac:dyDescent="0.25">
      <c r="B136" s="6"/>
      <c r="C136" s="6"/>
      <c r="D136" s="48"/>
      <c r="E136" s="48"/>
      <c r="F136" s="48"/>
      <c r="H136" s="6"/>
    </row>
    <row r="137" spans="2:12" s="3" customFormat="1" x14ac:dyDescent="0.25">
      <c r="B137" s="2"/>
      <c r="C137" s="2" t="s">
        <v>64</v>
      </c>
      <c r="H137" s="6"/>
    </row>
    <row r="138" spans="2:12" s="3" customFormat="1" ht="52.8" x14ac:dyDescent="0.25">
      <c r="B138" s="20" t="s">
        <v>96</v>
      </c>
      <c r="C138" s="20" t="s">
        <v>65</v>
      </c>
      <c r="D138" s="7" t="s">
        <v>66</v>
      </c>
      <c r="E138" s="20" t="s">
        <v>67</v>
      </c>
      <c r="F138" s="20" t="s">
        <v>88</v>
      </c>
      <c r="G138" s="20" t="s">
        <v>68</v>
      </c>
      <c r="H138" s="20" t="s">
        <v>69</v>
      </c>
    </row>
    <row r="139" spans="2:12" s="3" customFormat="1" x14ac:dyDescent="0.25">
      <c r="B139" s="5" t="s">
        <v>77</v>
      </c>
      <c r="C139" s="5" t="s">
        <v>59</v>
      </c>
      <c r="D139" s="4">
        <f>H24</f>
        <v>0</v>
      </c>
      <c r="E139" s="5">
        <v>10</v>
      </c>
      <c r="F139" s="43" t="s">
        <v>83</v>
      </c>
      <c r="G139" s="4">
        <f>D139*E139</f>
        <v>0</v>
      </c>
      <c r="H139" s="4">
        <f>G139*8</f>
        <v>0</v>
      </c>
    </row>
    <row r="140" spans="2:12" s="3" customFormat="1" x14ac:dyDescent="0.25">
      <c r="B140" s="5" t="s">
        <v>78</v>
      </c>
      <c r="C140" s="5" t="s">
        <v>58</v>
      </c>
      <c r="D140" s="4">
        <f>H53</f>
        <v>0</v>
      </c>
      <c r="E140" s="5">
        <v>33</v>
      </c>
      <c r="F140" s="43">
        <v>0.25</v>
      </c>
      <c r="G140" s="4">
        <f>(D140*E140)+((D140*E140)*(20%*(1+F140)))</f>
        <v>0</v>
      </c>
      <c r="H140" s="4">
        <f t="shared" ref="H140:H142" si="40">G140*8</f>
        <v>0</v>
      </c>
      <c r="J140" s="49"/>
      <c r="K140" s="49"/>
      <c r="L140" s="49"/>
    </row>
    <row r="141" spans="2:12" s="3" customFormat="1" x14ac:dyDescent="0.25">
      <c r="B141" s="5" t="s">
        <v>79</v>
      </c>
      <c r="C141" s="5" t="s">
        <v>57</v>
      </c>
      <c r="D141" s="4">
        <f>H82</f>
        <v>0</v>
      </c>
      <c r="E141" s="5">
        <v>10</v>
      </c>
      <c r="F141" s="43">
        <v>0.35</v>
      </c>
      <c r="G141" s="4">
        <f t="shared" ref="G141:G143" si="41">(D141*E141)+((D141*E141)*(20%*(1+F141)))</f>
        <v>0</v>
      </c>
      <c r="H141" s="4">
        <f t="shared" si="40"/>
        <v>0</v>
      </c>
      <c r="L141" s="49"/>
    </row>
    <row r="142" spans="2:12" s="3" customFormat="1" x14ac:dyDescent="0.25">
      <c r="B142" s="5" t="s">
        <v>80</v>
      </c>
      <c r="C142" s="5" t="s">
        <v>4</v>
      </c>
      <c r="D142" s="4">
        <f>H111</f>
        <v>0</v>
      </c>
      <c r="E142" s="5">
        <v>22</v>
      </c>
      <c r="F142" s="43">
        <v>0.2</v>
      </c>
      <c r="G142" s="4">
        <f t="shared" si="41"/>
        <v>0</v>
      </c>
      <c r="H142" s="4">
        <f t="shared" si="40"/>
        <v>0</v>
      </c>
      <c r="L142" s="49"/>
    </row>
    <row r="143" spans="2:12" s="3" customFormat="1" x14ac:dyDescent="0.25">
      <c r="B143" s="5" t="s">
        <v>89</v>
      </c>
      <c r="C143" s="5" t="s">
        <v>60</v>
      </c>
      <c r="D143" s="4">
        <f>H135</f>
        <v>0</v>
      </c>
      <c r="E143" s="5">
        <v>5</v>
      </c>
      <c r="F143" s="43">
        <v>0.5</v>
      </c>
      <c r="G143" s="4">
        <f t="shared" si="41"/>
        <v>0</v>
      </c>
      <c r="H143" s="4">
        <f t="shared" ref="H143" si="42">G143*8</f>
        <v>0</v>
      </c>
      <c r="L143" s="49"/>
    </row>
    <row r="144" spans="2:12" s="3" customFormat="1" x14ac:dyDescent="0.25">
      <c r="B144" s="5" t="s">
        <v>97</v>
      </c>
      <c r="C144" s="60" t="s">
        <v>70</v>
      </c>
      <c r="D144" s="61"/>
      <c r="E144" s="61"/>
      <c r="F144" s="62"/>
      <c r="G144" s="25">
        <f>SUM(G139:G142)</f>
        <v>0</v>
      </c>
      <c r="H144" s="25">
        <f>SUM(H139:H142)</f>
        <v>0</v>
      </c>
      <c r="L144" s="49"/>
    </row>
    <row r="145" spans="2:12" s="3" customFormat="1" x14ac:dyDescent="0.25">
      <c r="B145" s="6"/>
      <c r="C145" s="6"/>
      <c r="D145" s="6"/>
      <c r="E145" s="6"/>
      <c r="F145" s="6"/>
      <c r="G145" s="6"/>
      <c r="H145" s="6"/>
      <c r="L145" s="49"/>
    </row>
    <row r="146" spans="2:12" ht="26.4" x14ac:dyDescent="0.25">
      <c r="B146" s="22" t="s">
        <v>95</v>
      </c>
      <c r="C146" s="22" t="s">
        <v>100</v>
      </c>
      <c r="D146" s="17" t="s">
        <v>85</v>
      </c>
      <c r="E146" s="18">
        <f>H144</f>
        <v>0</v>
      </c>
      <c r="I146" s="50"/>
      <c r="J146" s="50"/>
      <c r="L146" s="49"/>
    </row>
    <row r="147" spans="2:12" x14ac:dyDescent="0.25">
      <c r="J147" s="51"/>
      <c r="L147" s="49"/>
    </row>
    <row r="148" spans="2:12" x14ac:dyDescent="0.25">
      <c r="C148" s="63" t="s">
        <v>86</v>
      </c>
      <c r="D148" s="63"/>
      <c r="E148" s="63"/>
      <c r="F148" s="63"/>
      <c r="G148" s="63"/>
      <c r="H148" s="63"/>
      <c r="L148" s="49"/>
    </row>
    <row r="149" spans="2:12" ht="30.75" customHeight="1" x14ac:dyDescent="0.25">
      <c r="C149" s="63" t="s">
        <v>103</v>
      </c>
      <c r="D149" s="63"/>
      <c r="E149" s="63"/>
      <c r="F149" s="63"/>
      <c r="G149" s="63"/>
      <c r="H149" s="63"/>
      <c r="L149" s="49"/>
    </row>
    <row r="151" spans="2:12" ht="12.75" customHeight="1" x14ac:dyDescent="0.25">
      <c r="B151" s="53" t="s">
        <v>71</v>
      </c>
      <c r="C151" s="53"/>
      <c r="D151" s="53"/>
      <c r="E151" s="53"/>
      <c r="F151" s="53"/>
      <c r="G151" s="53"/>
    </row>
    <row r="152" spans="2:12" x14ac:dyDescent="0.25">
      <c r="B152" s="52"/>
      <c r="C152" s="52"/>
      <c r="D152" s="52"/>
      <c r="E152" s="10" t="s">
        <v>72</v>
      </c>
      <c r="F152" s="67"/>
      <c r="G152" s="67"/>
    </row>
    <row r="153" spans="2:12" x14ac:dyDescent="0.25">
      <c r="B153" s="52"/>
      <c r="C153" s="52"/>
      <c r="D153" s="52"/>
      <c r="E153" s="10" t="s">
        <v>73</v>
      </c>
      <c r="F153" s="67"/>
      <c r="G153" s="67"/>
    </row>
    <row r="154" spans="2:12" ht="52.8" x14ac:dyDescent="0.25">
      <c r="B154" s="52"/>
      <c r="C154" s="52"/>
      <c r="D154" s="52"/>
      <c r="E154" s="10" t="s">
        <v>74</v>
      </c>
      <c r="F154" s="67"/>
      <c r="G154" s="67"/>
    </row>
    <row r="155" spans="2:12" x14ac:dyDescent="0.25">
      <c r="B155" s="52"/>
      <c r="C155" s="52"/>
      <c r="D155" s="52"/>
      <c r="E155" s="10" t="s">
        <v>75</v>
      </c>
      <c r="F155" s="67"/>
      <c r="G155" s="67"/>
    </row>
    <row r="156" spans="2:12" x14ac:dyDescent="0.25">
      <c r="B156" s="52"/>
      <c r="C156" s="52"/>
      <c r="D156" s="52"/>
      <c r="E156" s="10" t="s">
        <v>76</v>
      </c>
      <c r="F156" s="67"/>
      <c r="G156" s="67"/>
    </row>
    <row r="157" spans="2:12" x14ac:dyDescent="0.25">
      <c r="B157" s="23"/>
      <c r="C157" s="23"/>
    </row>
  </sheetData>
  <sheetProtection algorithmName="SHA-512" hashValue="yFQAeciOiYtJGCtG1IHHG8qUDfIqaDFxCwCkm/4l8on3TMOssGGn4WkwKe7yj2H9I/tvDcxVCo1t/eRWotvRVw==" saltValue="3XgJF4Ed03R/6NWdxDT/KA==" spinCount="100000" sheet="1" objects="1" scenarios="1"/>
  <protectedRanges>
    <protectedRange sqref="F152:G156" name="in te vullen velden_2_1"/>
  </protectedRanges>
  <mergeCells count="21">
    <mergeCell ref="B2:H2"/>
    <mergeCell ref="C144:F144"/>
    <mergeCell ref="C149:H149"/>
    <mergeCell ref="C148:H148"/>
    <mergeCell ref="C135:F135"/>
    <mergeCell ref="B152:D156"/>
    <mergeCell ref="B151:G151"/>
    <mergeCell ref="B26:H26"/>
    <mergeCell ref="B4:H4"/>
    <mergeCell ref="B55:H55"/>
    <mergeCell ref="F152:G152"/>
    <mergeCell ref="F153:G153"/>
    <mergeCell ref="F154:G154"/>
    <mergeCell ref="F155:G155"/>
    <mergeCell ref="F156:G156"/>
    <mergeCell ref="B84:H84"/>
    <mergeCell ref="B113:H113"/>
    <mergeCell ref="C24:F24"/>
    <mergeCell ref="C53:F53"/>
    <mergeCell ref="C82:F82"/>
    <mergeCell ref="C111:F111"/>
  </mergeCells>
  <phoneticPr fontId="10" type="noConversion"/>
  <pageMargins left="0.7" right="0.7" top="0.75" bottom="0.75" header="0.3" footer="0.3"/>
  <pageSetup paperSize="9" scale="59" orientation="portrait" r:id="rId1"/>
  <rowBreaks count="3" manualBreakCount="3">
    <brk id="53" max="16383" man="1"/>
    <brk id="83" max="16383" man="1"/>
    <brk id="11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0700A6-5F78-4EBD-A826-A107863E2E72}">
  <ds:schemaRefs>
    <ds:schemaRef ds:uri="http://schemas.microsoft.com/sharepoint/v3/contenttype/forms"/>
  </ds:schemaRefs>
</ds:datastoreItem>
</file>

<file path=customXml/itemProps2.xml><?xml version="1.0" encoding="utf-8"?>
<ds:datastoreItem xmlns:ds="http://schemas.openxmlformats.org/officeDocument/2006/customXml" ds:itemID="{0F159444-77C6-47C9-9B6B-684B9EB25572}">
  <ds:schemaRefs>
    <ds:schemaRef ds:uri="http://purl.org/dc/dcmitype/"/>
    <ds:schemaRef ds:uri="http://schemas.microsoft.com/office/2006/metadata/properties"/>
    <ds:schemaRef ds:uri="http://schemas.microsoft.com/office/2006/documentManagement/types"/>
    <ds:schemaRef ds:uri="5369c8c0-e3aa-48e6-9f6d-519510a25555"/>
    <ds:schemaRef ds:uri="http://schemas.microsoft.com/office/infopath/2007/PartnerControls"/>
    <ds:schemaRef ds:uri="http://purl.org/dc/terms/"/>
    <ds:schemaRef ds:uri="http://www.w3.org/XML/1998/namespace"/>
    <ds:schemaRef ds:uri="http://purl.org/dc/elements/1.1/"/>
    <ds:schemaRef ds:uri="http://schemas.openxmlformats.org/package/2006/metadata/core-properties"/>
    <ds:schemaRef ds:uri="95714b43-610b-4bf1-8f96-b5c8a38cd7ea"/>
    <ds:schemaRef ds:uri="eb50f811-0cc2-4fbd-b9a6-9c8d3b73eff0"/>
  </ds:schemaRefs>
</ds:datastoreItem>
</file>

<file path=customXml/itemProps3.xml><?xml version="1.0" encoding="utf-8"?>
<ds:datastoreItem xmlns:ds="http://schemas.openxmlformats.org/officeDocument/2006/customXml" ds:itemID="{3E13F292-E512-4FA1-A952-D626DD8BD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Instructie</vt:lpstr>
      <vt:lpstr>2. Prijzenblad P1</vt:lpstr>
    </vt:vector>
  </TitlesOfParts>
  <Manager/>
  <Company>GVB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dc:creator>
  <cp:keywords/>
  <dc:description/>
  <cp:lastModifiedBy>Wijk, Jordan van</cp:lastModifiedBy>
  <cp:revision/>
  <dcterms:created xsi:type="dcterms:W3CDTF">2018-04-06T10:37:34Z</dcterms:created>
  <dcterms:modified xsi:type="dcterms:W3CDTF">2026-07-20T15:30:13Z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