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middengroningen.sharepoint.com/sites/Sam-Aanbestedingen-2026-EU-FAC-Raamovereenkomstleaseauto-NK/Gedeelde documenten/03. Nota van inlichtingen/"/>
    </mc:Choice>
  </mc:AlternateContent>
  <xr:revisionPtr revIDLastSave="3759" documentId="11_DE8700B19F5B5C1DA9D61235D9A3F88A3773F6FD" xr6:coauthVersionLast="47" xr6:coauthVersionMax="47" xr10:uidLastSave="{8704B6E3-EE54-4689-9E99-934A13C7D69D}"/>
  <bookViews>
    <workbookView xWindow="-120" yWindow="-120" windowWidth="29040" windowHeight="15720" xr2:uid="{00000000-000D-0000-FFFF-FFFF00000000}"/>
  </bookViews>
  <sheets>
    <sheet name="Uitleg prijzenblad" sheetId="1" r:id="rId1"/>
    <sheet name="Inschrijfstaat" sheetId="14" r:id="rId2"/>
    <sheet name="1. Personenauto" sheetId="3" r:id="rId3"/>
    <sheet name="2. Compacte bedrijfsauto" sheetId="4" r:id="rId4"/>
    <sheet name="3. Bedrijfsauto 9 personen" sheetId="8" r:id="rId5"/>
    <sheet name="4. Bedrijfsauto gesloten &lt;4250" sheetId="6" r:id="rId6"/>
    <sheet name="5. Bedrijfsauto pick-up 4x2" sheetId="11" r:id="rId7"/>
    <sheet name="6. Bedrijfsauto pick-up 4x4" sheetId="12" r:id="rId8"/>
    <sheet name="7. BA Pick-up 4x2 &gt;4250" sheetId="7" r:id="rId9"/>
    <sheet name="8. Bedrijfsauto gesloten &gt;4250" sheetId="13" r:id="rId10"/>
    <sheet name="9. Type auto en FOAK-percentage" sheetId="15"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6" l="1"/>
  <c r="N12" i="6"/>
  <c r="N11" i="6"/>
  <c r="N15" i="8"/>
  <c r="N14" i="8"/>
  <c r="N16" i="8" s="1"/>
  <c r="N9" i="8"/>
  <c r="N10" i="8"/>
  <c r="N8" i="8"/>
  <c r="N18" i="4"/>
  <c r="N17" i="4"/>
  <c r="N12" i="4"/>
  <c r="N13" i="4"/>
  <c r="N11" i="4"/>
  <c r="N33" i="3"/>
  <c r="N27" i="3"/>
  <c r="N28" i="3"/>
  <c r="N26" i="3"/>
  <c r="N17" i="3"/>
  <c r="N20" i="3"/>
  <c r="N21" i="3"/>
  <c r="N19" i="3"/>
  <c r="N22" i="3" s="1"/>
  <c r="N15" i="3"/>
  <c r="N16" i="3"/>
  <c r="N14" i="3"/>
  <c r="C16" i="14"/>
  <c r="C13" i="14"/>
  <c r="C15" i="14"/>
  <c r="E30" i="13"/>
  <c r="E25" i="13"/>
  <c r="E22" i="13"/>
  <c r="E27" i="13"/>
  <c r="E26" i="13"/>
  <c r="E24" i="13"/>
  <c r="E23" i="13"/>
  <c r="E21" i="13"/>
  <c r="E16" i="13"/>
  <c r="E15" i="13"/>
  <c r="E14" i="13"/>
  <c r="E13" i="13"/>
  <c r="E12" i="13"/>
  <c r="E11" i="13"/>
  <c r="E10" i="13"/>
  <c r="E9" i="13"/>
  <c r="E8" i="13"/>
  <c r="E7" i="13"/>
  <c r="E17" i="13" s="1"/>
  <c r="E36" i="7"/>
  <c r="E27" i="7"/>
  <c r="E19" i="7"/>
  <c r="E33" i="7"/>
  <c r="E32" i="7"/>
  <c r="E31" i="7"/>
  <c r="E30" i="7"/>
  <c r="E29" i="7"/>
  <c r="E28" i="7"/>
  <c r="E26" i="7"/>
  <c r="E25" i="7"/>
  <c r="E24" i="7"/>
  <c r="E23" i="7"/>
  <c r="E18" i="7"/>
  <c r="E17" i="7"/>
  <c r="E16" i="7"/>
  <c r="E15" i="7"/>
  <c r="E14" i="7"/>
  <c r="E13" i="7"/>
  <c r="E12" i="7"/>
  <c r="E11" i="7"/>
  <c r="E10" i="7"/>
  <c r="E9" i="7"/>
  <c r="E27" i="12"/>
  <c r="E30" i="12"/>
  <c r="E17" i="12"/>
  <c r="E33" i="12" s="1"/>
  <c r="C14" i="14" s="1"/>
  <c r="E29" i="12"/>
  <c r="E26" i="12"/>
  <c r="E28" i="12"/>
  <c r="E21" i="12"/>
  <c r="E25" i="12"/>
  <c r="E24" i="12"/>
  <c r="E23" i="12"/>
  <c r="E22" i="12"/>
  <c r="E16" i="12"/>
  <c r="E15" i="12"/>
  <c r="E14" i="12"/>
  <c r="E13" i="12"/>
  <c r="E12" i="12"/>
  <c r="E11" i="12"/>
  <c r="E10" i="12"/>
  <c r="E9" i="12"/>
  <c r="E8" i="12"/>
  <c r="E7" i="12"/>
  <c r="C7" i="14"/>
  <c r="E38" i="11"/>
  <c r="E34" i="11"/>
  <c r="E19" i="11"/>
  <c r="E35" i="11"/>
  <c r="E25" i="11"/>
  <c r="E26" i="11"/>
  <c r="E27" i="11"/>
  <c r="E28" i="11"/>
  <c r="E29" i="11"/>
  <c r="E30" i="11"/>
  <c r="E31" i="11"/>
  <c r="E32" i="11"/>
  <c r="E33" i="11"/>
  <c r="E24" i="11"/>
  <c r="E15" i="11"/>
  <c r="E18" i="11"/>
  <c r="E17" i="11"/>
  <c r="E16" i="11"/>
  <c r="E14" i="11"/>
  <c r="E13" i="11"/>
  <c r="E12" i="11"/>
  <c r="E11" i="11"/>
  <c r="E10" i="11"/>
  <c r="E9" i="11"/>
  <c r="E45" i="6"/>
  <c r="C11" i="14"/>
  <c r="E26" i="6"/>
  <c r="E27" i="6"/>
  <c r="E28" i="6"/>
  <c r="E29" i="6"/>
  <c r="E30" i="6"/>
  <c r="E31" i="6"/>
  <c r="E32" i="6"/>
  <c r="E33" i="6"/>
  <c r="E34" i="6"/>
  <c r="E35" i="6"/>
  <c r="E36" i="6"/>
  <c r="E37" i="6"/>
  <c r="E38" i="6"/>
  <c r="E39" i="6"/>
  <c r="E40" i="6"/>
  <c r="E41" i="6"/>
  <c r="E25" i="6"/>
  <c r="N11" i="8"/>
  <c r="E23" i="8"/>
  <c r="E24" i="8"/>
  <c r="E25" i="8"/>
  <c r="E36" i="4"/>
  <c r="E26" i="4"/>
  <c r="E27" i="4"/>
  <c r="E28" i="4"/>
  <c r="E29" i="4"/>
  <c r="E30" i="4"/>
  <c r="E31" i="4"/>
  <c r="E32" i="4"/>
  <c r="E33" i="4"/>
  <c r="E34" i="4"/>
  <c r="E35" i="4"/>
  <c r="E37" i="4"/>
  <c r="E38" i="4"/>
  <c r="E39" i="4"/>
  <c r="E25" i="4"/>
  <c r="E20" i="6"/>
  <c r="E19" i="6"/>
  <c r="E18" i="6"/>
  <c r="E17" i="6"/>
  <c r="E16" i="6"/>
  <c r="E15" i="6"/>
  <c r="E14" i="6"/>
  <c r="E13" i="6"/>
  <c r="E12" i="6"/>
  <c r="E11" i="6"/>
  <c r="E21" i="6" s="1"/>
  <c r="E10" i="8"/>
  <c r="E11" i="8"/>
  <c r="E12" i="8"/>
  <c r="E13" i="8"/>
  <c r="E14" i="8"/>
  <c r="E15" i="8"/>
  <c r="E16" i="8"/>
  <c r="E17" i="8"/>
  <c r="E18" i="8"/>
  <c r="E9" i="8"/>
  <c r="E54" i="3"/>
  <c r="E55" i="3"/>
  <c r="E53" i="3"/>
  <c r="E21" i="3"/>
  <c r="E12" i="4"/>
  <c r="E13" i="4"/>
  <c r="E14" i="4"/>
  <c r="E15" i="4"/>
  <c r="E16" i="4"/>
  <c r="E17" i="4"/>
  <c r="E18" i="4"/>
  <c r="E19" i="4"/>
  <c r="E20" i="4"/>
  <c r="E11" i="4"/>
  <c r="E37" i="3"/>
  <c r="E42" i="3"/>
  <c r="E40" i="3"/>
  <c r="E41" i="3"/>
  <c r="E43" i="3"/>
  <c r="E49" i="3" s="1"/>
  <c r="E44" i="3"/>
  <c r="E45" i="3"/>
  <c r="E46" i="3"/>
  <c r="E47" i="3"/>
  <c r="E48" i="3"/>
  <c r="E39" i="3"/>
  <c r="E28" i="3"/>
  <c r="E29" i="3"/>
  <c r="E30" i="3"/>
  <c r="E31" i="3"/>
  <c r="E32" i="3"/>
  <c r="E33" i="3"/>
  <c r="E34" i="3"/>
  <c r="E35" i="3"/>
  <c r="E36" i="3"/>
  <c r="E27" i="3"/>
  <c r="E23" i="3"/>
  <c r="E15" i="3"/>
  <c r="E25" i="3" s="1"/>
  <c r="E59" i="3" s="1"/>
  <c r="C5" i="14" s="1"/>
  <c r="E16" i="3"/>
  <c r="E17" i="3"/>
  <c r="E18" i="3"/>
  <c r="E19" i="3"/>
  <c r="E20" i="3"/>
  <c r="E22" i="3"/>
  <c r="E14" i="3"/>
  <c r="N14" i="6" l="1"/>
  <c r="N16" i="6" s="1"/>
  <c r="C12" i="14" s="1"/>
  <c r="N19" i="4"/>
  <c r="N14" i="4"/>
  <c r="N29" i="3"/>
  <c r="C6" i="14"/>
  <c r="E42" i="6"/>
  <c r="N18" i="8"/>
  <c r="C10" i="14" s="1"/>
  <c r="E26" i="8"/>
  <c r="E29" i="8" s="1"/>
  <c r="C9" i="14" s="1"/>
  <c r="E19" i="8"/>
  <c r="E56" i="3"/>
  <c r="E21" i="4"/>
  <c r="E40" i="4"/>
  <c r="E43" i="4" s="1"/>
  <c r="N21" i="4" l="1"/>
  <c r="C8" i="14" s="1"/>
  <c r="C17" i="14"/>
</calcChain>
</file>

<file path=xl/sharedStrings.xml><?xml version="1.0" encoding="utf-8"?>
<sst xmlns="http://schemas.openxmlformats.org/spreadsheetml/2006/main" count="565" uniqueCount="198">
  <si>
    <t>Segment</t>
  </si>
  <si>
    <t>Optionele uitrusting</t>
  </si>
  <si>
    <t>Standaarduitrusting</t>
  </si>
  <si>
    <t>Segment A = Compacte kleine auto</t>
  </si>
  <si>
    <t>Segment B = Compacte auto</t>
  </si>
  <si>
    <t>Segment C = Volwaardige gezinsauto</t>
  </si>
  <si>
    <t>KM per jaar</t>
  </si>
  <si>
    <t>Looptijd</t>
  </si>
  <si>
    <t>A</t>
  </si>
  <si>
    <t>B</t>
  </si>
  <si>
    <t>C</t>
  </si>
  <si>
    <t>Legenda</t>
  </si>
  <si>
    <t>Methode van prijsbepaling</t>
  </si>
  <si>
    <t>10.000 km per jaar</t>
  </si>
  <si>
    <t>15.000 km per jaar</t>
  </si>
  <si>
    <t>20.000 km per jaar</t>
  </si>
  <si>
    <t>25.000 km per jaar</t>
  </si>
  <si>
    <t>Fictieve inschrijfprijs</t>
  </si>
  <si>
    <t>Daarnaast zorgt deze systematiek voor een transparante en objectieve vergelijking tussen inschrijvingen, zonder dat gewerkt hoeft te worden met een vooraf vastgestelde afnameverdeling die mogelijk niet aansluit bij de praktijk.</t>
  </si>
  <si>
    <t>Uitleg prijzenblad</t>
  </si>
  <si>
    <t>Inschrijver vult alle gele velden in.</t>
  </si>
  <si>
    <t>Meer/minder gereden kilometers</t>
  </si>
  <si>
    <t>Meer gereden kilometers</t>
  </si>
  <si>
    <t>Minder gereden kilometers</t>
  </si>
  <si>
    <r>
      <t xml:space="preserve">De inschrijver dient </t>
    </r>
    <r>
      <rPr>
        <b/>
        <u/>
        <sz val="10"/>
        <color theme="1"/>
        <rFont val="Trebuchet MS"/>
        <family val="2"/>
      </rPr>
      <t>alle geel gemarkeerde velden</t>
    </r>
    <r>
      <rPr>
        <sz val="10"/>
        <color theme="1"/>
        <rFont val="Trebuchet MS"/>
        <family val="2"/>
      </rPr>
      <t xml:space="preserve"> in het prijzenblad volledig en correct in te vullen. Dit omvat tevens het opgeven van een leaseprijs voor alle gevraagde kilometrages. </t>
    </r>
  </si>
  <si>
    <t>2. Compacte bedrijfsauto</t>
  </si>
  <si>
    <t>LED verlichting</t>
  </si>
  <si>
    <t xml:space="preserve">Trekhaak met 13 jaeger stekker </t>
  </si>
  <si>
    <t>Achterdeuren</t>
  </si>
  <si>
    <t>Achterklep, boven scharnierend</t>
  </si>
  <si>
    <t>Zijschuifdeur aan de linkerzijde met raam</t>
  </si>
  <si>
    <t>Zijschuifdeur aan de linkerzijde zonder raam</t>
  </si>
  <si>
    <t>Zijschuifdeur aan de rechterzijde zonder raam</t>
  </si>
  <si>
    <t xml:space="preserve">LED signaalverlichting </t>
  </si>
  <si>
    <t>Inrichting laadruimte (kast)</t>
  </si>
  <si>
    <t>De standaarduitrusting van het voertuig is te vinden in bijlage 2.0.</t>
  </si>
  <si>
    <t>Shortlease</t>
  </si>
  <si>
    <t>Voor de prijsbeoordeling is gekozen om meerdere kilometrages uit te vragen. Het gebruik van voertuigen varieert binnen de organisatie en kan vooraf niet exact worden vastgesteld.</t>
  </si>
  <si>
    <t>Full Operational Lease</t>
  </si>
  <si>
    <t xml:space="preserve">1. Personenauto </t>
  </si>
  <si>
    <t>Short Lease</t>
  </si>
  <si>
    <t>Zwaailamp</t>
  </si>
  <si>
    <t>Type</t>
  </si>
  <si>
    <t>jaarprijs</t>
  </si>
  <si>
    <t>Trekhaak met 13 jeager stekker (minimaal 1200 kg)</t>
  </si>
  <si>
    <t>(Kunst)lederen stoelbekleding</t>
  </si>
  <si>
    <t>Handhaving striping en montagevoorschriften</t>
  </si>
  <si>
    <t>De standaarduitrusting van de personenauto is te vinden in bijlage 4.0.</t>
  </si>
  <si>
    <t>(Kunst)lederen bekleding</t>
  </si>
  <si>
    <t>Laptophouder</t>
  </si>
  <si>
    <t>Zijfschuifdeur aan rechterzijde met raam</t>
  </si>
  <si>
    <t>LED signaalverlichting (dakflitser en 2 fliters in de gril)</t>
  </si>
  <si>
    <t>Omvormer minimaal 2000Watt (8,7amp)</t>
  </si>
  <si>
    <t>Armsteunen bestuurdersstoel</t>
  </si>
  <si>
    <t>De standaarduitrusting van het voertuig is te vinden in bijlage 4.0.</t>
  </si>
  <si>
    <t>Standkachel</t>
  </si>
  <si>
    <t>Dubbele cabine</t>
  </si>
  <si>
    <t>Omvormer minimaal 2000Watt (8,7 amp)</t>
  </si>
  <si>
    <t>Stelpost voor inrichting</t>
  </si>
  <si>
    <t>Trekhaar met 13 jaeger stekker (minimaal 2000 kg)</t>
  </si>
  <si>
    <t>Zijschuifdeur aan de rechterzijde met raam</t>
  </si>
  <si>
    <t>LED signaalverlichting (dakfitser en 2 fliters in de gril)</t>
  </si>
  <si>
    <t>Achteropstap</t>
  </si>
  <si>
    <t>(Kunst)lederen stoel bekleding</t>
  </si>
  <si>
    <t>3. Bedrijfsauto 9 personen</t>
  </si>
  <si>
    <t>Rolstoellift</t>
  </si>
  <si>
    <t>Bullbar / sidebars</t>
  </si>
  <si>
    <t>Kunst(lederen) bekleding</t>
  </si>
  <si>
    <t>Omvormer minimaal 2000 Watt (8,7 amp)</t>
  </si>
  <si>
    <t>Kipper</t>
  </si>
  <si>
    <t>Veegvuil opbouw standaard</t>
  </si>
  <si>
    <t>Veegvuil opbouw met zijlader</t>
  </si>
  <si>
    <t>Verlaagde laadbak</t>
  </si>
  <si>
    <t>Palenjuk</t>
  </si>
  <si>
    <t>Dubbellucht</t>
  </si>
  <si>
    <t>Hiab autolaadkraan minimaal 800 kg</t>
  </si>
  <si>
    <t>Stelpost gereedschap kist</t>
  </si>
  <si>
    <t>4. Bedrijfsauto gesloten &lt;4250 KG</t>
  </si>
  <si>
    <t>Fijne mazige afdeknet gemonteerd</t>
  </si>
  <si>
    <t>Rollertop</t>
  </si>
  <si>
    <t>0-plaat t.b.v. sneeuwschuif</t>
  </si>
  <si>
    <t>Ruw terrein banden</t>
  </si>
  <si>
    <t>LED signaalverlichting (dakflitser 2 en fliters in de gril)</t>
  </si>
  <si>
    <t>Stelpost gereedschap kist en palenjuk</t>
  </si>
  <si>
    <t xml:space="preserve">Stelpost gereedschap kist  </t>
  </si>
  <si>
    <t>8. Bedrijfsauto &gt;4250kg</t>
  </si>
  <si>
    <t>Inschrijver dient de leaseprijs te baseren op een bedrijfsauto gesloten (lengte 2, hoogte 1)</t>
  </si>
  <si>
    <t>Inschrijver dient de leaseprijs te baseren op bedrijfsauto pick-up 4x2 - lengte 2.</t>
  </si>
  <si>
    <t>6. Bedrijfsauto pick-up 4x4 &lt;4250kg</t>
  </si>
  <si>
    <t>5. Bedrijfsauto pick-up 4x2 &gt;4250kg</t>
  </si>
  <si>
    <t>7. Bedrijfsauto pick-up 4x2 &gt;4250kg</t>
  </si>
  <si>
    <t>Indien één of meerdere velden niet of onvolledig zijn ingevuld, dan wel geen prijs is opgegeven voor één of meerdere kilometrages, dan is uw Inschrijving onvolledig.</t>
  </si>
  <si>
    <t xml:space="preserve">Inschrijver garandeert dat in geval van opdrachtverlening hij bovengenoemde tarieven hanteert voor de uitvoering van de overeenkomst en geen additionele kosten in rekening brengt. Indexering van de prijzen vindt plaats conform de afspraken als vastgelegd in de Overeenkomst. </t>
  </si>
  <si>
    <t>U dient het ingevulde prijzenblad in Excel format bij uw Inschrijving in te dienen.</t>
  </si>
  <si>
    <t>Invulinstructie prijzenblad</t>
  </si>
  <si>
    <t>500 km - dagprijs</t>
  </si>
  <si>
    <t>2.500 km - maandprijs</t>
  </si>
  <si>
    <t>1.000 km - weekprijs</t>
  </si>
  <si>
    <t>30.000 km per jaar</t>
  </si>
  <si>
    <t>Alle prijzen zijn in Euro's en exclusief BTW.</t>
  </si>
  <si>
    <t>De door u opgegeven prijzen zijn vanaf €0,- en hoger. Indien u €0,- opgeeft, vult u €0,01 in. Er mogen geen negatieve prijzen worden opgegeven.</t>
  </si>
  <si>
    <t xml:space="preserve">Bij Full Operational Lease dienen de prijzen te worden opgegeven op basis van een looptijd van 60 maanden of 72 maanden. Deze prijzen dienen te worden uitgedrukt in euro's per maand, exclusief BTW. </t>
  </si>
  <si>
    <t xml:space="preserve">Bij Shortlease dient de dag-, week-, en maandprijs te worden opgegeven, exclusief BTW. </t>
  </si>
  <si>
    <t>Totale leaseprijs</t>
  </si>
  <si>
    <t>Leaseprijs looptijd</t>
  </si>
  <si>
    <t>dag</t>
  </si>
  <si>
    <t>dagen</t>
  </si>
  <si>
    <t>KM per periode</t>
  </si>
  <si>
    <t>60 mnd (€/mnd)</t>
  </si>
  <si>
    <t>72 mnd (€/mnd)</t>
  </si>
  <si>
    <t>Totale prijs optionele uitrusting</t>
  </si>
  <si>
    <t>Totaal</t>
  </si>
  <si>
    <t>LET OP: Inschrijver dient de leaseprijs te baseren op een compacte bedrijfsauto met lengte 2!</t>
  </si>
  <si>
    <t>Aantal</t>
  </si>
  <si>
    <t>Prijs per maand</t>
  </si>
  <si>
    <t>Prijs per looptijd</t>
  </si>
  <si>
    <t>Totale prijs (looptijd 60 en 72 maanden) segment A</t>
  </si>
  <si>
    <t>Totale prijs (loopduur 60 en 72 maanden) segment B</t>
  </si>
  <si>
    <t>Totale prijs (loopduur 60 en 72 maanden) segment C</t>
  </si>
  <si>
    <t>Totale prijs (looptijd 1, 7 en 30 dagen) segment A</t>
  </si>
  <si>
    <t>Prijs per periode</t>
  </si>
  <si>
    <t>Prijs looptijd</t>
  </si>
  <si>
    <t>Totale leaseprijs (totale prijs segment A, B en C + totale optionele uitrusting)</t>
  </si>
  <si>
    <t>Totale shortleaseprijs (looptijd 1, 7 en 30 dagen) segment A</t>
  </si>
  <si>
    <t>Totale shortleaseprijs (looptijd 1, 7 en 30 dagen) segment B</t>
  </si>
  <si>
    <t>Totale shortleaseprijs (looptijd 1, 7 en 30 dagen) segment C</t>
  </si>
  <si>
    <t>Totaalprijs</t>
  </si>
  <si>
    <t>Type voertuig</t>
  </si>
  <si>
    <t>Totale shortleaseprijs (totale prijs + totale optionele uitrusting)</t>
  </si>
  <si>
    <t xml:space="preserve">Totale  shortleaseprijs </t>
  </si>
  <si>
    <t>Totale shortleaseprijs</t>
  </si>
  <si>
    <t>Totale prijs (looptijd 1, 7 en 30 dagen) optionele uitrusting</t>
  </si>
  <si>
    <t>1 (€/dgn)</t>
  </si>
  <si>
    <t>7 (€/dgn)</t>
  </si>
  <si>
    <t>30 (€/dgn)</t>
  </si>
  <si>
    <t>Totale prijs (looptijd 60 en 72 mnd) optionele uitrusting</t>
  </si>
  <si>
    <t>Type lease</t>
  </si>
  <si>
    <t xml:space="preserve">Inschrijfstaat </t>
  </si>
  <si>
    <t>Full operational</t>
  </si>
  <si>
    <t>Aan de inschrijfstaat mogen door Inschrijver geen wijzigingen worden aangebracht.</t>
  </si>
  <si>
    <t>Full operational lease</t>
  </si>
  <si>
    <t>Dagen</t>
  </si>
  <si>
    <t>Dag</t>
  </si>
  <si>
    <t>Week</t>
  </si>
  <si>
    <t>1. Personenauto segment A, B en C</t>
  </si>
  <si>
    <t>2. Compacte bedrijfsauto segment A</t>
  </si>
  <si>
    <t>3. Bedrijfsauto 9 personen segment A</t>
  </si>
  <si>
    <t>4. Bedrijfsautogesloten &lt;4250 segment A</t>
  </si>
  <si>
    <t>5. Bedrijfsauto pick-up 4x2 segment A</t>
  </si>
  <si>
    <t>Looptijd x €/mnd</t>
  </si>
  <si>
    <t xml:space="preserve">Totale leaseprijs  </t>
  </si>
  <si>
    <t>Inschrijfprijs</t>
  </si>
  <si>
    <t>1. Vul per segment (A en indien van toepassing B en C) en per kilometerrange de prijs per maand in;</t>
  </si>
  <si>
    <t>De inschrijver dient per segment (A en indien van toepassing B en C) de maandelijkse leaseprijs op te geven voor de volgende kilometrages:</t>
  </si>
  <si>
    <t>2. Vul deze maandprijs in voor beide looptijden (60 en 72 maanden); op basis hiervan wordt de prijs per looptijd bepaald;</t>
  </si>
  <si>
    <t>5. De totale kosten voor de looptijd en de totale kosten voor de optionele uitrusting vormen gezamenlijk de totale leaseprijs voor dit type voertuig;</t>
  </si>
  <si>
    <t>3. Uiteindelijk worden alle segmenten (A en, indien van toepassing, B en C) bij elkaar opgeteld om tot de totale prijs te komen;</t>
  </si>
  <si>
    <t>Totale leaseprijs (totale prijs segment A + totale optionele uitrusting)</t>
  </si>
  <si>
    <t xml:space="preserve">Bepaling Full Operational leaseprijs </t>
  </si>
  <si>
    <t>In het Programma van Eisen is vastgelegd uit welke componenten de prijzen voor Full Operational Lease en Shortlease zijn opgebouwd.</t>
  </si>
  <si>
    <t>Bepaling Shortlease prijs</t>
  </si>
  <si>
    <t>1. Vul per segment (A en, indien van toepassing, B en C), per kilometerrange en per periode (dag, week, maand) de leaseprijs in. De prijs voor de looptijd van de Shortlease wordt automatisch berekend.</t>
  </si>
  <si>
    <t>2. Uiteindelijk worden alle segmenten (A en, indien van toepassing, B en C) bij elkaar opgeteld om tot de totale prijs te komen;</t>
  </si>
  <si>
    <t>Totale shortleaseprijs (totale prijs segment A, B en C)</t>
  </si>
  <si>
    <t>4. Indien er opties voor de optionele uitrusting zijn, dient u hiervoor de prijs per maand voor de looptijden van 60 en 72 maanden in te vullen. De achterliggende formule berekent vervolgens automatisch de totale prijs door de maandprijs met de betreffende looptijd te vermenigvuldigen.</t>
  </si>
  <si>
    <t>4. De totale kosten voor de looptijd van de inzet van de voertuig(en) en de totale kosten voor de optionele uitrusting worden bij elkaar opgeteld. Dit resulteert in de totale shortleaseprijs voor dit onderdeel.</t>
  </si>
  <si>
    <t>Per tabblad wordt u gevraagd de meer- en minder gereden kilometers in te vullen. Deze gegevens worden niet beoordeeld, maar het invullen ervan is verplicht.</t>
  </si>
  <si>
    <t>Elk kilometrage telt even zwaar mee. Deze aanpak voorkomt dat inschrijvers hun prijsstelling optimaliseren op één specifiek kilometrage ten koste van andere gebruiksscenario’s.</t>
  </si>
  <si>
    <t>De prijzen van de voertuigen worden vermenigvuldigd met de looptijden en afnameperioden om tot een prijs per looptijd te komen.</t>
  </si>
  <si>
    <t>De kosten van de optionele uitrusting worden op dezelfde wijze berekend. Dit resulteert in de totale prijs voor Full Operational Lease en Shortlease en leidt gezamenlijk tot één fictieve inschrijfprijs.</t>
  </si>
  <si>
    <r>
      <rPr>
        <b/>
        <sz val="10"/>
        <color rgb="FFFF0000"/>
        <rFont val="Trebuchet MS"/>
        <family val="2"/>
      </rPr>
      <t>De fictieve inschrijfprijs wordt uitsluitend gebruikt voor de beoordeling van de inschrijvingen en vormt geen verplichting tot afname</t>
    </r>
    <r>
      <rPr>
        <b/>
        <sz val="10"/>
        <color theme="1"/>
        <rFont val="Trebuchet MS"/>
        <family val="2"/>
      </rPr>
      <t>.</t>
    </r>
  </si>
  <si>
    <t xml:space="preserve">Uw totale fictieve inschrijfprijs kunt u terugvinden in de inschrijfsstaat. </t>
  </si>
  <si>
    <t xml:space="preserve">3. Indien er opties voor optionele uitrusting zijn, dient u hiervoor de prijs per dag, per 7 dagen en per 30 dagen in te vullen. </t>
  </si>
  <si>
    <t>Het aanpassen van de overige cellen of het manipuleren leidt tot uitsluiting van de aanbesteding.</t>
  </si>
  <si>
    <t>Voertuigcategorie</t>
  </si>
  <si>
    <t>Merk</t>
  </si>
  <si>
    <t>Model (referentie)</t>
  </si>
  <si>
    <t>FOAK-kortingspercentage</t>
  </si>
  <si>
    <t>Personenauto segment A</t>
  </si>
  <si>
    <t>Personenauto segment B</t>
  </si>
  <si>
    <t>Personenauto segment C</t>
  </si>
  <si>
    <t>Compacte bedrijfsauto lengte 2</t>
  </si>
  <si>
    <t>Bedrijfsauto 9 personen</t>
  </si>
  <si>
    <t>Gesloten bedrijfsauto &lt;4250 kg - lengte 2, hoogte 1</t>
  </si>
  <si>
    <t>Bedrijfsauto pick-up 4x2 (&lt; 4.250 kg)</t>
  </si>
  <si>
    <t>Bedrijfsauto pick-up 4x4 (&lt; 4.250 kg)</t>
  </si>
  <si>
    <t>Bedrijfsauto pick-up 4x2 (&gt; 4.250 kg)</t>
  </si>
  <si>
    <t>Gesloten bedrijfsauto (&gt; 4.250 kg)</t>
  </si>
  <si>
    <t>LET OP!</t>
  </si>
  <si>
    <t>9. Type auto en FOAK-percentage</t>
  </si>
  <si>
    <t xml:space="preserve">Er is een nieuw tabblad toegevoegd: '9. Type voertuig en FOAK-kortingspercentages'. Naar aanleiding van de tweede Nota van Inlichtingen dienen Inschrijvers in dit tabblad per uitgevraagde voertuigcategorie het merk en type voertuig op te geven dat zij aanbieden. </t>
  </si>
  <si>
    <t>van toepassing bij het verstrekken van Nadere Opdrachten.</t>
  </si>
  <si>
    <t>Daarnaast dient Inschrijver voor ieder aangeboden merk en type voertuig de vaste FOAK-kortingspercentages op de voertuigprijs, fabrieksopties en accessoires in te vullen. Deze kortingspercentages worden contractueel vastgelegd en zijn gedurende de looptijd van de Raamovereenkomst</t>
  </si>
  <si>
    <t>De aangeboden FOAK-kortingspercentages maken geen onderdeel uit van de beoordeling van de inschrijving en worden niet meegenomen bij de bepaling van de inschrijfprijs.</t>
  </si>
  <si>
    <t>Overige merken kunnen worden ingevuld in de gele velden A18 t/m A40 en B18 t/m B40. Het niet invullen van deze velden leidt niet tot uitsluiting van de inschrijving.</t>
  </si>
  <si>
    <t>Overige merken kunnen worden ingevuld in de gele velden A18 t/m A40 en B18 t/m B40.</t>
  </si>
  <si>
    <t>Het niet invullen van deze velden leidt niet tot uitsluiting van de inschrijving.</t>
  </si>
  <si>
    <t>Overige merken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</si>
</sst>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8" x14ac:knownFonts="1">
    <font>
      <sz val="11"/>
      <color theme="1"/>
      <name val="Calibri"/>
      <family val="2"/>
      <scheme val="minor"/>
    </font>
    <font>
      <sz val="11"/>
      <color theme="1"/>
      <name val="Calibri"/>
      <family val="2"/>
      <scheme val="minor"/>
    </font>
    <font>
      <sz val="10"/>
      <name val="Arial"/>
      <family val="2"/>
    </font>
    <font>
      <sz val="10"/>
      <color theme="1"/>
      <name val="Trebuchet MS"/>
      <family val="2"/>
    </font>
    <font>
      <sz val="10"/>
      <name val="Trebuchet MS"/>
      <family val="2"/>
    </font>
    <font>
      <b/>
      <sz val="10"/>
      <color theme="0"/>
      <name val="Trebuchet MS"/>
      <family val="2"/>
    </font>
    <font>
      <b/>
      <sz val="11"/>
      <color theme="1"/>
      <name val="Trebuchet MS"/>
      <family val="2"/>
    </font>
    <font>
      <b/>
      <sz val="11"/>
      <color theme="1"/>
      <name val="Calibri"/>
      <family val="2"/>
      <scheme val="minor"/>
    </font>
    <font>
      <sz val="11"/>
      <name val="Calibri"/>
      <family val="2"/>
      <scheme val="minor"/>
    </font>
    <font>
      <b/>
      <sz val="10"/>
      <name val="Trebuchet MS"/>
      <family val="2"/>
    </font>
    <font>
      <b/>
      <sz val="11"/>
      <name val="Calibri"/>
      <family val="2"/>
      <scheme val="minor"/>
    </font>
    <font>
      <sz val="8"/>
      <color theme="1"/>
      <name val="Calibri"/>
      <family val="2"/>
      <scheme val="minor"/>
    </font>
    <font>
      <b/>
      <sz val="10"/>
      <color theme="1"/>
      <name val="Trebuchet MS"/>
      <family val="2"/>
    </font>
    <font>
      <b/>
      <sz val="12"/>
      <color theme="1"/>
      <name val="Trebuchet MS"/>
      <family val="2"/>
    </font>
    <font>
      <sz val="11"/>
      <color theme="1"/>
      <name val="Trebuchet MS"/>
      <family val="2"/>
    </font>
    <font>
      <b/>
      <u/>
      <sz val="10"/>
      <color theme="1"/>
      <name val="Trebuchet MS"/>
      <family val="2"/>
    </font>
    <font>
      <b/>
      <sz val="10"/>
      <color rgb="FFFF0000"/>
      <name val="Trebuchet MS"/>
      <family val="2"/>
    </font>
    <font>
      <b/>
      <sz val="14"/>
      <color theme="1"/>
      <name val="Trebuchet MS"/>
      <family val="2"/>
    </font>
    <font>
      <sz val="10"/>
      <color rgb="FF000000"/>
      <name val="Trebuchet MS"/>
      <family val="2"/>
    </font>
    <font>
      <b/>
      <sz val="11.5"/>
      <color rgb="FFFF0000"/>
      <name val="Trebuchet MS"/>
      <family val="2"/>
    </font>
    <font>
      <sz val="12"/>
      <color theme="1"/>
      <name val="Trebuchet MS"/>
      <family val="2"/>
    </font>
    <font>
      <sz val="12"/>
      <color rgb="FFFF0000"/>
      <name val="Trebuchet MS"/>
      <family val="2"/>
    </font>
    <font>
      <b/>
      <sz val="11"/>
      <color theme="0"/>
      <name val="Calibri"/>
      <family val="2"/>
      <scheme val="minor"/>
    </font>
    <font>
      <b/>
      <sz val="11"/>
      <color rgb="FFFF0000"/>
      <name val="Trebuchet MS"/>
      <family val="2"/>
    </font>
    <font>
      <b/>
      <sz val="16"/>
      <color rgb="FFFF0000"/>
      <name val="Trebuchet MS"/>
      <family val="2"/>
    </font>
    <font>
      <b/>
      <sz val="11"/>
      <color rgb="FFFF0000"/>
      <name val="Calibri"/>
      <family val="2"/>
      <scheme val="minor"/>
    </font>
    <font>
      <sz val="11"/>
      <color rgb="FFFF0000"/>
      <name val="Calibri"/>
      <family val="2"/>
      <scheme val="minor"/>
    </font>
    <font>
      <b/>
      <sz val="12"/>
      <color rgb="FFFF0000"/>
      <name val="Trebuchet MS"/>
      <family val="2"/>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theme="4"/>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309">
    <xf numFmtId="0" fontId="0" fillId="0" borderId="0" xfId="0"/>
    <xf numFmtId="0" fontId="3" fillId="0" borderId="0" xfId="0" applyFont="1"/>
    <xf numFmtId="0" fontId="6" fillId="0" borderId="0" xfId="0" applyFont="1"/>
    <xf numFmtId="0" fontId="4" fillId="0" borderId="1" xfId="2" applyFont="1" applyBorder="1" applyAlignment="1">
      <alignment horizontal="center"/>
    </xf>
    <xf numFmtId="3"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4" fillId="0" borderId="1" xfId="2" applyNumberFormat="1" applyFont="1" applyBorder="1" applyAlignment="1">
      <alignment horizontal="center" vertical="top" wrapText="1"/>
    </xf>
    <xf numFmtId="0" fontId="4" fillId="0" borderId="1" xfId="2" applyFont="1" applyBorder="1" applyAlignment="1">
      <alignment horizontal="center" vertical="top" wrapText="1"/>
    </xf>
    <xf numFmtId="3" fontId="4" fillId="0" borderId="1" xfId="2" applyNumberFormat="1" applyFont="1" applyBorder="1" applyAlignment="1">
      <alignment horizontal="center"/>
    </xf>
    <xf numFmtId="0" fontId="4" fillId="0" borderId="1" xfId="0" applyFont="1" applyBorder="1" applyAlignment="1">
      <alignment horizontal="center"/>
    </xf>
    <xf numFmtId="3" fontId="4" fillId="0" borderId="1" xfId="0" applyNumberFormat="1" applyFont="1" applyBorder="1" applyAlignment="1">
      <alignment horizontal="center"/>
    </xf>
    <xf numFmtId="0" fontId="9" fillId="0" borderId="1" xfId="2" applyFont="1" applyBorder="1" applyAlignment="1">
      <alignment horizontal="center"/>
    </xf>
    <xf numFmtId="0" fontId="12" fillId="0" borderId="3" xfId="0" applyFont="1" applyBorder="1"/>
    <xf numFmtId="0" fontId="6" fillId="0" borderId="10" xfId="0" applyFont="1" applyBorder="1"/>
    <xf numFmtId="0" fontId="6" fillId="0" borderId="11" xfId="0" applyFont="1" applyBorder="1"/>
    <xf numFmtId="0" fontId="4" fillId="2" borderId="0" xfId="0" applyFont="1" applyFill="1"/>
    <xf numFmtId="0" fontId="6" fillId="2" borderId="0" xfId="0" applyFont="1" applyFill="1"/>
    <xf numFmtId="0" fontId="3" fillId="2" borderId="0" xfId="0" applyFont="1" applyFill="1"/>
    <xf numFmtId="0" fontId="4" fillId="0" borderId="1" xfId="2" applyFont="1" applyBorder="1" applyAlignment="1">
      <alignment horizontal="center" vertical="center"/>
    </xf>
    <xf numFmtId="0" fontId="4" fillId="0" borderId="1" xfId="2" applyFont="1" applyBorder="1" applyAlignment="1">
      <alignment horizontal="center" vertical="top"/>
    </xf>
    <xf numFmtId="164" fontId="4" fillId="4" borderId="1" xfId="0" applyNumberFormat="1" applyFont="1" applyFill="1" applyBorder="1" applyAlignment="1">
      <alignment vertical="center" wrapText="1"/>
    </xf>
    <xf numFmtId="164" fontId="4" fillId="4" borderId="1" xfId="2" applyNumberFormat="1" applyFont="1" applyFill="1" applyBorder="1" applyAlignment="1">
      <alignment vertical="top" wrapText="1"/>
    </xf>
    <xf numFmtId="164" fontId="4" fillId="4" borderId="1" xfId="2" applyNumberFormat="1" applyFont="1" applyFill="1" applyBorder="1"/>
    <xf numFmtId="164" fontId="4" fillId="4" borderId="1" xfId="0" applyNumberFormat="1" applyFont="1" applyFill="1" applyBorder="1"/>
    <xf numFmtId="164" fontId="4" fillId="4" borderId="1" xfId="1" applyNumberFormat="1" applyFont="1" applyFill="1" applyBorder="1" applyAlignment="1"/>
    <xf numFmtId="0" fontId="4" fillId="0" borderId="15" xfId="2" applyFont="1" applyBorder="1" applyAlignment="1">
      <alignment horizontal="center"/>
    </xf>
    <xf numFmtId="3" fontId="4" fillId="0" borderId="15" xfId="2" applyNumberFormat="1" applyFont="1" applyBorder="1" applyAlignment="1">
      <alignment horizontal="center"/>
    </xf>
    <xf numFmtId="164" fontId="4" fillId="4" borderId="15" xfId="2" applyNumberFormat="1" applyFont="1" applyFill="1" applyBorder="1"/>
    <xf numFmtId="0" fontId="4" fillId="3" borderId="16" xfId="2" applyFont="1" applyFill="1" applyBorder="1" applyAlignment="1">
      <alignment horizontal="center"/>
    </xf>
    <xf numFmtId="3" fontId="4" fillId="3" borderId="16" xfId="2" applyNumberFormat="1" applyFont="1" applyFill="1" applyBorder="1" applyAlignment="1">
      <alignment horizontal="center"/>
    </xf>
    <xf numFmtId="164" fontId="4" fillId="3" borderId="16" xfId="2" applyNumberFormat="1" applyFont="1" applyFill="1" applyBorder="1"/>
    <xf numFmtId="0" fontId="13" fillId="2" borderId="4" xfId="0" applyFont="1" applyFill="1" applyBorder="1"/>
    <xf numFmtId="0" fontId="14" fillId="2" borderId="20" xfId="0" applyFont="1" applyFill="1" applyBorder="1"/>
    <xf numFmtId="0" fontId="14" fillId="2" borderId="5" xfId="0" applyFont="1" applyFill="1" applyBorder="1"/>
    <xf numFmtId="0" fontId="14" fillId="0" borderId="0" xfId="0" applyFont="1"/>
    <xf numFmtId="0" fontId="14" fillId="2" borderId="7" xfId="0" applyFont="1" applyFill="1" applyBorder="1"/>
    <xf numFmtId="0" fontId="14" fillId="2" borderId="9" xfId="0" applyFont="1" applyFill="1" applyBorder="1"/>
    <xf numFmtId="0" fontId="6" fillId="2" borderId="5" xfId="0" applyFont="1" applyFill="1" applyBorder="1"/>
    <xf numFmtId="0" fontId="3" fillId="2" borderId="6" xfId="0" applyFont="1" applyFill="1" applyBorder="1"/>
    <xf numFmtId="0" fontId="3" fillId="2" borderId="21" xfId="0" applyFont="1" applyFill="1" applyBorder="1"/>
    <xf numFmtId="0" fontId="12" fillId="2" borderId="4" xfId="0" applyFont="1" applyFill="1" applyBorder="1"/>
    <xf numFmtId="0" fontId="3" fillId="2" borderId="20" xfId="0" applyFont="1" applyFill="1" applyBorder="1"/>
    <xf numFmtId="0" fontId="3" fillId="2" borderId="6" xfId="0" applyFont="1" applyFill="1" applyBorder="1" applyAlignment="1">
      <alignment horizontal="left" vertical="center" indent="1"/>
    </xf>
    <xf numFmtId="0" fontId="12" fillId="2" borderId="20" xfId="0" applyFont="1" applyFill="1" applyBorder="1"/>
    <xf numFmtId="0" fontId="13" fillId="0" borderId="0" xfId="0" applyFont="1"/>
    <xf numFmtId="0" fontId="8" fillId="2" borderId="0" xfId="0" applyFont="1" applyFill="1"/>
    <xf numFmtId="164" fontId="3" fillId="4" borderId="1" xfId="0" applyNumberFormat="1" applyFont="1" applyFill="1" applyBorder="1"/>
    <xf numFmtId="164" fontId="4" fillId="4" borderId="1" xfId="0" applyNumberFormat="1" applyFont="1" applyFill="1" applyBorder="1" applyAlignment="1">
      <alignment horizontal="right"/>
    </xf>
    <xf numFmtId="164" fontId="4" fillId="4" borderId="15" xfId="0" applyNumberFormat="1" applyFont="1" applyFill="1" applyBorder="1" applyAlignment="1">
      <alignment horizontal="right"/>
    </xf>
    <xf numFmtId="164" fontId="9" fillId="0" borderId="19" xfId="2" applyNumberFormat="1" applyFont="1" applyBorder="1"/>
    <xf numFmtId="0" fontId="3" fillId="3" borderId="17" xfId="0" applyFont="1" applyFill="1" applyBorder="1"/>
    <xf numFmtId="0" fontId="3" fillId="3" borderId="10" xfId="0" applyFont="1" applyFill="1" applyBorder="1"/>
    <xf numFmtId="0" fontId="14" fillId="3" borderId="10" xfId="0" applyFont="1" applyFill="1" applyBorder="1"/>
    <xf numFmtId="0" fontId="14" fillId="0" borderId="10" xfId="0" applyFont="1" applyBorder="1"/>
    <xf numFmtId="0" fontId="12" fillId="2" borderId="5" xfId="0" applyFont="1" applyFill="1" applyBorder="1"/>
    <xf numFmtId="0" fontId="12" fillId="0" borderId="0" xfId="0" applyFont="1"/>
    <xf numFmtId="0" fontId="3" fillId="2" borderId="7" xfId="0" applyFont="1" applyFill="1" applyBorder="1"/>
    <xf numFmtId="0" fontId="9" fillId="2" borderId="0" xfId="2" applyFont="1" applyFill="1" applyAlignment="1">
      <alignment horizontal="center" wrapText="1"/>
    </xf>
    <xf numFmtId="164" fontId="9" fillId="2" borderId="0" xfId="0" applyNumberFormat="1" applyFont="1" applyFill="1" applyAlignment="1">
      <alignment horizontal="right"/>
    </xf>
    <xf numFmtId="164" fontId="3" fillId="4" borderId="15" xfId="0" applyNumberFormat="1" applyFont="1" applyFill="1" applyBorder="1"/>
    <xf numFmtId="0" fontId="12" fillId="2" borderId="6" xfId="0" applyFont="1" applyFill="1" applyBorder="1" applyAlignment="1">
      <alignment horizontal="left" vertical="center" indent="1"/>
    </xf>
    <xf numFmtId="0" fontId="12" fillId="2" borderId="0" xfId="0" applyFont="1" applyFill="1"/>
    <xf numFmtId="0" fontId="3" fillId="2" borderId="6" xfId="0" applyFont="1" applyFill="1" applyBorder="1" applyAlignment="1">
      <alignment vertical="center"/>
    </xf>
    <xf numFmtId="0" fontId="0" fillId="3" borderId="0" xfId="0" applyFill="1"/>
    <xf numFmtId="0" fontId="8" fillId="3" borderId="0" xfId="0" applyFont="1" applyFill="1"/>
    <xf numFmtId="0" fontId="10" fillId="3" borderId="0" xfId="0" applyFont="1" applyFill="1"/>
    <xf numFmtId="0" fontId="7" fillId="3" borderId="0" xfId="0" applyFont="1" applyFill="1"/>
    <xf numFmtId="0" fontId="17" fillId="2" borderId="0" xfId="0" applyFont="1" applyFill="1" applyAlignment="1">
      <alignment horizontal="left"/>
    </xf>
    <xf numFmtId="0" fontId="3" fillId="2" borderId="0" xfId="0" applyFont="1" applyFill="1" applyAlignment="1">
      <alignment horizontal="left"/>
    </xf>
    <xf numFmtId="0" fontId="3" fillId="3" borderId="0" xfId="0" applyFont="1" applyFill="1"/>
    <xf numFmtId="0" fontId="17" fillId="2" borderId="0" xfId="0" applyFont="1" applyFill="1"/>
    <xf numFmtId="0" fontId="9" fillId="2" borderId="0" xfId="0" applyFont="1" applyFill="1"/>
    <xf numFmtId="0" fontId="3" fillId="3" borderId="0" xfId="0" applyFont="1" applyFill="1" applyAlignment="1">
      <alignment horizontal="left"/>
    </xf>
    <xf numFmtId="0" fontId="6" fillId="3" borderId="0" xfId="0" applyFont="1" applyFill="1"/>
    <xf numFmtId="0" fontId="0" fillId="2" borderId="0" xfId="0" applyFill="1"/>
    <xf numFmtId="0" fontId="6" fillId="2" borderId="11" xfId="0" applyFont="1" applyFill="1" applyBorder="1"/>
    <xf numFmtId="0" fontId="11" fillId="2" borderId="0" xfId="0" applyFont="1" applyFill="1"/>
    <xf numFmtId="0" fontId="14" fillId="3" borderId="0" xfId="0" applyFont="1" applyFill="1"/>
    <xf numFmtId="0" fontId="14" fillId="2" borderId="0" xfId="0" applyFont="1" applyFill="1"/>
    <xf numFmtId="0" fontId="12" fillId="2" borderId="0" xfId="0" applyFont="1" applyFill="1" applyAlignment="1">
      <alignment horizontal="left"/>
    </xf>
    <xf numFmtId="0" fontId="9" fillId="2" borderId="0" xfId="2" applyFont="1" applyFill="1" applyAlignment="1">
      <alignment horizontal="center"/>
    </xf>
    <xf numFmtId="164" fontId="9" fillId="2" borderId="0" xfId="2" applyNumberFormat="1" applyFont="1" applyFill="1"/>
    <xf numFmtId="0" fontId="9" fillId="2" borderId="1" xfId="0" applyFont="1" applyFill="1" applyBorder="1" applyAlignment="1">
      <alignment horizontal="center"/>
    </xf>
    <xf numFmtId="164" fontId="12" fillId="0" borderId="14" xfId="0" applyNumberFormat="1" applyFont="1" applyBorder="1" applyAlignment="1">
      <alignment horizontal="center"/>
    </xf>
    <xf numFmtId="164" fontId="12" fillId="2" borderId="0" xfId="0" applyNumberFormat="1" applyFont="1" applyFill="1"/>
    <xf numFmtId="164" fontId="4" fillId="2" borderId="15" xfId="2" applyNumberFormat="1" applyFont="1" applyFill="1" applyBorder="1"/>
    <xf numFmtId="164" fontId="4" fillId="2" borderId="1" xfId="0" applyNumberFormat="1" applyFont="1" applyFill="1" applyBorder="1"/>
    <xf numFmtId="0" fontId="14" fillId="3" borderId="2" xfId="0" applyFont="1" applyFill="1" applyBorder="1"/>
    <xf numFmtId="164" fontId="9" fillId="2" borderId="1" xfId="1" applyNumberFormat="1" applyFont="1" applyFill="1" applyBorder="1" applyAlignment="1">
      <alignment horizontal="center"/>
    </xf>
    <xf numFmtId="3" fontId="4" fillId="2" borderId="0" xfId="0" applyNumberFormat="1" applyFont="1" applyFill="1" applyAlignment="1">
      <alignment horizontal="center" vertical="center" wrapText="1"/>
    </xf>
    <xf numFmtId="0" fontId="4" fillId="2" borderId="0" xfId="0" applyFont="1" applyFill="1" applyAlignment="1">
      <alignment horizontal="center" vertical="center" wrapText="1"/>
    </xf>
    <xf numFmtId="3" fontId="4" fillId="2" borderId="0" xfId="2" applyNumberFormat="1" applyFont="1" applyFill="1" applyAlignment="1">
      <alignment horizontal="center" vertical="top" wrapText="1"/>
    </xf>
    <xf numFmtId="0" fontId="4" fillId="2" borderId="0" xfId="2" applyFont="1" applyFill="1" applyAlignment="1">
      <alignment horizontal="center" vertical="top" wrapText="1"/>
    </xf>
    <xf numFmtId="164" fontId="4" fillId="2" borderId="0" xfId="2" applyNumberFormat="1" applyFont="1" applyFill="1" applyAlignment="1">
      <alignment vertical="top" wrapText="1"/>
    </xf>
    <xf numFmtId="0" fontId="4" fillId="2" borderId="0" xfId="2" applyFont="1" applyFill="1" applyAlignment="1">
      <alignment horizontal="center"/>
    </xf>
    <xf numFmtId="3" fontId="4" fillId="2" borderId="0" xfId="2" applyNumberFormat="1" applyFont="1" applyFill="1" applyAlignment="1">
      <alignment horizontal="center"/>
    </xf>
    <xf numFmtId="164" fontId="4" fillId="2" borderId="0" xfId="2" applyNumberFormat="1" applyFont="1" applyFill="1"/>
    <xf numFmtId="164" fontId="12" fillId="0" borderId="19" xfId="0" applyNumberFormat="1" applyFont="1" applyBorder="1"/>
    <xf numFmtId="0" fontId="16" fillId="0" borderId="17" xfId="0" applyFont="1" applyBorder="1"/>
    <xf numFmtId="0" fontId="16" fillId="0" borderId="10" xfId="0" applyFont="1" applyBorder="1"/>
    <xf numFmtId="0" fontId="16" fillId="0" borderId="11" xfId="0" applyFont="1" applyBorder="1"/>
    <xf numFmtId="0" fontId="16" fillId="2" borderId="0" xfId="0" applyFont="1" applyFill="1"/>
    <xf numFmtId="0" fontId="15" fillId="2" borderId="6" xfId="0" applyFont="1" applyFill="1" applyBorder="1"/>
    <xf numFmtId="0" fontId="15" fillId="2" borderId="4" xfId="0" applyFont="1" applyFill="1" applyBorder="1"/>
    <xf numFmtId="0" fontId="18" fillId="2" borderId="0" xfId="0" applyFont="1" applyFill="1"/>
    <xf numFmtId="0" fontId="16" fillId="0" borderId="11" xfId="0" applyFont="1" applyBorder="1" applyAlignment="1">
      <alignment horizontal="center"/>
    </xf>
    <xf numFmtId="0" fontId="12" fillId="0" borderId="0" xfId="0" applyFont="1" applyAlignment="1">
      <alignment horizontal="left"/>
    </xf>
    <xf numFmtId="0" fontId="5" fillId="3" borderId="0" xfId="0" applyFont="1" applyFill="1" applyAlignment="1">
      <alignment horizontal="center"/>
    </xf>
    <xf numFmtId="0" fontId="4" fillId="0" borderId="12" xfId="2" applyFont="1" applyBorder="1" applyAlignment="1">
      <alignment horizontal="center" wrapText="1"/>
    </xf>
    <xf numFmtId="0" fontId="4" fillId="0" borderId="13" xfId="2" applyFont="1" applyBorder="1" applyAlignment="1">
      <alignment horizontal="center" wrapText="1"/>
    </xf>
    <xf numFmtId="0" fontId="3" fillId="2" borderId="0" xfId="0" applyFont="1" applyFill="1" applyAlignment="1">
      <alignment vertical="center"/>
    </xf>
    <xf numFmtId="0" fontId="9" fillId="0" borderId="0" xfId="2" applyFont="1" applyAlignment="1">
      <alignment horizontal="center"/>
    </xf>
    <xf numFmtId="164" fontId="4" fillId="3" borderId="0" xfId="2" applyNumberFormat="1" applyFont="1" applyFill="1"/>
    <xf numFmtId="164" fontId="4" fillId="3" borderId="0" xfId="0" applyNumberFormat="1" applyFont="1" applyFill="1"/>
    <xf numFmtId="164" fontId="12" fillId="0" borderId="0" xfId="0" applyNumberFormat="1" applyFont="1" applyAlignment="1">
      <alignment horizontal="center"/>
    </xf>
    <xf numFmtId="164" fontId="4" fillId="4" borderId="12" xfId="0" applyNumberFormat="1" applyFont="1" applyFill="1" applyBorder="1" applyAlignment="1">
      <alignment vertical="center" wrapText="1"/>
    </xf>
    <xf numFmtId="164" fontId="4" fillId="4" borderId="12" xfId="2" applyNumberFormat="1" applyFont="1" applyFill="1" applyBorder="1" applyAlignment="1">
      <alignment vertical="top" wrapText="1"/>
    </xf>
    <xf numFmtId="164" fontId="4" fillId="4" borderId="12" xfId="2" applyNumberFormat="1" applyFont="1" applyFill="1" applyBorder="1"/>
    <xf numFmtId="164" fontId="4" fillId="4" borderId="23" xfId="2" applyNumberFormat="1" applyFont="1" applyFill="1" applyBorder="1"/>
    <xf numFmtId="164" fontId="4" fillId="2" borderId="1" xfId="0" applyNumberFormat="1" applyFont="1" applyFill="1" applyBorder="1" applyAlignment="1">
      <alignment vertical="center" wrapText="1"/>
    </xf>
    <xf numFmtId="164" fontId="9" fillId="2" borderId="19" xfId="2" applyNumberFormat="1" applyFont="1" applyFill="1" applyBorder="1"/>
    <xf numFmtId="164" fontId="4" fillId="2" borderId="0" xfId="0" applyNumberFormat="1" applyFont="1" applyFill="1"/>
    <xf numFmtId="3" fontId="4" fillId="0" borderId="15" xfId="0" applyNumberFormat="1" applyFont="1" applyBorder="1" applyAlignment="1">
      <alignment horizontal="center"/>
    </xf>
    <xf numFmtId="164" fontId="4" fillId="4" borderId="15" xfId="0" applyNumberFormat="1" applyFont="1" applyFill="1" applyBorder="1"/>
    <xf numFmtId="164" fontId="4" fillId="2" borderId="15" xfId="0" applyNumberFormat="1" applyFont="1" applyFill="1" applyBorder="1"/>
    <xf numFmtId="3" fontId="4" fillId="3" borderId="16" xfId="0" applyNumberFormat="1" applyFont="1" applyFill="1" applyBorder="1" applyAlignment="1">
      <alignment horizontal="center"/>
    </xf>
    <xf numFmtId="164" fontId="4" fillId="3" borderId="16" xfId="0" applyNumberFormat="1" applyFont="1" applyFill="1" applyBorder="1"/>
    <xf numFmtId="164" fontId="9" fillId="0" borderId="11" xfId="2" applyNumberFormat="1" applyFont="1" applyBorder="1"/>
    <xf numFmtId="164" fontId="9" fillId="0" borderId="3" xfId="2" applyNumberFormat="1" applyFont="1" applyBorder="1"/>
    <xf numFmtId="164" fontId="4" fillId="2" borderId="0" xfId="1" applyNumberFormat="1" applyFont="1" applyFill="1" applyBorder="1" applyAlignment="1"/>
    <xf numFmtId="164" fontId="4" fillId="2" borderId="15" xfId="0" applyNumberFormat="1" applyFont="1" applyFill="1" applyBorder="1" applyAlignment="1">
      <alignment vertical="center" wrapText="1"/>
    </xf>
    <xf numFmtId="164" fontId="4" fillId="2" borderId="19" xfId="2" applyNumberFormat="1" applyFont="1" applyFill="1" applyBorder="1"/>
    <xf numFmtId="0" fontId="4" fillId="3" borderId="29" xfId="2" applyFont="1" applyFill="1" applyBorder="1" applyAlignment="1">
      <alignment horizontal="center"/>
    </xf>
    <xf numFmtId="3" fontId="4" fillId="3" borderId="29" xfId="2" applyNumberFormat="1" applyFont="1" applyFill="1" applyBorder="1" applyAlignment="1">
      <alignment horizontal="center"/>
    </xf>
    <xf numFmtId="164" fontId="4" fillId="3" borderId="29" xfId="2" applyNumberFormat="1" applyFont="1" applyFill="1" applyBorder="1"/>
    <xf numFmtId="164" fontId="4" fillId="2" borderId="30" xfId="2" applyNumberFormat="1" applyFont="1" applyFill="1" applyBorder="1"/>
    <xf numFmtId="3" fontId="4" fillId="2" borderId="0" xfId="0" applyNumberFormat="1" applyFont="1" applyFill="1" applyAlignment="1">
      <alignment horizontal="center"/>
    </xf>
    <xf numFmtId="0" fontId="4" fillId="2" borderId="0" xfId="0" applyFont="1" applyFill="1" applyAlignment="1">
      <alignment horizontal="center"/>
    </xf>
    <xf numFmtId="0" fontId="3" fillId="0" borderId="1" xfId="0" applyFont="1" applyBorder="1"/>
    <xf numFmtId="164" fontId="9" fillId="2" borderId="19" xfId="0" applyNumberFormat="1" applyFont="1" applyFill="1" applyBorder="1" applyAlignment="1">
      <alignment horizontal="right"/>
    </xf>
    <xf numFmtId="164" fontId="3" fillId="2" borderId="1" xfId="0" applyNumberFormat="1" applyFont="1" applyFill="1" applyBorder="1"/>
    <xf numFmtId="0" fontId="12" fillId="3" borderId="0" xfId="0" applyFont="1" applyFill="1"/>
    <xf numFmtId="164" fontId="4" fillId="2" borderId="1" xfId="0" applyNumberFormat="1" applyFont="1" applyFill="1" applyBorder="1" applyAlignment="1">
      <alignment horizontal="right"/>
    </xf>
    <xf numFmtId="0" fontId="5" fillId="2" borderId="0" xfId="0" applyFont="1" applyFill="1" applyAlignment="1">
      <alignment horizontal="center"/>
    </xf>
    <xf numFmtId="0" fontId="9" fillId="2" borderId="0" xfId="0" applyFont="1" applyFill="1" applyAlignment="1">
      <alignment horizontal="center"/>
    </xf>
    <xf numFmtId="164" fontId="9" fillId="2" borderId="0" xfId="1" applyNumberFormat="1" applyFont="1" applyFill="1" applyBorder="1" applyAlignment="1">
      <alignment horizontal="center"/>
    </xf>
    <xf numFmtId="0" fontId="4" fillId="2" borderId="0" xfId="2" applyFont="1" applyFill="1" applyAlignment="1">
      <alignment horizontal="center" wrapText="1"/>
    </xf>
    <xf numFmtId="164" fontId="4" fillId="2" borderId="0" xfId="0" applyNumberFormat="1" applyFont="1" applyFill="1" applyAlignment="1">
      <alignment horizontal="right"/>
    </xf>
    <xf numFmtId="0" fontId="9" fillId="2" borderId="0" xfId="2" applyFont="1" applyFill="1" applyAlignment="1">
      <alignment horizontal="center" vertical="top" wrapText="1"/>
    </xf>
    <xf numFmtId="0" fontId="9" fillId="0" borderId="12" xfId="2" applyFont="1" applyBorder="1" applyAlignment="1">
      <alignment horizontal="center"/>
    </xf>
    <xf numFmtId="0" fontId="9" fillId="2" borderId="12" xfId="0" applyFont="1" applyFill="1" applyBorder="1"/>
    <xf numFmtId="0" fontId="9" fillId="2" borderId="13" xfId="0" applyFont="1" applyFill="1" applyBorder="1"/>
    <xf numFmtId="0" fontId="9" fillId="2" borderId="1" xfId="0" applyFont="1" applyFill="1" applyBorder="1"/>
    <xf numFmtId="164" fontId="4" fillId="4" borderId="1" xfId="2" applyNumberFormat="1" applyFont="1" applyFill="1" applyBorder="1" applyAlignment="1">
      <alignment wrapText="1"/>
    </xf>
    <xf numFmtId="164" fontId="4" fillId="2" borderId="15" xfId="0" applyNumberFormat="1" applyFont="1" applyFill="1" applyBorder="1" applyAlignment="1">
      <alignment horizontal="right"/>
    </xf>
    <xf numFmtId="164" fontId="9" fillId="2" borderId="3" xfId="0" applyNumberFormat="1" applyFont="1" applyFill="1" applyBorder="1" applyAlignment="1">
      <alignment horizontal="right"/>
    </xf>
    <xf numFmtId="0" fontId="12" fillId="0" borderId="11" xfId="0" applyFont="1" applyBorder="1"/>
    <xf numFmtId="0" fontId="12" fillId="2" borderId="11" xfId="0" applyFont="1" applyFill="1" applyBorder="1"/>
    <xf numFmtId="164" fontId="9" fillId="0" borderId="3" xfId="0" applyNumberFormat="1" applyFont="1" applyBorder="1" applyAlignment="1">
      <alignment horizontal="right"/>
    </xf>
    <xf numFmtId="0" fontId="9" fillId="2" borderId="32" xfId="2" applyFont="1" applyFill="1" applyBorder="1" applyAlignment="1">
      <alignment horizontal="center"/>
    </xf>
    <xf numFmtId="0" fontId="4" fillId="0" borderId="24" xfId="2" applyFont="1" applyBorder="1" applyAlignment="1">
      <alignment horizontal="center" wrapText="1"/>
    </xf>
    <xf numFmtId="164" fontId="9" fillId="0" borderId="3" xfId="0" applyNumberFormat="1" applyFont="1" applyBorder="1"/>
    <xf numFmtId="164" fontId="9" fillId="2" borderId="3" xfId="2" applyNumberFormat="1" applyFont="1" applyFill="1" applyBorder="1"/>
    <xf numFmtId="3" fontId="4" fillId="3" borderId="0" xfId="0" applyNumberFormat="1" applyFont="1" applyFill="1" applyAlignment="1">
      <alignment horizontal="center"/>
    </xf>
    <xf numFmtId="3" fontId="4" fillId="3" borderId="0" xfId="2" applyNumberFormat="1" applyFont="1" applyFill="1" applyAlignment="1">
      <alignment horizontal="center"/>
    </xf>
    <xf numFmtId="0" fontId="4" fillId="3" borderId="0" xfId="2" applyFont="1" applyFill="1" applyAlignment="1">
      <alignment horizontal="center"/>
    </xf>
    <xf numFmtId="164" fontId="4" fillId="2" borderId="3" xfId="0" applyNumberFormat="1" applyFont="1" applyFill="1" applyBorder="1"/>
    <xf numFmtId="0" fontId="4" fillId="0" borderId="23" xfId="2" applyFont="1" applyBorder="1" applyAlignment="1">
      <alignment horizontal="center" wrapText="1"/>
    </xf>
    <xf numFmtId="164" fontId="4" fillId="4" borderId="15" xfId="2" applyNumberFormat="1" applyFont="1" applyFill="1" applyBorder="1" applyAlignment="1">
      <alignment wrapText="1"/>
    </xf>
    <xf numFmtId="0" fontId="5" fillId="3" borderId="1" xfId="0" applyFont="1" applyFill="1" applyBorder="1"/>
    <xf numFmtId="164" fontId="3" fillId="0" borderId="1" xfId="0" applyNumberFormat="1" applyFont="1" applyBorder="1"/>
    <xf numFmtId="0" fontId="20" fillId="0" borderId="0" xfId="0" applyFont="1"/>
    <xf numFmtId="164" fontId="4" fillId="2" borderId="3" xfId="0" applyNumberFormat="1" applyFont="1" applyFill="1" applyBorder="1" applyAlignment="1">
      <alignment horizontal="right"/>
    </xf>
    <xf numFmtId="164" fontId="4" fillId="3" borderId="0" xfId="0" applyNumberFormat="1" applyFont="1" applyFill="1" applyAlignment="1">
      <alignment horizontal="right"/>
    </xf>
    <xf numFmtId="164" fontId="4" fillId="3" borderId="15" xfId="0" applyNumberFormat="1" applyFont="1" applyFill="1" applyBorder="1" applyAlignment="1">
      <alignment horizontal="right"/>
    </xf>
    <xf numFmtId="0" fontId="9" fillId="3" borderId="0" xfId="2" applyFont="1" applyFill="1" applyAlignment="1">
      <alignment horizontal="center"/>
    </xf>
    <xf numFmtId="164" fontId="4" fillId="3" borderId="0" xfId="0" applyNumberFormat="1" applyFont="1" applyFill="1" applyAlignment="1">
      <alignment vertical="center" wrapText="1"/>
    </xf>
    <xf numFmtId="164" fontId="9" fillId="3" borderId="0" xfId="2" applyNumberFormat="1" applyFont="1" applyFill="1"/>
    <xf numFmtId="0" fontId="9" fillId="3" borderId="0" xfId="0" applyFont="1" applyFill="1" applyAlignment="1">
      <alignment horizontal="center"/>
    </xf>
    <xf numFmtId="164" fontId="3" fillId="3" borderId="0" xfId="0" applyNumberFormat="1" applyFont="1" applyFill="1" applyAlignment="1">
      <alignment horizontal="center"/>
    </xf>
    <xf numFmtId="0" fontId="12" fillId="3" borderId="0" xfId="0" applyFont="1" applyFill="1" applyAlignment="1">
      <alignment horizontal="left"/>
    </xf>
    <xf numFmtId="0" fontId="4" fillId="3" borderId="0" xfId="0" applyFont="1" applyFill="1"/>
    <xf numFmtId="0" fontId="17" fillId="3" borderId="0" xfId="0" applyFont="1" applyFill="1"/>
    <xf numFmtId="164" fontId="4" fillId="4" borderId="1" xfId="0" applyNumberFormat="1" applyFont="1" applyFill="1" applyBorder="1" applyAlignment="1">
      <alignment horizontal="right" vertical="center" wrapText="1"/>
    </xf>
    <xf numFmtId="164" fontId="4" fillId="4" borderId="1" xfId="2" applyNumberFormat="1" applyFont="1" applyFill="1" applyBorder="1" applyAlignment="1">
      <alignment horizontal="right" vertical="top" wrapText="1"/>
    </xf>
    <xf numFmtId="164" fontId="4" fillId="4" borderId="1" xfId="2" applyNumberFormat="1" applyFont="1" applyFill="1" applyBorder="1" applyAlignment="1">
      <alignment horizontal="right"/>
    </xf>
    <xf numFmtId="0" fontId="5" fillId="3" borderId="35" xfId="0" applyFont="1" applyFill="1" applyBorder="1"/>
    <xf numFmtId="164" fontId="9" fillId="2" borderId="19" xfId="2" applyNumberFormat="1" applyFont="1" applyFill="1" applyBorder="1" applyAlignment="1">
      <alignment horizontal="center"/>
    </xf>
    <xf numFmtId="0" fontId="12" fillId="2" borderId="17" xfId="0" applyFont="1" applyFill="1" applyBorder="1"/>
    <xf numFmtId="0" fontId="12" fillId="2" borderId="10" xfId="0" applyFont="1" applyFill="1" applyBorder="1"/>
    <xf numFmtId="164" fontId="4" fillId="4" borderId="12" xfId="0" applyNumberFormat="1" applyFont="1" applyFill="1" applyBorder="1" applyAlignment="1">
      <alignment horizontal="right"/>
    </xf>
    <xf numFmtId="164" fontId="4" fillId="4" borderId="25" xfId="2" applyNumberFormat="1" applyFont="1" applyFill="1" applyBorder="1" applyAlignment="1">
      <alignment wrapText="1"/>
    </xf>
    <xf numFmtId="164" fontId="4" fillId="4" borderId="23" xfId="0" applyNumberFormat="1" applyFont="1" applyFill="1" applyBorder="1" applyAlignment="1">
      <alignment horizontal="right"/>
    </xf>
    <xf numFmtId="164" fontId="3" fillId="0" borderId="15" xfId="0" applyNumberFormat="1" applyFont="1" applyBorder="1"/>
    <xf numFmtId="164" fontId="14" fillId="0" borderId="3" xfId="0" applyNumberFormat="1" applyFont="1" applyBorder="1"/>
    <xf numFmtId="164" fontId="12" fillId="0" borderId="3" xfId="0" applyNumberFormat="1" applyFont="1" applyBorder="1"/>
    <xf numFmtId="0" fontId="13" fillId="2" borderId="0" xfId="0" applyFont="1" applyFill="1"/>
    <xf numFmtId="0" fontId="16" fillId="2" borderId="17" xfId="0" applyFont="1" applyFill="1" applyBorder="1"/>
    <xf numFmtId="0" fontId="16" fillId="2" borderId="10" xfId="0" applyFont="1" applyFill="1" applyBorder="1"/>
    <xf numFmtId="164" fontId="12" fillId="0" borderId="1" xfId="0" applyNumberFormat="1" applyFont="1" applyBorder="1" applyAlignment="1">
      <alignment horizontal="center"/>
    </xf>
    <xf numFmtId="164" fontId="14" fillId="0" borderId="11" xfId="0" applyNumberFormat="1" applyFont="1" applyBorder="1"/>
    <xf numFmtId="164" fontId="14" fillId="0" borderId="19" xfId="0" applyNumberFormat="1" applyFont="1" applyBorder="1"/>
    <xf numFmtId="0" fontId="16" fillId="2" borderId="11" xfId="0" applyFont="1" applyFill="1" applyBorder="1"/>
    <xf numFmtId="164" fontId="0" fillId="0" borderId="11" xfId="0" applyNumberFormat="1" applyBorder="1"/>
    <xf numFmtId="0" fontId="3" fillId="0" borderId="15" xfId="0" applyFont="1" applyBorder="1"/>
    <xf numFmtId="164" fontId="20" fillId="0" borderId="0" xfId="0" applyNumberFormat="1" applyFont="1"/>
    <xf numFmtId="164" fontId="21" fillId="0" borderId="3" xfId="0" applyNumberFormat="1" applyFont="1" applyBorder="1"/>
    <xf numFmtId="0" fontId="12" fillId="2" borderId="7" xfId="0" applyFont="1" applyFill="1" applyBorder="1"/>
    <xf numFmtId="0" fontId="12" fillId="2" borderId="6" xfId="0" applyFont="1" applyFill="1" applyBorder="1"/>
    <xf numFmtId="0" fontId="22" fillId="3" borderId="0" xfId="0" applyFont="1" applyFill="1"/>
    <xf numFmtId="0" fontId="0" fillId="0" borderId="1" xfId="0" applyBorder="1"/>
    <xf numFmtId="0" fontId="0" fillId="4" borderId="1" xfId="0" applyFill="1" applyBorder="1"/>
    <xf numFmtId="9" fontId="0" fillId="4" borderId="1" xfId="3" applyFont="1" applyFill="1" applyBorder="1"/>
    <xf numFmtId="0" fontId="22" fillId="3" borderId="1" xfId="0" applyFont="1" applyFill="1" applyBorder="1"/>
    <xf numFmtId="0" fontId="23" fillId="0" borderId="0" xfId="0" applyFont="1"/>
    <xf numFmtId="0" fontId="24" fillId="2" borderId="17" xfId="0" applyFont="1" applyFill="1" applyBorder="1"/>
    <xf numFmtId="0" fontId="14" fillId="2" borderId="10" xfId="0" applyFont="1" applyFill="1" applyBorder="1"/>
    <xf numFmtId="0" fontId="14" fillId="2" borderId="11" xfId="0" applyFont="1" applyFill="1" applyBorder="1"/>
    <xf numFmtId="0" fontId="23" fillId="2" borderId="0" xfId="0" applyFont="1" applyFill="1"/>
    <xf numFmtId="0" fontId="25" fillId="2" borderId="0" xfId="0" applyFont="1" applyFill="1"/>
    <xf numFmtId="0" fontId="21" fillId="0" borderId="17" xfId="0" applyFont="1" applyBorder="1" applyAlignment="1">
      <alignment horizontal="center"/>
    </xf>
    <xf numFmtId="0" fontId="21" fillId="0" borderId="11" xfId="0" applyFont="1" applyBorder="1" applyAlignment="1">
      <alignment horizontal="center"/>
    </xf>
    <xf numFmtId="0" fontId="4" fillId="0" borderId="1" xfId="0" applyFont="1" applyBorder="1" applyAlignment="1">
      <alignment horizontal="center"/>
    </xf>
    <xf numFmtId="0" fontId="5" fillId="3" borderId="1" xfId="0" applyFont="1" applyFill="1" applyBorder="1" applyAlignment="1">
      <alignment horizontal="center"/>
    </xf>
    <xf numFmtId="0" fontId="5" fillId="3" borderId="2" xfId="0" applyFont="1" applyFill="1" applyBorder="1" applyAlignment="1">
      <alignment horizontal="center"/>
    </xf>
    <xf numFmtId="0" fontId="9" fillId="0" borderId="17" xfId="2" applyFont="1" applyBorder="1" applyAlignment="1">
      <alignment horizontal="center" wrapText="1"/>
    </xf>
    <xf numFmtId="0" fontId="9" fillId="0" borderId="10" xfId="2" applyFont="1" applyBorder="1" applyAlignment="1">
      <alignment horizontal="center" wrapText="1"/>
    </xf>
    <xf numFmtId="0" fontId="9" fillId="0" borderId="18" xfId="2" applyFont="1" applyBorder="1" applyAlignment="1">
      <alignment horizontal="center" wrapText="1"/>
    </xf>
    <xf numFmtId="0" fontId="9" fillId="2" borderId="17" xfId="0" applyFont="1" applyFill="1" applyBorder="1" applyAlignment="1">
      <alignment horizontal="center"/>
    </xf>
    <xf numFmtId="0" fontId="9" fillId="2" borderId="10" xfId="0" applyFont="1" applyFill="1" applyBorder="1" applyAlignment="1">
      <alignment horizontal="center"/>
    </xf>
    <xf numFmtId="0" fontId="9" fillId="2" borderId="18" xfId="0" applyFont="1" applyFill="1" applyBorder="1" applyAlignment="1">
      <alignment horizontal="center"/>
    </xf>
    <xf numFmtId="164" fontId="3" fillId="4" borderId="1" xfId="0" applyNumberFormat="1" applyFont="1" applyFill="1" applyBorder="1" applyAlignment="1">
      <alignment horizontal="center"/>
    </xf>
    <xf numFmtId="0" fontId="5" fillId="3" borderId="31" xfId="0" applyFont="1" applyFill="1" applyBorder="1" applyAlignment="1">
      <alignment horizontal="center"/>
    </xf>
    <xf numFmtId="0" fontId="9" fillId="0" borderId="17" xfId="2" applyFont="1" applyBorder="1" applyAlignment="1">
      <alignment horizontal="center"/>
    </xf>
    <xf numFmtId="0" fontId="9" fillId="0" borderId="10" xfId="2" applyFont="1" applyBorder="1" applyAlignment="1">
      <alignment horizontal="center"/>
    </xf>
    <xf numFmtId="0" fontId="9" fillId="0" borderId="18" xfId="2" applyFont="1" applyBorder="1" applyAlignment="1">
      <alignment horizontal="center"/>
    </xf>
    <xf numFmtId="0" fontId="9" fillId="0" borderId="11" xfId="2" applyFont="1" applyBorder="1" applyAlignment="1">
      <alignment horizontal="center"/>
    </xf>
    <xf numFmtId="0" fontId="3" fillId="0" borderId="12" xfId="0" applyFont="1" applyBorder="1" applyAlignment="1">
      <alignment horizontal="center"/>
    </xf>
    <xf numFmtId="0" fontId="3" fillId="0" borderId="14" xfId="0" applyFont="1" applyBorder="1" applyAlignment="1">
      <alignment horizontal="center"/>
    </xf>
    <xf numFmtId="0" fontId="12" fillId="0" borderId="12" xfId="0" applyFont="1" applyBorder="1" applyAlignment="1">
      <alignment horizontal="center"/>
    </xf>
    <xf numFmtId="0" fontId="12" fillId="0" borderId="14" xfId="0" applyFont="1" applyBorder="1" applyAlignment="1">
      <alignment horizontal="center"/>
    </xf>
    <xf numFmtId="0" fontId="9" fillId="0" borderId="4" xfId="2" applyFont="1" applyBorder="1" applyAlignment="1">
      <alignment horizontal="center"/>
    </xf>
    <xf numFmtId="0" fontId="9" fillId="0" borderId="20" xfId="2" applyFont="1" applyBorder="1" applyAlignment="1">
      <alignment horizontal="center"/>
    </xf>
    <xf numFmtId="0" fontId="5" fillId="3" borderId="0" xfId="0" applyFont="1" applyFill="1" applyAlignment="1">
      <alignment horizontal="center"/>
    </xf>
    <xf numFmtId="0" fontId="12" fillId="0" borderId="17" xfId="0" applyFont="1" applyBorder="1" applyAlignment="1">
      <alignment horizontal="left"/>
    </xf>
    <xf numFmtId="0" fontId="12" fillId="0" borderId="10" xfId="0" applyFont="1" applyBorder="1" applyAlignment="1">
      <alignment horizontal="left"/>
    </xf>
    <xf numFmtId="0" fontId="12" fillId="0" borderId="11" xfId="0" applyFont="1" applyBorder="1" applyAlignment="1">
      <alignment horizontal="left"/>
    </xf>
    <xf numFmtId="0" fontId="5" fillId="3" borderId="4" xfId="0" applyFont="1" applyFill="1" applyBorder="1" applyAlignment="1">
      <alignment horizontal="center"/>
    </xf>
    <xf numFmtId="0" fontId="5" fillId="3" borderId="5" xfId="0" applyFont="1" applyFill="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12" fillId="0" borderId="0" xfId="0" applyFont="1" applyAlignment="1">
      <alignment horizontal="left"/>
    </xf>
    <xf numFmtId="0" fontId="9" fillId="2" borderId="11" xfId="0" applyFont="1" applyFill="1" applyBorder="1" applyAlignment="1">
      <alignment horizontal="center"/>
    </xf>
    <xf numFmtId="0" fontId="5" fillId="3" borderId="35" xfId="0" applyFont="1" applyFill="1" applyBorder="1" applyAlignment="1">
      <alignment horizontal="center"/>
    </xf>
    <xf numFmtId="0" fontId="5" fillId="3" borderId="21" xfId="0" applyFont="1" applyFill="1" applyBorder="1" applyAlignment="1">
      <alignment horizontal="center"/>
    </xf>
    <xf numFmtId="0" fontId="5" fillId="3" borderId="28" xfId="0" applyFont="1" applyFill="1" applyBorder="1" applyAlignment="1">
      <alignment horizontal="center"/>
    </xf>
    <xf numFmtId="0" fontId="5" fillId="3" borderId="26" xfId="0" applyFont="1" applyFill="1" applyBorder="1" applyAlignment="1">
      <alignment horizontal="center"/>
    </xf>
    <xf numFmtId="0" fontId="5" fillId="3" borderId="27" xfId="0" applyFont="1" applyFill="1" applyBorder="1" applyAlignment="1">
      <alignment horizontal="center"/>
    </xf>
    <xf numFmtId="0" fontId="9" fillId="2" borderId="0" xfId="2" applyFont="1" applyFill="1" applyAlignment="1">
      <alignment horizontal="center"/>
    </xf>
    <xf numFmtId="0" fontId="9" fillId="2" borderId="0" xfId="2" applyFont="1" applyFill="1" applyAlignment="1">
      <alignment horizontal="center" wrapText="1"/>
    </xf>
    <xf numFmtId="0" fontId="5" fillId="2" borderId="0" xfId="0" applyFont="1" applyFill="1" applyAlignment="1">
      <alignment horizontal="center"/>
    </xf>
    <xf numFmtId="0" fontId="4" fillId="0" borderId="1" xfId="2" applyFont="1" applyBorder="1" applyAlignment="1">
      <alignment horizontal="center" wrapText="1"/>
    </xf>
    <xf numFmtId="0" fontId="4" fillId="0" borderId="12" xfId="2" applyFont="1" applyBorder="1" applyAlignment="1">
      <alignment horizontal="center" wrapText="1"/>
    </xf>
    <xf numFmtId="0" fontId="5" fillId="3" borderId="29" xfId="0" applyFont="1" applyFill="1" applyBorder="1" applyAlignment="1">
      <alignment horizontal="center"/>
    </xf>
    <xf numFmtId="0" fontId="5" fillId="3" borderId="33" xfId="0" applyFont="1" applyFill="1" applyBorder="1" applyAlignment="1">
      <alignment horizontal="center"/>
    </xf>
    <xf numFmtId="0" fontId="5" fillId="3" borderId="20" xfId="0" applyFont="1" applyFill="1" applyBorder="1" applyAlignment="1">
      <alignment horizontal="center"/>
    </xf>
    <xf numFmtId="0" fontId="9" fillId="0" borderId="17" xfId="2" applyFont="1" applyBorder="1" applyAlignment="1">
      <alignment horizontal="center" vertical="top" wrapText="1"/>
    </xf>
    <xf numFmtId="0" fontId="9" fillId="0" borderId="10" xfId="2" applyFont="1" applyBorder="1" applyAlignment="1">
      <alignment horizontal="center" vertical="top" wrapText="1"/>
    </xf>
    <xf numFmtId="0" fontId="9" fillId="0" borderId="11" xfId="2" applyFont="1" applyBorder="1" applyAlignment="1">
      <alignment horizontal="center" vertical="top" wrapText="1"/>
    </xf>
    <xf numFmtId="0" fontId="9" fillId="2" borderId="1" xfId="0" applyFont="1" applyFill="1" applyBorder="1" applyAlignment="1">
      <alignment horizontal="center"/>
    </xf>
    <xf numFmtId="0" fontId="4" fillId="0" borderId="23" xfId="2" applyFont="1" applyBorder="1" applyAlignment="1">
      <alignment horizontal="center" wrapText="1"/>
    </xf>
    <xf numFmtId="0" fontId="4" fillId="0" borderId="25" xfId="2" applyFont="1" applyBorder="1" applyAlignment="1">
      <alignment horizontal="center" wrapText="1"/>
    </xf>
    <xf numFmtId="0" fontId="19" fillId="0" borderId="17" xfId="0" applyFont="1" applyBorder="1" applyAlignment="1">
      <alignment horizontal="left"/>
    </xf>
    <xf numFmtId="0" fontId="19" fillId="0" borderId="10" xfId="0" applyFont="1" applyBorder="1" applyAlignment="1">
      <alignment horizontal="left"/>
    </xf>
    <xf numFmtId="0" fontId="19" fillId="0" borderId="11" xfId="0" applyFont="1" applyBorder="1" applyAlignment="1">
      <alignment horizontal="left"/>
    </xf>
    <xf numFmtId="0" fontId="12" fillId="0" borderId="8" xfId="0" applyFont="1" applyBorder="1" applyAlignment="1">
      <alignment horizontal="left"/>
    </xf>
    <xf numFmtId="0" fontId="12" fillId="0" borderId="21" xfId="0" applyFont="1" applyBorder="1" applyAlignment="1">
      <alignment horizontal="left"/>
    </xf>
    <xf numFmtId="0" fontId="4" fillId="0" borderId="28" xfId="2" applyFont="1" applyBorder="1" applyAlignment="1">
      <alignment horizontal="center" wrapText="1"/>
    </xf>
    <xf numFmtId="0" fontId="4" fillId="0" borderId="26" xfId="2" applyFont="1" applyBorder="1" applyAlignment="1">
      <alignment horizontal="center" wrapText="1"/>
    </xf>
    <xf numFmtId="0" fontId="5" fillId="3" borderId="22" xfId="0" applyFont="1" applyFill="1" applyBorder="1" applyAlignment="1">
      <alignment horizontal="center"/>
    </xf>
    <xf numFmtId="0" fontId="5" fillId="3" borderId="15" xfId="0" applyFont="1" applyFill="1" applyBorder="1" applyAlignment="1">
      <alignment horizontal="center"/>
    </xf>
    <xf numFmtId="0" fontId="5" fillId="3" borderId="12" xfId="0" applyFont="1" applyFill="1" applyBorder="1" applyAlignment="1">
      <alignment horizontal="center"/>
    </xf>
    <xf numFmtId="0" fontId="5" fillId="3" borderId="13" xfId="0" applyFont="1" applyFill="1" applyBorder="1" applyAlignment="1">
      <alignment horizontal="center"/>
    </xf>
    <xf numFmtId="0" fontId="5" fillId="3" borderId="14" xfId="0" applyFont="1" applyFill="1" applyBorder="1" applyAlignment="1">
      <alignment horizontal="center"/>
    </xf>
    <xf numFmtId="0" fontId="5" fillId="3" borderId="34" xfId="0" applyFont="1" applyFill="1" applyBorder="1" applyAlignment="1">
      <alignment horizontal="center"/>
    </xf>
    <xf numFmtId="0" fontId="9" fillId="2" borderId="0" xfId="0" applyFont="1" applyFill="1" applyAlignment="1">
      <alignment horizontal="center"/>
    </xf>
    <xf numFmtId="0" fontId="9" fillId="2" borderId="0" xfId="2" applyFont="1" applyFill="1" applyAlignment="1">
      <alignment horizontal="center" vertical="top" wrapText="1"/>
    </xf>
    <xf numFmtId="0" fontId="5" fillId="3" borderId="15" xfId="2" applyFont="1" applyFill="1" applyBorder="1" applyAlignment="1">
      <alignment horizontal="center" wrapText="1"/>
    </xf>
    <xf numFmtId="0" fontId="9" fillId="2" borderId="12" xfId="0" applyFont="1" applyFill="1" applyBorder="1" applyAlignment="1">
      <alignment horizontal="center"/>
    </xf>
    <xf numFmtId="0" fontId="9" fillId="2" borderId="14" xfId="0" applyFont="1" applyFill="1" applyBorder="1" applyAlignment="1">
      <alignment horizontal="center"/>
    </xf>
    <xf numFmtId="0" fontId="4" fillId="2" borderId="12" xfId="0" applyFont="1" applyFill="1" applyBorder="1" applyAlignment="1">
      <alignment horizontal="center"/>
    </xf>
    <xf numFmtId="0" fontId="4" fillId="2" borderId="14" xfId="0" applyFont="1" applyFill="1" applyBorder="1" applyAlignment="1">
      <alignment horizontal="center"/>
    </xf>
    <xf numFmtId="0" fontId="4" fillId="2" borderId="0" xfId="2" applyFont="1" applyFill="1" applyAlignment="1">
      <alignment horizontal="center" wrapText="1"/>
    </xf>
    <xf numFmtId="0" fontId="4" fillId="2" borderId="23" xfId="0" applyFont="1" applyFill="1" applyBorder="1" applyAlignment="1">
      <alignment horizontal="center"/>
    </xf>
    <xf numFmtId="0" fontId="4" fillId="2" borderId="25" xfId="0" applyFont="1" applyFill="1" applyBorder="1" applyAlignment="1">
      <alignment horizontal="center"/>
    </xf>
    <xf numFmtId="0" fontId="4" fillId="0" borderId="13" xfId="2" applyFont="1" applyBorder="1" applyAlignment="1">
      <alignment horizontal="center" wrapText="1"/>
    </xf>
    <xf numFmtId="0" fontId="4" fillId="0" borderId="14" xfId="2" applyFont="1" applyBorder="1" applyAlignment="1">
      <alignment horizontal="center" wrapText="1"/>
    </xf>
    <xf numFmtId="0" fontId="4" fillId="0" borderId="24" xfId="2" applyFont="1" applyBorder="1" applyAlignment="1">
      <alignment horizontal="center" wrapText="1"/>
    </xf>
    <xf numFmtId="0" fontId="4" fillId="0" borderId="15" xfId="2" applyFont="1" applyBorder="1" applyAlignment="1">
      <alignment horizontal="center" wrapText="1"/>
    </xf>
    <xf numFmtId="0" fontId="5" fillId="5" borderId="22" xfId="0" applyFont="1" applyFill="1" applyBorder="1" applyAlignment="1">
      <alignment horizontal="center"/>
    </xf>
    <xf numFmtId="0" fontId="5" fillId="5" borderId="0" xfId="0" applyFont="1" applyFill="1" applyAlignment="1">
      <alignment horizontal="center"/>
    </xf>
    <xf numFmtId="164" fontId="3" fillId="4" borderId="12" xfId="0" applyNumberFormat="1" applyFont="1" applyFill="1" applyBorder="1" applyAlignment="1">
      <alignment horizontal="center"/>
    </xf>
    <xf numFmtId="164" fontId="3" fillId="4" borderId="14" xfId="0" applyNumberFormat="1" applyFont="1" applyFill="1" applyBorder="1" applyAlignment="1">
      <alignment horizontal="center"/>
    </xf>
    <xf numFmtId="0" fontId="27" fillId="0" borderId="0" xfId="0" applyFont="1"/>
    <xf numFmtId="0" fontId="26" fillId="2" borderId="0" xfId="0" applyFont="1" applyFill="1"/>
    <xf numFmtId="0" fontId="27" fillId="2" borderId="0" xfId="0" applyFont="1" applyFill="1"/>
    <xf numFmtId="0" fontId="25" fillId="0" borderId="0" xfId="0" applyFont="1"/>
  </cellXfs>
  <cellStyles count="4">
    <cellStyle name="Procent" xfId="3" builtinId="5"/>
    <cellStyle name="Standaard" xfId="0" builtinId="0"/>
    <cellStyle name="Standaard 2" xfId="2" xr:uid="{E7531A33-6D17-4897-9662-F85CDB4E0F29}"/>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7"/>
  <sheetViews>
    <sheetView tabSelected="1" zoomScaleNormal="100" workbookViewId="0">
      <selection activeCell="F10" sqref="F10"/>
    </sheetView>
  </sheetViews>
  <sheetFormatPr defaultColWidth="0" defaultRowHeight="16.5" x14ac:dyDescent="0.3"/>
  <cols>
    <col min="1" max="27" width="8.85546875" style="34" customWidth="1"/>
    <col min="28" max="28" width="9.85546875" style="34" customWidth="1"/>
    <col min="29" max="16384" width="8.85546875" style="34" hidden="1"/>
  </cols>
  <sheetData>
    <row r="1" spans="1:28" ht="21.75" thickBot="1" x14ac:dyDescent="0.4">
      <c r="A1" s="215" t="s">
        <v>188</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7"/>
    </row>
    <row r="2" spans="1:28" x14ac:dyDescent="0.3">
      <c r="A2" s="101" t="s">
        <v>190</v>
      </c>
      <c r="B2" s="17"/>
      <c r="C2" s="17"/>
      <c r="D2" s="17"/>
      <c r="E2" s="17"/>
      <c r="F2" s="17"/>
      <c r="G2" s="17"/>
      <c r="H2" s="17"/>
      <c r="I2" s="17"/>
      <c r="J2" s="17"/>
      <c r="K2" s="17"/>
      <c r="L2" s="17"/>
      <c r="M2" s="78"/>
      <c r="N2" s="78"/>
      <c r="O2" s="78"/>
      <c r="P2" s="78"/>
      <c r="Q2" s="78"/>
      <c r="R2" s="78"/>
      <c r="S2" s="78"/>
      <c r="T2" s="78"/>
      <c r="U2" s="78"/>
      <c r="V2" s="78"/>
      <c r="W2" s="78"/>
      <c r="X2" s="78"/>
      <c r="Y2" s="78"/>
      <c r="Z2" s="78"/>
      <c r="AA2" s="78"/>
      <c r="AB2" s="78"/>
    </row>
    <row r="3" spans="1:28" x14ac:dyDescent="0.3">
      <c r="A3" s="101" t="s">
        <v>192</v>
      </c>
      <c r="B3" s="17"/>
      <c r="C3" s="17"/>
      <c r="D3" s="17"/>
      <c r="E3" s="17"/>
      <c r="F3" s="17"/>
      <c r="G3" s="17"/>
      <c r="H3" s="17"/>
      <c r="I3" s="17"/>
      <c r="J3" s="17"/>
      <c r="K3" s="17"/>
      <c r="L3" s="17"/>
      <c r="M3" s="78"/>
      <c r="N3" s="78"/>
      <c r="O3" s="78"/>
      <c r="P3" s="78"/>
      <c r="Q3" s="78"/>
      <c r="R3" s="78"/>
      <c r="S3" s="78"/>
      <c r="T3" s="78"/>
      <c r="U3" s="78"/>
      <c r="V3" s="78"/>
      <c r="W3" s="78"/>
      <c r="X3" s="78"/>
      <c r="Y3" s="78"/>
      <c r="Z3" s="78"/>
      <c r="AA3" s="78"/>
      <c r="AB3" s="78"/>
    </row>
    <row r="4" spans="1:28" x14ac:dyDescent="0.3">
      <c r="A4" s="101" t="s">
        <v>191</v>
      </c>
      <c r="B4" s="17"/>
      <c r="C4" s="17"/>
      <c r="D4" s="17"/>
      <c r="E4" s="17"/>
      <c r="F4" s="17"/>
      <c r="G4" s="17"/>
      <c r="H4" s="17"/>
      <c r="I4" s="17"/>
      <c r="J4" s="17"/>
      <c r="K4" s="17"/>
      <c r="L4" s="17"/>
      <c r="M4" s="78"/>
      <c r="N4" s="78"/>
      <c r="O4" s="78"/>
      <c r="P4" s="78"/>
      <c r="Q4" s="78"/>
      <c r="R4" s="78"/>
      <c r="S4" s="78"/>
      <c r="T4" s="78"/>
      <c r="U4" s="78"/>
      <c r="V4" s="78"/>
      <c r="W4" s="78"/>
      <c r="X4" s="78"/>
      <c r="Y4" s="78"/>
      <c r="Z4" s="78"/>
      <c r="AA4" s="78"/>
      <c r="AB4" s="78"/>
    </row>
    <row r="5" spans="1:28" s="214" customFormat="1" x14ac:dyDescent="0.3">
      <c r="A5" s="219" t="s">
        <v>193</v>
      </c>
      <c r="B5" s="101"/>
      <c r="C5" s="101"/>
      <c r="D5" s="101"/>
      <c r="E5" s="101"/>
      <c r="F5" s="101"/>
      <c r="G5" s="101"/>
      <c r="H5" s="101"/>
      <c r="I5" s="101"/>
      <c r="J5" s="101"/>
      <c r="K5" s="101"/>
      <c r="L5" s="101"/>
      <c r="M5" s="218"/>
      <c r="N5" s="218"/>
      <c r="O5" s="218"/>
      <c r="P5" s="218"/>
      <c r="Q5" s="218"/>
      <c r="R5" s="218"/>
      <c r="S5" s="218"/>
      <c r="T5" s="218"/>
      <c r="U5" s="218"/>
      <c r="V5" s="218"/>
      <c r="W5" s="218"/>
      <c r="X5" s="218"/>
      <c r="Y5" s="218"/>
      <c r="Z5" s="218"/>
      <c r="AA5" s="218"/>
      <c r="AB5" s="218"/>
    </row>
    <row r="6" spans="1:28" ht="17.25" thickBot="1" x14ac:dyDescent="0.35">
      <c r="A6" s="308" t="s">
        <v>194</v>
      </c>
      <c r="B6" s="17"/>
      <c r="C6" s="17"/>
      <c r="D6" s="17"/>
      <c r="E6" s="17"/>
      <c r="F6" s="17"/>
      <c r="G6" s="17"/>
      <c r="H6" s="17"/>
      <c r="I6" s="17"/>
      <c r="J6" s="17"/>
      <c r="K6" s="17"/>
      <c r="L6" s="17"/>
      <c r="M6" s="78"/>
      <c r="N6" s="78"/>
      <c r="O6" s="78"/>
      <c r="P6" s="78"/>
      <c r="Q6" s="78"/>
      <c r="R6" s="78"/>
      <c r="S6" s="78"/>
      <c r="T6" s="78"/>
      <c r="U6" s="78"/>
      <c r="V6" s="78"/>
      <c r="W6" s="78"/>
      <c r="X6" s="78"/>
      <c r="Y6" s="78"/>
      <c r="Z6" s="78"/>
      <c r="AA6" s="78"/>
      <c r="AB6" s="78"/>
    </row>
    <row r="7" spans="1:28" ht="18" x14ac:dyDescent="0.35">
      <c r="A7" s="31" t="s">
        <v>19</v>
      </c>
      <c r="B7" s="32"/>
      <c r="C7" s="32"/>
      <c r="D7" s="32"/>
      <c r="E7" s="32"/>
      <c r="F7" s="32"/>
      <c r="G7" s="32"/>
      <c r="H7" s="32"/>
      <c r="I7" s="32"/>
      <c r="J7" s="32"/>
      <c r="K7" s="32"/>
      <c r="L7" s="32"/>
      <c r="M7" s="32"/>
      <c r="N7" s="32"/>
      <c r="O7" s="32"/>
      <c r="P7" s="32"/>
      <c r="Q7" s="32"/>
      <c r="R7" s="32"/>
      <c r="S7" s="32"/>
      <c r="T7" s="32"/>
      <c r="U7" s="32"/>
      <c r="V7" s="32"/>
      <c r="W7" s="32"/>
      <c r="X7" s="32"/>
      <c r="Y7" s="32"/>
      <c r="Z7" s="32"/>
      <c r="AA7" s="32"/>
      <c r="AB7" s="33"/>
    </row>
    <row r="8" spans="1:28" x14ac:dyDescent="0.3">
      <c r="A8" s="38" t="s">
        <v>37</v>
      </c>
      <c r="B8" s="17"/>
      <c r="C8" s="17"/>
      <c r="D8" s="17"/>
      <c r="E8" s="17"/>
      <c r="F8" s="17"/>
      <c r="G8" s="17"/>
      <c r="H8" s="17"/>
      <c r="I8" s="17"/>
      <c r="J8" s="17"/>
      <c r="K8" s="17"/>
      <c r="L8" s="17"/>
      <c r="M8" s="17"/>
      <c r="N8" s="17"/>
      <c r="O8" s="17"/>
      <c r="P8" s="17"/>
      <c r="Q8" s="17"/>
      <c r="R8" s="17"/>
      <c r="S8" s="17"/>
      <c r="T8" s="17"/>
      <c r="U8" s="17"/>
      <c r="V8" s="17"/>
      <c r="W8" s="17"/>
      <c r="X8" s="17"/>
      <c r="Y8" s="17"/>
      <c r="Z8" s="17"/>
      <c r="AA8" s="17"/>
      <c r="AB8" s="35"/>
    </row>
    <row r="9" spans="1:28" x14ac:dyDescent="0.3">
      <c r="A9" s="38" t="s">
        <v>167</v>
      </c>
      <c r="B9" s="17"/>
      <c r="C9" s="17"/>
      <c r="D9" s="17"/>
      <c r="E9" s="17"/>
      <c r="F9" s="17"/>
      <c r="G9" s="17"/>
      <c r="H9" s="17"/>
      <c r="I9" s="17"/>
      <c r="J9" s="17"/>
      <c r="K9" s="17"/>
      <c r="L9" s="17"/>
      <c r="M9" s="17"/>
      <c r="N9" s="17"/>
      <c r="O9" s="17"/>
      <c r="P9" s="17"/>
      <c r="Q9" s="17"/>
      <c r="R9" s="17"/>
      <c r="S9" s="17"/>
      <c r="T9" s="17"/>
      <c r="U9" s="17"/>
      <c r="V9" s="17"/>
      <c r="W9" s="17"/>
      <c r="X9" s="17"/>
      <c r="Y9" s="17"/>
      <c r="Z9" s="17"/>
      <c r="AA9" s="17"/>
      <c r="AB9" s="35"/>
    </row>
    <row r="10" spans="1:28" ht="17.25" thickBot="1" x14ac:dyDescent="0.35">
      <c r="A10" s="38" t="s">
        <v>18</v>
      </c>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35"/>
    </row>
    <row r="11" spans="1:28" s="53" customFormat="1" ht="9" customHeight="1" thickBot="1" x14ac:dyDescent="0.35">
      <c r="A11" s="50"/>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2"/>
    </row>
    <row r="12" spans="1:28" x14ac:dyDescent="0.3">
      <c r="A12" s="102" t="s">
        <v>94</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35"/>
    </row>
    <row r="13" spans="1:28" x14ac:dyDescent="0.3">
      <c r="A13" s="1" t="s">
        <v>24</v>
      </c>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35"/>
    </row>
    <row r="14" spans="1:28" x14ac:dyDescent="0.3">
      <c r="A14" s="38" t="s">
        <v>91</v>
      </c>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35"/>
    </row>
    <row r="15" spans="1:28" x14ac:dyDescent="0.3">
      <c r="A15" s="15" t="s">
        <v>173</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35"/>
    </row>
    <row r="16" spans="1:28" x14ac:dyDescent="0.3">
      <c r="A16" s="17" t="s">
        <v>100</v>
      </c>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35"/>
    </row>
    <row r="17" spans="1:28" x14ac:dyDescent="0.3">
      <c r="A17" s="17" t="s">
        <v>99</v>
      </c>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35"/>
    </row>
    <row r="18" spans="1:28" x14ac:dyDescent="0.3">
      <c r="A18" s="17" t="s">
        <v>92</v>
      </c>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35"/>
    </row>
    <row r="19" spans="1:28" ht="17.25" thickBot="1" x14ac:dyDescent="0.35">
      <c r="A19" s="104" t="s">
        <v>93</v>
      </c>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35"/>
    </row>
    <row r="20" spans="1:28" s="53" customFormat="1" ht="9" customHeight="1" thickBot="1" x14ac:dyDescent="0.35">
      <c r="A20" s="50"/>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2"/>
    </row>
    <row r="21" spans="1:28" x14ac:dyDescent="0.3">
      <c r="A21" s="103" t="s">
        <v>12</v>
      </c>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33"/>
    </row>
    <row r="22" spans="1:28" x14ac:dyDescent="0.3">
      <c r="A22" s="38" t="s">
        <v>153</v>
      </c>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35"/>
    </row>
    <row r="23" spans="1:28" x14ac:dyDescent="0.3">
      <c r="A23" s="38"/>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35"/>
    </row>
    <row r="24" spans="1:28" x14ac:dyDescent="0.3">
      <c r="A24" s="60" t="s">
        <v>38</v>
      </c>
      <c r="B24" s="17"/>
      <c r="C24" s="17"/>
      <c r="D24" s="17"/>
      <c r="E24" s="61" t="s">
        <v>36</v>
      </c>
      <c r="F24" s="17"/>
      <c r="G24" s="17"/>
      <c r="H24" s="17"/>
      <c r="I24" s="17"/>
      <c r="J24" s="17"/>
      <c r="K24" s="17"/>
      <c r="L24" s="17"/>
      <c r="M24" s="17"/>
      <c r="N24" s="17"/>
      <c r="O24" s="17"/>
      <c r="P24" s="17"/>
      <c r="Q24" s="17"/>
      <c r="R24" s="17"/>
      <c r="S24" s="17"/>
      <c r="T24" s="17"/>
      <c r="U24" s="17"/>
      <c r="V24" s="17"/>
      <c r="W24" s="17"/>
      <c r="X24" s="17"/>
      <c r="Y24" s="17"/>
      <c r="Z24" s="17"/>
      <c r="AA24" s="17"/>
      <c r="AB24" s="35"/>
    </row>
    <row r="25" spans="1:28" x14ac:dyDescent="0.3">
      <c r="A25" s="42" t="s">
        <v>13</v>
      </c>
      <c r="B25" s="17"/>
      <c r="C25" s="17"/>
      <c r="D25" s="17"/>
      <c r="E25" s="17" t="s">
        <v>95</v>
      </c>
      <c r="F25" s="17"/>
      <c r="G25" s="17"/>
      <c r="H25" s="17"/>
      <c r="I25" s="17"/>
      <c r="J25" s="17"/>
      <c r="K25" s="17"/>
      <c r="L25" s="17"/>
      <c r="M25" s="17"/>
      <c r="N25" s="17"/>
      <c r="O25" s="17"/>
      <c r="P25" s="17"/>
      <c r="Q25" s="17"/>
      <c r="R25" s="17"/>
      <c r="S25" s="17"/>
      <c r="T25" s="17"/>
      <c r="U25" s="17"/>
      <c r="V25" s="17"/>
      <c r="W25" s="17"/>
      <c r="X25" s="17"/>
      <c r="Y25" s="17"/>
      <c r="Z25" s="17"/>
      <c r="AA25" s="17"/>
      <c r="AB25" s="35"/>
    </row>
    <row r="26" spans="1:28" x14ac:dyDescent="0.3">
      <c r="A26" s="42" t="s">
        <v>14</v>
      </c>
      <c r="B26" s="17"/>
      <c r="C26" s="17"/>
      <c r="D26" s="17"/>
      <c r="E26" s="17" t="s">
        <v>97</v>
      </c>
      <c r="F26" s="17"/>
      <c r="G26" s="17"/>
      <c r="H26" s="17"/>
      <c r="I26" s="17"/>
      <c r="J26" s="17"/>
      <c r="K26" s="17"/>
      <c r="L26" s="17"/>
      <c r="M26" s="17"/>
      <c r="N26" s="17"/>
      <c r="O26" s="17"/>
      <c r="P26" s="17"/>
      <c r="Q26" s="17"/>
      <c r="R26" s="17"/>
      <c r="S26" s="17"/>
      <c r="T26" s="17"/>
      <c r="U26" s="17"/>
      <c r="V26" s="17"/>
      <c r="W26" s="17"/>
      <c r="X26" s="17"/>
      <c r="Y26" s="17"/>
      <c r="Z26" s="17"/>
      <c r="AA26" s="17"/>
      <c r="AB26" s="35"/>
    </row>
    <row r="27" spans="1:28" x14ac:dyDescent="0.3">
      <c r="A27" s="42" t="s">
        <v>15</v>
      </c>
      <c r="B27" s="17"/>
      <c r="C27" s="17"/>
      <c r="D27" s="17"/>
      <c r="E27" s="17" t="s">
        <v>96</v>
      </c>
      <c r="F27" s="17"/>
      <c r="G27" s="17"/>
      <c r="H27" s="17"/>
      <c r="I27" s="17"/>
      <c r="J27" s="17"/>
      <c r="K27" s="17"/>
      <c r="L27" s="17"/>
      <c r="M27" s="17"/>
      <c r="N27" s="17"/>
      <c r="O27" s="17"/>
      <c r="P27" s="17"/>
      <c r="Q27" s="17"/>
      <c r="R27" s="17"/>
      <c r="S27" s="17"/>
      <c r="T27" s="17"/>
      <c r="U27" s="17"/>
      <c r="V27" s="17"/>
      <c r="W27" s="17"/>
      <c r="X27" s="17"/>
      <c r="Y27" s="17"/>
      <c r="Z27" s="17"/>
      <c r="AA27" s="17"/>
      <c r="AB27" s="35"/>
    </row>
    <row r="28" spans="1:28" x14ac:dyDescent="0.3">
      <c r="A28" s="42" t="s">
        <v>16</v>
      </c>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35"/>
    </row>
    <row r="29" spans="1:28" x14ac:dyDescent="0.3">
      <c r="A29" s="42" t="s">
        <v>98</v>
      </c>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35"/>
    </row>
    <row r="30" spans="1:28" x14ac:dyDescent="0.3">
      <c r="A30" s="42"/>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35"/>
    </row>
    <row r="31" spans="1:28" x14ac:dyDescent="0.3">
      <c r="A31" s="62" t="s">
        <v>101</v>
      </c>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35"/>
    </row>
    <row r="32" spans="1:28" ht="17.25" thickBot="1" x14ac:dyDescent="0.35">
      <c r="A32" s="110" t="s">
        <v>102</v>
      </c>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35"/>
    </row>
    <row r="33" spans="1:28" s="53" customFormat="1" ht="17.25" thickBot="1" x14ac:dyDescent="0.35">
      <c r="A33" s="50"/>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2"/>
    </row>
    <row r="34" spans="1:28" s="55" customFormat="1" ht="15" x14ac:dyDescent="0.3">
      <c r="A34" s="40" t="s">
        <v>159</v>
      </c>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54"/>
    </row>
    <row r="35" spans="1:28" s="55" customFormat="1" ht="15" x14ac:dyDescent="0.3">
      <c r="A35" s="61"/>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207"/>
    </row>
    <row r="36" spans="1:28" s="55" customFormat="1" ht="15" x14ac:dyDescent="0.3">
      <c r="A36" s="61" t="s">
        <v>158</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207"/>
    </row>
    <row r="37" spans="1:28" s="55" customFormat="1" ht="15" x14ac:dyDescent="0.3">
      <c r="A37" s="17" t="s">
        <v>152</v>
      </c>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207"/>
    </row>
    <row r="38" spans="1:28" s="55" customFormat="1" ht="15" x14ac:dyDescent="0.3">
      <c r="A38" s="17" t="s">
        <v>154</v>
      </c>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207"/>
    </row>
    <row r="39" spans="1:28" s="55" customFormat="1" ht="15" x14ac:dyDescent="0.3">
      <c r="A39" s="17" t="s">
        <v>156</v>
      </c>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207"/>
    </row>
    <row r="40" spans="1:28" s="55" customFormat="1" ht="15" x14ac:dyDescent="0.3">
      <c r="A40" s="17" t="s">
        <v>164</v>
      </c>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207"/>
    </row>
    <row r="41" spans="1:28" s="55" customFormat="1" ht="15" x14ac:dyDescent="0.3">
      <c r="A41" s="17" t="s">
        <v>155</v>
      </c>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207"/>
    </row>
    <row r="42" spans="1:28" s="55" customFormat="1" ht="15" x14ac:dyDescent="0.3">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207"/>
    </row>
    <row r="43" spans="1:28" s="55" customFormat="1" ht="15" x14ac:dyDescent="0.3">
      <c r="A43" s="61" t="s">
        <v>160</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207"/>
    </row>
    <row r="44" spans="1:28" s="55" customFormat="1" ht="15" x14ac:dyDescent="0.3">
      <c r="A44" s="17" t="s">
        <v>161</v>
      </c>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207"/>
    </row>
    <row r="45" spans="1:28" s="55" customFormat="1" ht="15" x14ac:dyDescent="0.3">
      <c r="A45" s="17" t="s">
        <v>162</v>
      </c>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207"/>
    </row>
    <row r="46" spans="1:28" s="55" customFormat="1" ht="15" x14ac:dyDescent="0.3">
      <c r="A46" s="17" t="s">
        <v>172</v>
      </c>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207"/>
    </row>
    <row r="47" spans="1:28" s="55" customFormat="1" ht="15" x14ac:dyDescent="0.3">
      <c r="A47" s="17" t="s">
        <v>165</v>
      </c>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207"/>
    </row>
    <row r="48" spans="1:28" s="1" customFormat="1" ht="15"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56"/>
    </row>
    <row r="49" spans="1:28" s="1" customFormat="1" ht="15.75" thickBot="1" x14ac:dyDescent="0.35">
      <c r="A49" s="1" t="s">
        <v>166</v>
      </c>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56"/>
    </row>
    <row r="50" spans="1:28" s="53" customFormat="1" ht="17.25" thickBot="1" x14ac:dyDescent="0.35">
      <c r="A50" s="50"/>
      <c r="B50" s="51"/>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2"/>
    </row>
    <row r="51" spans="1:28" s="2" customFormat="1" x14ac:dyDescent="0.3">
      <c r="A51" s="40" t="s">
        <v>17</v>
      </c>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37"/>
    </row>
    <row r="52" spans="1:28" x14ac:dyDescent="0.3">
      <c r="A52" s="17" t="s">
        <v>168</v>
      </c>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35"/>
    </row>
    <row r="53" spans="1:28" x14ac:dyDescent="0.3">
      <c r="A53" s="17" t="s">
        <v>169</v>
      </c>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35"/>
    </row>
    <row r="54" spans="1:28" x14ac:dyDescent="0.3">
      <c r="A54" s="208" t="s">
        <v>170</v>
      </c>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35"/>
    </row>
    <row r="55" spans="1:28" x14ac:dyDescent="0.3">
      <c r="A55" s="61"/>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35"/>
    </row>
    <row r="56" spans="1:28" ht="17.25" thickBot="1" x14ac:dyDescent="0.35">
      <c r="A56" s="74" t="s">
        <v>171</v>
      </c>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6"/>
    </row>
    <row r="57" spans="1:28" s="53" customFormat="1" ht="17.25" thickBot="1" x14ac:dyDescent="0.35">
      <c r="A57" s="50"/>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61F30-00C4-456A-8DCA-C1FCE9C4726A}">
  <dimension ref="A1:E34"/>
  <sheetViews>
    <sheetView zoomScaleNormal="100" workbookViewId="0"/>
  </sheetViews>
  <sheetFormatPr defaultColWidth="0" defaultRowHeight="15" zeroHeight="1" x14ac:dyDescent="0.25"/>
  <cols>
    <col min="1" max="1" width="33.140625" customWidth="1"/>
    <col min="2" max="2" width="11.28515625" bestFit="1" customWidth="1"/>
    <col min="3" max="3" width="15.5703125" bestFit="1" customWidth="1"/>
    <col min="4" max="4" width="20.28515625" bestFit="1" customWidth="1"/>
    <col min="5" max="5" width="16.28515625" bestFit="1" customWidth="1"/>
    <col min="6" max="16384" width="9.140625" hidden="1"/>
  </cols>
  <sheetData>
    <row r="1" spans="1:5" ht="18.75" thickBot="1" x14ac:dyDescent="0.4">
      <c r="A1" s="44" t="s">
        <v>85</v>
      </c>
      <c r="B1" s="16"/>
      <c r="C1" s="17"/>
      <c r="D1" s="17"/>
    </row>
    <row r="2" spans="1:5" ht="17.25" thickBot="1" x14ac:dyDescent="0.35">
      <c r="A2" s="12" t="s">
        <v>35</v>
      </c>
      <c r="B2" s="13"/>
      <c r="C2" s="13"/>
      <c r="D2" s="14"/>
    </row>
    <row r="3" spans="1:5" ht="16.5" thickBot="1" x14ac:dyDescent="0.35">
      <c r="A3" s="244" t="s">
        <v>20</v>
      </c>
      <c r="B3" s="245"/>
      <c r="C3" s="245"/>
      <c r="D3" s="246"/>
    </row>
    <row r="4" spans="1:5" ht="15.75" x14ac:dyDescent="0.3">
      <c r="A4" s="15"/>
      <c r="B4" s="15"/>
      <c r="C4" s="15"/>
      <c r="D4" s="15"/>
    </row>
    <row r="5" spans="1:5" ht="16.5" customHeight="1" x14ac:dyDescent="0.3">
      <c r="A5" s="224" t="s">
        <v>2</v>
      </c>
      <c r="B5" s="224"/>
      <c r="C5" s="224"/>
      <c r="D5" s="224"/>
      <c r="E5" s="224"/>
    </row>
    <row r="6" spans="1:5" ht="15.75" x14ac:dyDescent="0.3">
      <c r="A6" s="11" t="s">
        <v>0</v>
      </c>
      <c r="B6" s="11" t="s">
        <v>6</v>
      </c>
      <c r="C6" s="11" t="s">
        <v>7</v>
      </c>
      <c r="D6" s="149" t="s">
        <v>114</v>
      </c>
      <c r="E6" s="11" t="s">
        <v>121</v>
      </c>
    </row>
    <row r="7" spans="1:5" x14ac:dyDescent="0.25">
      <c r="A7" s="18" t="s">
        <v>8</v>
      </c>
      <c r="B7" s="4">
        <v>10000</v>
      </c>
      <c r="C7" s="5">
        <v>60</v>
      </c>
      <c r="D7" s="115">
        <v>0</v>
      </c>
      <c r="E7" s="119">
        <f>C7*D7</f>
        <v>0</v>
      </c>
    </row>
    <row r="8" spans="1:5" x14ac:dyDescent="0.25">
      <c r="A8" s="19" t="s">
        <v>8</v>
      </c>
      <c r="B8" s="6">
        <v>15000</v>
      </c>
      <c r="C8" s="7">
        <v>60</v>
      </c>
      <c r="D8" s="116">
        <v>0</v>
      </c>
      <c r="E8" s="119">
        <f t="shared" ref="E8:E16" si="0">C8*D8</f>
        <v>0</v>
      </c>
    </row>
    <row r="9" spans="1:5" ht="15.75" x14ac:dyDescent="0.3">
      <c r="A9" s="3" t="s">
        <v>8</v>
      </c>
      <c r="B9" s="8">
        <v>20000</v>
      </c>
      <c r="C9" s="3">
        <v>60</v>
      </c>
      <c r="D9" s="117">
        <v>0</v>
      </c>
      <c r="E9" s="119">
        <f t="shared" si="0"/>
        <v>0</v>
      </c>
    </row>
    <row r="10" spans="1:5" ht="15.75" x14ac:dyDescent="0.3">
      <c r="A10" s="25" t="s">
        <v>8</v>
      </c>
      <c r="B10" s="26">
        <v>25000</v>
      </c>
      <c r="C10" s="25">
        <v>60</v>
      </c>
      <c r="D10" s="117">
        <v>0</v>
      </c>
      <c r="E10" s="119">
        <f t="shared" si="0"/>
        <v>0</v>
      </c>
    </row>
    <row r="11" spans="1:5" ht="15.75" x14ac:dyDescent="0.3">
      <c r="A11" s="3" t="s">
        <v>8</v>
      </c>
      <c r="B11" s="8">
        <v>30000</v>
      </c>
      <c r="C11" s="3">
        <v>60</v>
      </c>
      <c r="D11" s="117">
        <v>0</v>
      </c>
      <c r="E11" s="119">
        <f t="shared" si="0"/>
        <v>0</v>
      </c>
    </row>
    <row r="12" spans="1:5" ht="15.75" x14ac:dyDescent="0.3">
      <c r="A12" s="3" t="s">
        <v>8</v>
      </c>
      <c r="B12" s="4">
        <v>10000</v>
      </c>
      <c r="C12" s="3">
        <v>72</v>
      </c>
      <c r="D12" s="117">
        <v>0</v>
      </c>
      <c r="E12" s="119">
        <f t="shared" si="0"/>
        <v>0</v>
      </c>
    </row>
    <row r="13" spans="1:5" x14ac:dyDescent="0.25">
      <c r="A13" s="18" t="s">
        <v>8</v>
      </c>
      <c r="B13" s="6">
        <v>15000</v>
      </c>
      <c r="C13" s="5">
        <v>72</v>
      </c>
      <c r="D13" s="115">
        <v>0</v>
      </c>
      <c r="E13" s="119">
        <f>C13*D13</f>
        <v>0</v>
      </c>
    </row>
    <row r="14" spans="1:5" ht="15.75" x14ac:dyDescent="0.3">
      <c r="A14" s="19" t="s">
        <v>8</v>
      </c>
      <c r="B14" s="8">
        <v>20000</v>
      </c>
      <c r="C14" s="7">
        <v>72</v>
      </c>
      <c r="D14" s="116">
        <v>0</v>
      </c>
      <c r="E14" s="119">
        <f t="shared" si="0"/>
        <v>0</v>
      </c>
    </row>
    <row r="15" spans="1:5" ht="15.75" x14ac:dyDescent="0.3">
      <c r="A15" s="3" t="s">
        <v>8</v>
      </c>
      <c r="B15" s="26">
        <v>25000</v>
      </c>
      <c r="C15" s="3">
        <v>72</v>
      </c>
      <c r="D15" s="117">
        <v>0</v>
      </c>
      <c r="E15" s="119">
        <f t="shared" si="0"/>
        <v>0</v>
      </c>
    </row>
    <row r="16" spans="1:5" ht="16.5" thickBot="1" x14ac:dyDescent="0.35">
      <c r="A16" s="25" t="s">
        <v>8</v>
      </c>
      <c r="B16" s="26">
        <v>30000</v>
      </c>
      <c r="C16" s="25">
        <v>72</v>
      </c>
      <c r="D16" s="118">
        <v>0</v>
      </c>
      <c r="E16" s="130">
        <f t="shared" si="0"/>
        <v>0</v>
      </c>
    </row>
    <row r="17" spans="1:5" ht="16.5" thickBot="1" x14ac:dyDescent="0.35">
      <c r="A17" s="233" t="s">
        <v>116</v>
      </c>
      <c r="B17" s="234"/>
      <c r="C17" s="234"/>
      <c r="D17" s="234"/>
      <c r="E17" s="49">
        <f>SUM(E7:E16)</f>
        <v>0</v>
      </c>
    </row>
    <row r="18" spans="1:5" ht="15.75" x14ac:dyDescent="0.3">
      <c r="A18" s="15"/>
      <c r="B18" s="15"/>
      <c r="C18" s="15"/>
      <c r="D18" s="15"/>
    </row>
    <row r="19" spans="1:5" ht="15.75" x14ac:dyDescent="0.3">
      <c r="A19" s="232" t="s">
        <v>1</v>
      </c>
      <c r="B19" s="224"/>
      <c r="C19" s="224"/>
      <c r="D19" s="224"/>
      <c r="E19" s="224"/>
    </row>
    <row r="20" spans="1:5" ht="15.75" x14ac:dyDescent="0.3">
      <c r="A20" s="150" t="s">
        <v>42</v>
      </c>
      <c r="B20" s="151"/>
      <c r="C20" s="199" t="s">
        <v>108</v>
      </c>
      <c r="D20" s="199" t="s">
        <v>109</v>
      </c>
      <c r="E20" s="82" t="s">
        <v>149</v>
      </c>
    </row>
    <row r="21" spans="1:5" ht="15.75" x14ac:dyDescent="0.3">
      <c r="A21" s="264" t="s">
        <v>62</v>
      </c>
      <c r="B21" s="298"/>
      <c r="C21" s="153">
        <v>0</v>
      </c>
      <c r="D21" s="47">
        <v>0</v>
      </c>
      <c r="E21" s="170">
        <f>(C21*60)+(D21*72)</f>
        <v>0</v>
      </c>
    </row>
    <row r="22" spans="1:5" ht="15.75" x14ac:dyDescent="0.3">
      <c r="A22" s="264" t="s">
        <v>27</v>
      </c>
      <c r="B22" s="298"/>
      <c r="C22" s="153">
        <v>0</v>
      </c>
      <c r="D22" s="47">
        <v>0</v>
      </c>
      <c r="E22" s="170">
        <f>(C22*60)+(D22*72)</f>
        <v>0</v>
      </c>
    </row>
    <row r="23" spans="1:5" ht="15.75" x14ac:dyDescent="0.3">
      <c r="A23" s="264" t="s">
        <v>34</v>
      </c>
      <c r="B23" s="298"/>
      <c r="C23" s="153">
        <v>0</v>
      </c>
      <c r="D23" s="47">
        <v>0</v>
      </c>
      <c r="E23" s="170">
        <f t="shared" ref="E23:E24" si="1">(C23*60)+(D23*72)</f>
        <v>0</v>
      </c>
    </row>
    <row r="24" spans="1:5" ht="15.75" x14ac:dyDescent="0.3">
      <c r="A24" s="264" t="s">
        <v>63</v>
      </c>
      <c r="B24" s="298"/>
      <c r="C24" s="153">
        <v>0</v>
      </c>
      <c r="D24" s="47">
        <v>0</v>
      </c>
      <c r="E24" s="170">
        <f t="shared" si="1"/>
        <v>0</v>
      </c>
    </row>
    <row r="25" spans="1:5" ht="15.75" customHeight="1" x14ac:dyDescent="0.3">
      <c r="A25" s="264" t="s">
        <v>52</v>
      </c>
      <c r="B25" s="298"/>
      <c r="C25" s="153">
        <v>0</v>
      </c>
      <c r="D25" s="47">
        <v>0</v>
      </c>
      <c r="E25" s="170">
        <f>(C25*60)+(D25*72)</f>
        <v>0</v>
      </c>
    </row>
    <row r="26" spans="1:5" ht="16.5" thickBot="1" x14ac:dyDescent="0.35">
      <c r="A26" s="272" t="s">
        <v>33</v>
      </c>
      <c r="B26" s="299"/>
      <c r="C26" s="168">
        <v>0</v>
      </c>
      <c r="D26" s="48">
        <v>0</v>
      </c>
      <c r="E26" s="193">
        <f>(C26*60)+(D26*72)</f>
        <v>0</v>
      </c>
    </row>
    <row r="27" spans="1:5" ht="16.5" customHeight="1" thickBot="1" x14ac:dyDescent="0.35">
      <c r="A27" s="225" t="s">
        <v>135</v>
      </c>
      <c r="B27" s="226"/>
      <c r="C27" s="226"/>
      <c r="D27" s="226"/>
      <c r="E27" s="203">
        <f>SUM(E21:E26)</f>
        <v>0</v>
      </c>
    </row>
    <row r="28" spans="1:5" ht="15.75" x14ac:dyDescent="0.3">
      <c r="A28" s="57"/>
      <c r="B28" s="57"/>
      <c r="C28" s="57"/>
      <c r="D28" s="58"/>
    </row>
    <row r="29" spans="1:5" ht="16.5" thickBot="1" x14ac:dyDescent="0.35">
      <c r="A29" s="301" t="s">
        <v>150</v>
      </c>
      <c r="B29" s="302"/>
      <c r="C29" s="302"/>
      <c r="D29" s="302"/>
      <c r="E29" s="302"/>
    </row>
    <row r="30" spans="1:5" ht="16.5" customHeight="1" thickBot="1" x14ac:dyDescent="0.35">
      <c r="A30" s="228" t="s">
        <v>157</v>
      </c>
      <c r="B30" s="229"/>
      <c r="C30" s="229"/>
      <c r="D30" s="230"/>
      <c r="E30" s="203">
        <f>E17+E27</f>
        <v>0</v>
      </c>
    </row>
    <row r="31" spans="1:5" ht="15.75" x14ac:dyDescent="0.3">
      <c r="A31" s="17"/>
      <c r="B31" s="17"/>
      <c r="C31" s="17"/>
      <c r="D31" s="17"/>
    </row>
    <row r="32" spans="1:5" ht="15.75" x14ac:dyDescent="0.3">
      <c r="A32" s="301" t="s">
        <v>21</v>
      </c>
      <c r="B32" s="302"/>
      <c r="C32" s="302"/>
      <c r="D32" s="302"/>
      <c r="E32" s="302"/>
    </row>
    <row r="33" spans="1:5" ht="15.75" x14ac:dyDescent="0.3">
      <c r="A33" s="222" t="s">
        <v>22</v>
      </c>
      <c r="B33" s="222"/>
      <c r="C33" s="222"/>
      <c r="D33" s="231">
        <v>0</v>
      </c>
      <c r="E33" s="231"/>
    </row>
    <row r="34" spans="1:5" ht="15.75" x14ac:dyDescent="0.3">
      <c r="A34" s="222" t="s">
        <v>23</v>
      </c>
      <c r="B34" s="222"/>
      <c r="C34" s="222"/>
      <c r="D34" s="303">
        <v>0</v>
      </c>
      <c r="E34" s="304"/>
    </row>
  </sheetData>
  <protectedRanges>
    <protectedRange sqref="A21:A26 A28" name="Additionele invessteringen"/>
    <protectedRange sqref="A27" name="Additionele invessteringen_1_1"/>
  </protectedRanges>
  <mergeCells count="18">
    <mergeCell ref="A26:B26"/>
    <mergeCell ref="A33:C33"/>
    <mergeCell ref="A34:C34"/>
    <mergeCell ref="A29:E29"/>
    <mergeCell ref="D34:E34"/>
    <mergeCell ref="A27:D27"/>
    <mergeCell ref="A30:D30"/>
    <mergeCell ref="A32:E32"/>
    <mergeCell ref="D33:E33"/>
    <mergeCell ref="A22:B22"/>
    <mergeCell ref="A23:B23"/>
    <mergeCell ref="A24:B24"/>
    <mergeCell ref="A25:B25"/>
    <mergeCell ref="A3:D3"/>
    <mergeCell ref="A17:D17"/>
    <mergeCell ref="A19:E19"/>
    <mergeCell ref="A5:E5"/>
    <mergeCell ref="A21:B2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C0CB5-66E8-4D23-9D36-703BD45315F8}">
  <dimension ref="A1:D41"/>
  <sheetViews>
    <sheetView workbookViewId="0">
      <selection activeCell="D26" sqref="C26:D26"/>
    </sheetView>
  </sheetViews>
  <sheetFormatPr defaultColWidth="0" defaultRowHeight="15" zeroHeight="1" x14ac:dyDescent="0.25"/>
  <cols>
    <col min="1" max="1" width="45.5703125" bestFit="1" customWidth="1"/>
    <col min="2" max="2" width="34.85546875" customWidth="1"/>
    <col min="3" max="3" width="25.28515625" customWidth="1"/>
    <col min="4" max="4" width="23.42578125" bestFit="1" customWidth="1"/>
    <col min="5" max="16384" width="8.85546875" hidden="1"/>
  </cols>
  <sheetData>
    <row r="1" spans="1:4" ht="18" x14ac:dyDescent="0.35">
      <c r="A1" s="196" t="s">
        <v>189</v>
      </c>
      <c r="B1" s="74"/>
      <c r="C1" s="74"/>
      <c r="D1" s="74"/>
    </row>
    <row r="2" spans="1:4" x14ac:dyDescent="0.25">
      <c r="A2" s="209" t="s">
        <v>174</v>
      </c>
      <c r="B2" s="209" t="s">
        <v>175</v>
      </c>
      <c r="C2" s="209" t="s">
        <v>176</v>
      </c>
      <c r="D2" s="209" t="s">
        <v>177</v>
      </c>
    </row>
    <row r="3" spans="1:4" x14ac:dyDescent="0.25">
      <c r="A3" s="210" t="s">
        <v>178</v>
      </c>
      <c r="B3" s="211"/>
      <c r="C3" s="211"/>
      <c r="D3" s="212"/>
    </row>
    <row r="4" spans="1:4" x14ac:dyDescent="0.25">
      <c r="A4" s="210" t="s">
        <v>179</v>
      </c>
      <c r="B4" s="211"/>
      <c r="C4" s="211"/>
      <c r="D4" s="212"/>
    </row>
    <row r="5" spans="1:4" x14ac:dyDescent="0.25">
      <c r="A5" s="210" t="s">
        <v>180</v>
      </c>
      <c r="B5" s="211"/>
      <c r="C5" s="211"/>
      <c r="D5" s="212"/>
    </row>
    <row r="6" spans="1:4" x14ac:dyDescent="0.25">
      <c r="A6" s="210" t="s">
        <v>181</v>
      </c>
      <c r="B6" s="211"/>
      <c r="C6" s="211"/>
      <c r="D6" s="212"/>
    </row>
    <row r="7" spans="1:4" x14ac:dyDescent="0.25">
      <c r="A7" s="210" t="s">
        <v>182</v>
      </c>
      <c r="B7" s="211"/>
      <c r="C7" s="211"/>
      <c r="D7" s="212"/>
    </row>
    <row r="8" spans="1:4" x14ac:dyDescent="0.25">
      <c r="A8" s="210" t="s">
        <v>183</v>
      </c>
      <c r="B8" s="211"/>
      <c r="C8" s="211"/>
      <c r="D8" s="212"/>
    </row>
    <row r="9" spans="1:4" x14ac:dyDescent="0.25">
      <c r="A9" s="210" t="s">
        <v>184</v>
      </c>
      <c r="B9" s="211"/>
      <c r="C9" s="211"/>
      <c r="D9" s="212"/>
    </row>
    <row r="10" spans="1:4" x14ac:dyDescent="0.25">
      <c r="A10" s="210" t="s">
        <v>185</v>
      </c>
      <c r="B10" s="211"/>
      <c r="C10" s="211"/>
      <c r="D10" s="212"/>
    </row>
    <row r="11" spans="1:4" x14ac:dyDescent="0.25">
      <c r="A11" s="210" t="s">
        <v>186</v>
      </c>
      <c r="B11" s="211"/>
      <c r="C11" s="211"/>
      <c r="D11" s="212"/>
    </row>
    <row r="12" spans="1:4" x14ac:dyDescent="0.25">
      <c r="A12" s="210" t="s">
        <v>187</v>
      </c>
      <c r="B12" s="211"/>
      <c r="C12" s="211"/>
      <c r="D12" s="212"/>
    </row>
    <row r="13" spans="1:4" x14ac:dyDescent="0.25">
      <c r="A13" s="74"/>
      <c r="B13" s="74"/>
      <c r="C13" s="74"/>
      <c r="D13" s="74"/>
    </row>
    <row r="14" spans="1:4" x14ac:dyDescent="0.25">
      <c r="A14" s="74"/>
      <c r="B14" s="74"/>
      <c r="C14" s="74"/>
      <c r="D14" s="74"/>
    </row>
    <row r="15" spans="1:4" x14ac:dyDescent="0.25">
      <c r="A15" s="74"/>
      <c r="B15" s="74"/>
      <c r="C15" s="74"/>
      <c r="D15" s="74"/>
    </row>
    <row r="16" spans="1:4" ht="18" x14ac:dyDescent="0.35">
      <c r="A16" s="305" t="s">
        <v>195</v>
      </c>
      <c r="B16" s="306"/>
      <c r="C16" s="74"/>
      <c r="D16" s="74"/>
    </row>
    <row r="17" spans="1:4" ht="18" x14ac:dyDescent="0.35">
      <c r="A17" s="307" t="s">
        <v>196</v>
      </c>
      <c r="B17" s="306"/>
      <c r="C17" s="74"/>
      <c r="D17" s="74"/>
    </row>
    <row r="18" spans="1:4" x14ac:dyDescent="0.25">
      <c r="A18" s="213" t="s">
        <v>197</v>
      </c>
      <c r="B18" s="213" t="s">
        <v>177</v>
      </c>
      <c r="C18" s="74"/>
      <c r="D18" s="74"/>
    </row>
    <row r="19" spans="1:4" x14ac:dyDescent="0.25">
      <c r="A19" s="211"/>
      <c r="B19" s="212"/>
      <c r="C19" s="74"/>
      <c r="D19" s="74"/>
    </row>
    <row r="20" spans="1:4" x14ac:dyDescent="0.25">
      <c r="A20" s="211"/>
      <c r="B20" s="212"/>
      <c r="C20" s="74"/>
      <c r="D20" s="74"/>
    </row>
    <row r="21" spans="1:4" x14ac:dyDescent="0.25">
      <c r="A21" s="211"/>
      <c r="B21" s="212"/>
      <c r="C21" s="74"/>
      <c r="D21" s="74"/>
    </row>
    <row r="22" spans="1:4" x14ac:dyDescent="0.25">
      <c r="A22" s="211"/>
      <c r="B22" s="212"/>
      <c r="C22" s="74"/>
      <c r="D22" s="74"/>
    </row>
    <row r="23" spans="1:4" x14ac:dyDescent="0.25">
      <c r="A23" s="211"/>
      <c r="B23" s="212"/>
      <c r="C23" s="74"/>
      <c r="D23" s="74"/>
    </row>
    <row r="24" spans="1:4" x14ac:dyDescent="0.25">
      <c r="A24" s="211"/>
      <c r="B24" s="212"/>
      <c r="C24" s="74"/>
      <c r="D24" s="74"/>
    </row>
    <row r="25" spans="1:4" x14ac:dyDescent="0.25">
      <c r="A25" s="211"/>
      <c r="B25" s="212"/>
      <c r="C25" s="74"/>
      <c r="D25" s="74"/>
    </row>
    <row r="26" spans="1:4" x14ac:dyDescent="0.25">
      <c r="A26" s="211"/>
      <c r="B26" s="212"/>
      <c r="C26" s="74"/>
      <c r="D26" s="74"/>
    </row>
    <row r="27" spans="1:4" x14ac:dyDescent="0.25">
      <c r="A27" s="211"/>
      <c r="B27" s="212"/>
      <c r="C27" s="74"/>
      <c r="D27" s="74"/>
    </row>
    <row r="28" spans="1:4" x14ac:dyDescent="0.25">
      <c r="A28" s="211"/>
      <c r="B28" s="212"/>
      <c r="C28" s="74"/>
      <c r="D28" s="74"/>
    </row>
    <row r="29" spans="1:4" x14ac:dyDescent="0.25">
      <c r="A29" s="211"/>
      <c r="B29" s="212"/>
      <c r="C29" s="74"/>
      <c r="D29" s="74"/>
    </row>
    <row r="30" spans="1:4" x14ac:dyDescent="0.25">
      <c r="A30" s="211"/>
      <c r="B30" s="212"/>
      <c r="C30" s="74"/>
      <c r="D30" s="74"/>
    </row>
    <row r="31" spans="1:4" x14ac:dyDescent="0.25">
      <c r="A31" s="211"/>
      <c r="B31" s="212"/>
      <c r="C31" s="74"/>
      <c r="D31" s="74"/>
    </row>
    <row r="32" spans="1:4" x14ac:dyDescent="0.25">
      <c r="A32" s="211"/>
      <c r="B32" s="212"/>
      <c r="C32" s="74"/>
      <c r="D32" s="74"/>
    </row>
    <row r="33" spans="1:4" x14ac:dyDescent="0.25">
      <c r="A33" s="211"/>
      <c r="B33" s="212"/>
      <c r="C33" s="74"/>
      <c r="D33" s="74"/>
    </row>
    <row r="34" spans="1:4" x14ac:dyDescent="0.25">
      <c r="A34" s="211"/>
      <c r="B34" s="212"/>
      <c r="C34" s="74"/>
      <c r="D34" s="74"/>
    </row>
    <row r="35" spans="1:4" x14ac:dyDescent="0.25">
      <c r="A35" s="211"/>
      <c r="B35" s="212"/>
      <c r="C35" s="74"/>
      <c r="D35" s="74"/>
    </row>
    <row r="36" spans="1:4" x14ac:dyDescent="0.25">
      <c r="A36" s="211"/>
      <c r="B36" s="212"/>
      <c r="C36" s="74"/>
      <c r="D36" s="74"/>
    </row>
    <row r="37" spans="1:4" x14ac:dyDescent="0.25">
      <c r="A37" s="211"/>
      <c r="B37" s="212"/>
      <c r="C37" s="74"/>
      <c r="D37" s="74"/>
    </row>
    <row r="38" spans="1:4" x14ac:dyDescent="0.25">
      <c r="A38" s="211"/>
      <c r="B38" s="212"/>
      <c r="C38" s="74"/>
      <c r="D38" s="74"/>
    </row>
    <row r="39" spans="1:4" x14ac:dyDescent="0.25">
      <c r="A39" s="211"/>
      <c r="B39" s="212"/>
      <c r="C39" s="74"/>
      <c r="D39" s="74"/>
    </row>
    <row r="40" spans="1:4" x14ac:dyDescent="0.25">
      <c r="A40" s="211"/>
      <c r="B40" s="212"/>
      <c r="C40" s="74"/>
      <c r="D40" s="74"/>
    </row>
    <row r="41" spans="1:4" x14ac:dyDescent="0.25">
      <c r="A41" s="211"/>
      <c r="B41" s="212"/>
      <c r="C41" s="74"/>
      <c r="D41" s="7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DA6C-251B-4493-8480-6089EFC922A5}">
  <dimension ref="A1:D21"/>
  <sheetViews>
    <sheetView workbookViewId="0">
      <selection activeCell="C6" sqref="C6"/>
    </sheetView>
  </sheetViews>
  <sheetFormatPr defaultColWidth="0" defaultRowHeight="18" zeroHeight="1" x14ac:dyDescent="0.35"/>
  <cols>
    <col min="1" max="1" width="36.85546875" style="171" bestFit="1" customWidth="1"/>
    <col min="2" max="2" width="14" style="171" customWidth="1"/>
    <col min="3" max="3" width="25.85546875" style="171" customWidth="1"/>
    <col min="4" max="4" width="0" style="171" hidden="1" customWidth="1"/>
    <col min="5" max="16384" width="9.140625" style="171" hidden="1"/>
  </cols>
  <sheetData>
    <row r="1" spans="1:3" s="1" customFormat="1" x14ac:dyDescent="0.35">
      <c r="A1" s="196" t="s">
        <v>137</v>
      </c>
      <c r="B1" s="17"/>
      <c r="C1" s="17"/>
    </row>
    <row r="2" spans="1:3" s="1" customFormat="1" ht="15" x14ac:dyDescent="0.3">
      <c r="A2" s="17" t="s">
        <v>139</v>
      </c>
      <c r="B2" s="17"/>
      <c r="C2" s="17"/>
    </row>
    <row r="3" spans="1:3" s="1" customFormat="1" ht="15" x14ac:dyDescent="0.3">
      <c r="A3" s="17"/>
      <c r="B3" s="17"/>
      <c r="C3" s="17"/>
    </row>
    <row r="4" spans="1:3" s="1" customFormat="1" ht="15" x14ac:dyDescent="0.3">
      <c r="A4" s="169" t="s">
        <v>127</v>
      </c>
      <c r="B4" s="169" t="s">
        <v>136</v>
      </c>
      <c r="C4" s="169" t="s">
        <v>126</v>
      </c>
    </row>
    <row r="5" spans="1:3" s="1" customFormat="1" ht="15" x14ac:dyDescent="0.3">
      <c r="A5" s="138" t="s">
        <v>144</v>
      </c>
      <c r="B5" s="138" t="s">
        <v>138</v>
      </c>
      <c r="C5" s="170">
        <f>'1. Personenauto'!E59</f>
        <v>0</v>
      </c>
    </row>
    <row r="6" spans="1:3" s="1" customFormat="1" ht="15" x14ac:dyDescent="0.3">
      <c r="A6" s="138" t="s">
        <v>144</v>
      </c>
      <c r="B6" s="138" t="s">
        <v>36</v>
      </c>
      <c r="C6" s="170">
        <f>'1. Personenauto'!N33</f>
        <v>0</v>
      </c>
    </row>
    <row r="7" spans="1:3" s="1" customFormat="1" ht="15" x14ac:dyDescent="0.3">
      <c r="A7" s="138" t="s">
        <v>145</v>
      </c>
      <c r="B7" s="138" t="s">
        <v>138</v>
      </c>
      <c r="C7" s="170">
        <f>'2. Compacte bedrijfsauto'!E43</f>
        <v>0</v>
      </c>
    </row>
    <row r="8" spans="1:3" s="1" customFormat="1" ht="15" x14ac:dyDescent="0.3">
      <c r="A8" s="138" t="s">
        <v>145</v>
      </c>
      <c r="B8" s="138" t="s">
        <v>36</v>
      </c>
      <c r="C8" s="170">
        <f>'2. Compacte bedrijfsauto'!N21</f>
        <v>0</v>
      </c>
    </row>
    <row r="9" spans="1:3" s="1" customFormat="1" ht="15" x14ac:dyDescent="0.3">
      <c r="A9" s="138" t="s">
        <v>146</v>
      </c>
      <c r="B9" s="138" t="s">
        <v>138</v>
      </c>
      <c r="C9" s="170">
        <f>'3. Bedrijfsauto 9 personen'!E29</f>
        <v>0</v>
      </c>
    </row>
    <row r="10" spans="1:3" s="1" customFormat="1" ht="15" x14ac:dyDescent="0.3">
      <c r="A10" s="138" t="s">
        <v>146</v>
      </c>
      <c r="B10" s="138" t="s">
        <v>36</v>
      </c>
      <c r="C10" s="170">
        <f>'3. Bedrijfsauto 9 personen'!N18</f>
        <v>0</v>
      </c>
    </row>
    <row r="11" spans="1:3" s="1" customFormat="1" ht="15" x14ac:dyDescent="0.3">
      <c r="A11" s="138" t="s">
        <v>147</v>
      </c>
      <c r="B11" s="138" t="s">
        <v>138</v>
      </c>
      <c r="C11" s="170">
        <f>'4. Bedrijfsauto gesloten &lt;4250'!E45</f>
        <v>0</v>
      </c>
    </row>
    <row r="12" spans="1:3" s="1" customFormat="1" ht="15" x14ac:dyDescent="0.3">
      <c r="A12" s="138" t="s">
        <v>147</v>
      </c>
      <c r="B12" s="138" t="s">
        <v>36</v>
      </c>
      <c r="C12" s="170">
        <f>'4. Bedrijfsauto gesloten &lt;4250'!N16</f>
        <v>0</v>
      </c>
    </row>
    <row r="13" spans="1:3" s="1" customFormat="1" ht="15" x14ac:dyDescent="0.3">
      <c r="A13" s="138" t="s">
        <v>148</v>
      </c>
      <c r="B13" s="138" t="s">
        <v>138</v>
      </c>
      <c r="C13" s="170">
        <f>'5. Bedrijfsauto pick-up 4x2'!E38</f>
        <v>0</v>
      </c>
    </row>
    <row r="14" spans="1:3" s="1" customFormat="1" ht="15" x14ac:dyDescent="0.3">
      <c r="A14" s="138" t="s">
        <v>88</v>
      </c>
      <c r="B14" s="138" t="s">
        <v>138</v>
      </c>
      <c r="C14" s="170">
        <f>'6. Bedrijfsauto pick-up 4x4'!E33</f>
        <v>0</v>
      </c>
    </row>
    <row r="15" spans="1:3" s="1" customFormat="1" ht="15" x14ac:dyDescent="0.3">
      <c r="A15" s="138" t="s">
        <v>90</v>
      </c>
      <c r="B15" s="138" t="s">
        <v>138</v>
      </c>
      <c r="C15" s="170">
        <f>'7. BA Pick-up 4x2 &gt;4250'!E36</f>
        <v>0</v>
      </c>
    </row>
    <row r="16" spans="1:3" s="1" customFormat="1" ht="15.75" thickBot="1" x14ac:dyDescent="0.35">
      <c r="A16" s="204" t="s">
        <v>85</v>
      </c>
      <c r="B16" s="204" t="s">
        <v>138</v>
      </c>
      <c r="C16" s="193">
        <f>'8. Bedrijfsauto gesloten &gt;4250'!E30</f>
        <v>0</v>
      </c>
    </row>
    <row r="17" spans="1:3" s="1" customFormat="1" ht="18.75" thickBot="1" x14ac:dyDescent="0.4">
      <c r="A17" s="220" t="s">
        <v>151</v>
      </c>
      <c r="B17" s="221"/>
      <c r="C17" s="206">
        <f>SUM(C5:C16)</f>
        <v>0</v>
      </c>
    </row>
    <row r="18" spans="1:3" hidden="1" x14ac:dyDescent="0.35">
      <c r="C18" s="205"/>
    </row>
    <row r="19" spans="1:3" hidden="1" x14ac:dyDescent="0.35">
      <c r="C19" s="205"/>
    </row>
    <row r="20" spans="1:3" hidden="1" x14ac:dyDescent="0.35">
      <c r="C20" s="205"/>
    </row>
    <row r="21" spans="1:3" hidden="1" x14ac:dyDescent="0.35">
      <c r="C21" s="205"/>
    </row>
  </sheetData>
  <mergeCells count="1">
    <mergeCell ref="A17:B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ED019-8ABD-46DA-8B79-01A497BC75C3}">
  <dimension ref="A1:W65"/>
  <sheetViews>
    <sheetView topLeftCell="A13" zoomScale="110" zoomScaleNormal="110" workbookViewId="0">
      <selection activeCell="D15" sqref="D15"/>
    </sheetView>
  </sheetViews>
  <sheetFormatPr defaultColWidth="0" defaultRowHeight="15.75" zeroHeight="1" x14ac:dyDescent="0.3"/>
  <cols>
    <col min="1" max="1" width="21.5703125" style="63" customWidth="1"/>
    <col min="2" max="2" width="23" style="63" customWidth="1"/>
    <col min="3" max="3" width="15.5703125" style="63" bestFit="1" customWidth="1"/>
    <col min="4" max="5" width="17.7109375" style="63" bestFit="1" customWidth="1"/>
    <col min="6" max="6" width="1.7109375" style="63" customWidth="1"/>
    <col min="7" max="7" width="5.85546875" style="69" customWidth="1"/>
    <col min="8" max="8" width="1.5703125" style="69" customWidth="1"/>
    <col min="9" max="9" width="24.140625" style="69" customWidth="1"/>
    <col min="10" max="10" width="14.7109375" style="69" customWidth="1"/>
    <col min="11" max="12" width="11.28515625" style="69" customWidth="1"/>
    <col min="13" max="14" width="17.7109375" style="69" bestFit="1" customWidth="1"/>
    <col min="15" max="15" width="1.5703125" style="69" customWidth="1"/>
    <col min="16" max="23" width="0" style="1" hidden="1" customWidth="1"/>
    <col min="24" max="16384" width="8.85546875" hidden="1"/>
  </cols>
  <sheetData>
    <row r="1" spans="1:14" ht="17.25" thickBot="1" x14ac:dyDescent="0.35">
      <c r="A1" s="16" t="s">
        <v>39</v>
      </c>
      <c r="B1" s="17"/>
      <c r="C1" s="17"/>
      <c r="D1" s="17"/>
      <c r="E1" s="17"/>
      <c r="F1" s="74"/>
      <c r="G1" s="17"/>
      <c r="H1" s="17"/>
      <c r="I1" s="17"/>
      <c r="J1" s="17"/>
      <c r="K1" s="17"/>
      <c r="L1" s="17"/>
      <c r="M1" s="17"/>
      <c r="N1" s="17"/>
    </row>
    <row r="2" spans="1:14" ht="17.25" thickBot="1" x14ac:dyDescent="0.35">
      <c r="A2" s="12" t="s">
        <v>47</v>
      </c>
      <c r="B2" s="13"/>
      <c r="C2" s="13"/>
      <c r="D2" s="75"/>
      <c r="E2" s="16"/>
      <c r="F2" s="76"/>
      <c r="G2" s="17"/>
      <c r="H2" s="17"/>
      <c r="I2" s="17"/>
      <c r="J2" s="17"/>
      <c r="K2" s="17"/>
      <c r="L2" s="17"/>
      <c r="M2" s="17"/>
      <c r="N2" s="17"/>
    </row>
    <row r="3" spans="1:14" ht="16.5" thickBot="1" x14ac:dyDescent="0.35">
      <c r="A3" s="244" t="s">
        <v>20</v>
      </c>
      <c r="B3" s="245"/>
      <c r="C3" s="245"/>
      <c r="D3" s="246"/>
      <c r="E3" s="106"/>
      <c r="F3" s="74"/>
      <c r="G3" s="17"/>
      <c r="H3" s="17"/>
      <c r="I3" s="17"/>
      <c r="J3" s="17"/>
      <c r="K3" s="17"/>
      <c r="L3" s="17"/>
      <c r="M3" s="17"/>
      <c r="N3" s="17"/>
    </row>
    <row r="4" spans="1:14" ht="17.25" thickBot="1" x14ac:dyDescent="0.35">
      <c r="A4" s="16"/>
      <c r="B4" s="16"/>
      <c r="C4" s="16"/>
      <c r="D4" s="16"/>
      <c r="E4" s="16"/>
      <c r="F4" s="74"/>
      <c r="G4" s="17"/>
      <c r="H4" s="17"/>
      <c r="I4" s="17"/>
      <c r="J4" s="17"/>
      <c r="K4" s="17"/>
      <c r="L4" s="17"/>
      <c r="M4" s="17"/>
      <c r="N4" s="17"/>
    </row>
    <row r="5" spans="1:14" ht="16.5" x14ac:dyDescent="0.3">
      <c r="A5" s="247" t="s">
        <v>11</v>
      </c>
      <c r="B5" s="248"/>
      <c r="C5" s="16"/>
      <c r="D5" s="16"/>
      <c r="E5" s="16"/>
      <c r="F5" s="74"/>
      <c r="G5" s="17"/>
      <c r="H5" s="17"/>
      <c r="I5" s="17"/>
      <c r="J5" s="17"/>
      <c r="K5" s="17"/>
      <c r="L5" s="17"/>
      <c r="M5" s="17"/>
      <c r="N5" s="17"/>
    </row>
    <row r="6" spans="1:14" ht="16.5" x14ac:dyDescent="0.3">
      <c r="A6" s="249" t="s">
        <v>3</v>
      </c>
      <c r="B6" s="250"/>
      <c r="C6" s="16"/>
      <c r="D6" s="16"/>
      <c r="E6" s="16"/>
      <c r="F6" s="74"/>
      <c r="G6" s="17"/>
      <c r="H6" s="17"/>
      <c r="I6" s="17"/>
      <c r="J6" s="17"/>
      <c r="K6" s="17"/>
      <c r="L6" s="17"/>
      <c r="M6" s="17"/>
      <c r="N6" s="17"/>
    </row>
    <row r="7" spans="1:14" ht="16.5" x14ac:dyDescent="0.3">
      <c r="A7" s="249" t="s">
        <v>4</v>
      </c>
      <c r="B7" s="250"/>
      <c r="C7" s="16"/>
      <c r="D7" s="253"/>
      <c r="E7" s="253"/>
      <c r="F7" s="253"/>
      <c r="G7" s="253"/>
      <c r="H7" s="253"/>
      <c r="I7" s="17"/>
      <c r="J7" s="17"/>
      <c r="K7" s="17"/>
      <c r="L7" s="17"/>
      <c r="M7" s="17"/>
      <c r="N7" s="17"/>
    </row>
    <row r="8" spans="1:14" ht="17.25" thickBot="1" x14ac:dyDescent="0.35">
      <c r="A8" s="251" t="s">
        <v>5</v>
      </c>
      <c r="B8" s="252"/>
      <c r="C8" s="16"/>
      <c r="D8" s="16"/>
      <c r="E8" s="16"/>
      <c r="F8" s="74"/>
      <c r="G8" s="17"/>
      <c r="H8" s="17"/>
      <c r="I8" s="17"/>
      <c r="J8" s="17"/>
      <c r="K8" s="17"/>
      <c r="L8" s="17"/>
      <c r="M8" s="17"/>
      <c r="N8" s="17"/>
    </row>
    <row r="9" spans="1:14" ht="16.5" x14ac:dyDescent="0.3">
      <c r="A9" s="68"/>
      <c r="B9" s="68"/>
      <c r="C9" s="16"/>
      <c r="D9" s="16"/>
      <c r="E9" s="16"/>
      <c r="F9" s="74"/>
      <c r="G9" s="17"/>
      <c r="H9" s="17"/>
      <c r="I9" s="17"/>
      <c r="J9" s="17"/>
      <c r="K9" s="17"/>
      <c r="L9" s="17"/>
      <c r="M9" s="17"/>
      <c r="N9" s="17"/>
    </row>
    <row r="10" spans="1:14" ht="16.5" x14ac:dyDescent="0.3">
      <c r="A10" s="72"/>
      <c r="B10" s="72"/>
      <c r="C10" s="73"/>
      <c r="D10" s="73"/>
      <c r="E10" s="73"/>
      <c r="G10" s="17"/>
    </row>
    <row r="11" spans="1:14" ht="18.75" x14ac:dyDescent="0.3">
      <c r="A11" s="67" t="s">
        <v>38</v>
      </c>
      <c r="B11" s="67"/>
      <c r="C11" s="67"/>
      <c r="D11" s="67"/>
      <c r="E11" s="67"/>
      <c r="G11" s="70"/>
      <c r="I11" s="70" t="s">
        <v>40</v>
      </c>
      <c r="J11" s="17"/>
      <c r="K11" s="17"/>
      <c r="L11" s="17"/>
      <c r="M11" s="17"/>
      <c r="N11" s="17"/>
    </row>
    <row r="12" spans="1:14" x14ac:dyDescent="0.3">
      <c r="A12" s="224" t="s">
        <v>2</v>
      </c>
      <c r="B12" s="224"/>
      <c r="C12" s="224"/>
      <c r="D12" s="224"/>
      <c r="E12" s="107"/>
      <c r="F12" s="64"/>
      <c r="G12" s="15"/>
      <c r="I12" s="243" t="s">
        <v>2</v>
      </c>
      <c r="J12" s="243"/>
      <c r="K12" s="243"/>
      <c r="L12" s="243"/>
      <c r="M12" s="243"/>
      <c r="N12" s="243"/>
    </row>
    <row r="13" spans="1:14" x14ac:dyDescent="0.3">
      <c r="A13" s="11" t="s">
        <v>0</v>
      </c>
      <c r="B13" s="11" t="s">
        <v>6</v>
      </c>
      <c r="C13" s="11" t="s">
        <v>7</v>
      </c>
      <c r="D13" s="149" t="s">
        <v>114</v>
      </c>
      <c r="E13" s="11" t="s">
        <v>115</v>
      </c>
      <c r="F13" s="64"/>
      <c r="G13" s="15"/>
      <c r="I13" s="11" t="s">
        <v>0</v>
      </c>
      <c r="J13" s="11" t="s">
        <v>107</v>
      </c>
      <c r="K13" s="11" t="s">
        <v>7</v>
      </c>
      <c r="L13" s="11" t="s">
        <v>113</v>
      </c>
      <c r="M13" s="11" t="s">
        <v>120</v>
      </c>
      <c r="N13" s="11" t="s">
        <v>121</v>
      </c>
    </row>
    <row r="14" spans="1:14" x14ac:dyDescent="0.3">
      <c r="A14" s="18" t="s">
        <v>8</v>
      </c>
      <c r="B14" s="4">
        <v>10000</v>
      </c>
      <c r="C14" s="5">
        <v>60</v>
      </c>
      <c r="D14" s="115">
        <v>0</v>
      </c>
      <c r="E14" s="119">
        <f>C14*D14</f>
        <v>0</v>
      </c>
      <c r="F14" s="64"/>
      <c r="G14" s="15"/>
      <c r="I14" s="18" t="s">
        <v>8</v>
      </c>
      <c r="J14" s="4">
        <v>500</v>
      </c>
      <c r="K14" s="5">
        <v>1</v>
      </c>
      <c r="L14" s="5" t="s">
        <v>105</v>
      </c>
      <c r="M14" s="115">
        <v>0</v>
      </c>
      <c r="N14" s="119">
        <f>M14</f>
        <v>0</v>
      </c>
    </row>
    <row r="15" spans="1:14" x14ac:dyDescent="0.3">
      <c r="A15" s="19" t="s">
        <v>8</v>
      </c>
      <c r="B15" s="6">
        <v>15000</v>
      </c>
      <c r="C15" s="7">
        <v>60</v>
      </c>
      <c r="D15" s="116">
        <v>0</v>
      </c>
      <c r="E15" s="119">
        <f t="shared" ref="E15:E22" si="0">C15*D15</f>
        <v>0</v>
      </c>
      <c r="F15" s="64"/>
      <c r="G15" s="15"/>
      <c r="I15" s="19" t="s">
        <v>8</v>
      </c>
      <c r="J15" s="6">
        <v>1000</v>
      </c>
      <c r="K15" s="7">
        <v>7</v>
      </c>
      <c r="L15" s="7" t="s">
        <v>106</v>
      </c>
      <c r="M15" s="116">
        <v>0</v>
      </c>
      <c r="N15" s="119">
        <f t="shared" ref="N15:N16" si="1">M15</f>
        <v>0</v>
      </c>
    </row>
    <row r="16" spans="1:14" ht="16.5" thickBot="1" x14ac:dyDescent="0.35">
      <c r="A16" s="3" t="s">
        <v>8</v>
      </c>
      <c r="B16" s="8">
        <v>20000</v>
      </c>
      <c r="C16" s="3">
        <v>60</v>
      </c>
      <c r="D16" s="117">
        <v>0</v>
      </c>
      <c r="E16" s="119">
        <f t="shared" si="0"/>
        <v>0</v>
      </c>
      <c r="F16" s="64"/>
      <c r="G16" s="15"/>
      <c r="I16" s="25" t="s">
        <v>8</v>
      </c>
      <c r="J16" s="26">
        <v>2500</v>
      </c>
      <c r="K16" s="25">
        <v>30</v>
      </c>
      <c r="L16" s="25" t="s">
        <v>106</v>
      </c>
      <c r="M16" s="118">
        <v>0</v>
      </c>
      <c r="N16" s="119">
        <f t="shared" si="1"/>
        <v>0</v>
      </c>
    </row>
    <row r="17" spans="1:23" ht="16.5" thickBot="1" x14ac:dyDescent="0.35">
      <c r="A17" s="25" t="s">
        <v>8</v>
      </c>
      <c r="B17" s="26">
        <v>25000</v>
      </c>
      <c r="C17" s="25">
        <v>60</v>
      </c>
      <c r="D17" s="118">
        <v>0</v>
      </c>
      <c r="E17" s="119">
        <f t="shared" si="0"/>
        <v>0</v>
      </c>
      <c r="F17" s="64"/>
      <c r="G17" s="15"/>
      <c r="I17" s="233" t="s">
        <v>123</v>
      </c>
      <c r="J17" s="234"/>
      <c r="K17" s="234"/>
      <c r="L17" s="234"/>
      <c r="M17" s="234"/>
      <c r="N17" s="131">
        <f>SUM(N14:N16)</f>
        <v>0</v>
      </c>
    </row>
    <row r="18" spans="1:23" x14ac:dyDescent="0.3">
      <c r="A18" s="25" t="s">
        <v>8</v>
      </c>
      <c r="B18" s="26">
        <v>30000</v>
      </c>
      <c r="C18" s="25">
        <v>60</v>
      </c>
      <c r="D18" s="118">
        <v>0</v>
      </c>
      <c r="E18" s="119">
        <f t="shared" si="0"/>
        <v>0</v>
      </c>
      <c r="F18" s="64"/>
      <c r="G18" s="15"/>
      <c r="I18" s="132"/>
      <c r="J18" s="133"/>
      <c r="K18" s="132"/>
      <c r="L18" s="132"/>
      <c r="M18" s="134"/>
      <c r="N18" s="112"/>
    </row>
    <row r="19" spans="1:23" x14ac:dyDescent="0.3">
      <c r="A19" s="25" t="s">
        <v>8</v>
      </c>
      <c r="B19" s="4">
        <v>10000</v>
      </c>
      <c r="C19" s="25">
        <v>72</v>
      </c>
      <c r="D19" s="118">
        <v>0</v>
      </c>
      <c r="E19" s="119">
        <f t="shared" si="0"/>
        <v>0</v>
      </c>
      <c r="F19" s="64"/>
      <c r="G19" s="15"/>
      <c r="I19" s="18" t="s">
        <v>9</v>
      </c>
      <c r="J19" s="4">
        <v>500</v>
      </c>
      <c r="K19" s="5">
        <v>1</v>
      </c>
      <c r="L19" s="5" t="s">
        <v>105</v>
      </c>
      <c r="M19" s="115">
        <v>0</v>
      </c>
      <c r="N19" s="119">
        <f>M19</f>
        <v>0</v>
      </c>
    </row>
    <row r="20" spans="1:23" x14ac:dyDescent="0.3">
      <c r="A20" s="25" t="s">
        <v>8</v>
      </c>
      <c r="B20" s="6">
        <v>15000</v>
      </c>
      <c r="C20" s="25">
        <v>72</v>
      </c>
      <c r="D20" s="118">
        <v>0</v>
      </c>
      <c r="E20" s="119">
        <f t="shared" si="0"/>
        <v>0</v>
      </c>
      <c r="F20" s="64"/>
      <c r="G20" s="15"/>
      <c r="I20" s="19" t="s">
        <v>9</v>
      </c>
      <c r="J20" s="6">
        <v>1000</v>
      </c>
      <c r="K20" s="7">
        <v>7</v>
      </c>
      <c r="L20" s="7" t="s">
        <v>106</v>
      </c>
      <c r="M20" s="116">
        <v>0</v>
      </c>
      <c r="N20" s="119">
        <f t="shared" ref="N20:N21" si="2">M20</f>
        <v>0</v>
      </c>
    </row>
    <row r="21" spans="1:23" ht="16.5" thickBot="1" x14ac:dyDescent="0.35">
      <c r="A21" s="25" t="s">
        <v>8</v>
      </c>
      <c r="B21" s="8">
        <v>20000</v>
      </c>
      <c r="C21" s="25">
        <v>72</v>
      </c>
      <c r="D21" s="118">
        <v>0</v>
      </c>
      <c r="E21" s="119">
        <f t="shared" si="0"/>
        <v>0</v>
      </c>
      <c r="F21" s="64"/>
      <c r="G21" s="15"/>
      <c r="I21" s="25" t="s">
        <v>9</v>
      </c>
      <c r="J21" s="26">
        <v>2500</v>
      </c>
      <c r="K21" s="25">
        <v>30</v>
      </c>
      <c r="L21" s="25" t="s">
        <v>106</v>
      </c>
      <c r="M21" s="118">
        <v>0</v>
      </c>
      <c r="N21" s="119">
        <f t="shared" si="2"/>
        <v>0</v>
      </c>
    </row>
    <row r="22" spans="1:23" ht="16.5" thickBot="1" x14ac:dyDescent="0.35">
      <c r="A22" s="25" t="s">
        <v>8</v>
      </c>
      <c r="B22" s="26">
        <v>25000</v>
      </c>
      <c r="C22" s="25">
        <v>72</v>
      </c>
      <c r="D22" s="118">
        <v>0</v>
      </c>
      <c r="E22" s="119">
        <f t="shared" si="0"/>
        <v>0</v>
      </c>
      <c r="F22" s="64"/>
      <c r="G22" s="15"/>
      <c r="I22" s="233" t="s">
        <v>124</v>
      </c>
      <c r="J22" s="234"/>
      <c r="K22" s="234"/>
      <c r="L22" s="234"/>
      <c r="M22" s="234"/>
      <c r="N22" s="131">
        <f>SUM(N19:N21)</f>
        <v>0</v>
      </c>
    </row>
    <row r="23" spans="1:23" ht="16.5" thickBot="1" x14ac:dyDescent="0.35">
      <c r="A23" s="25" t="s">
        <v>8</v>
      </c>
      <c r="B23" s="26">
        <v>30000</v>
      </c>
      <c r="C23" s="25">
        <v>72</v>
      </c>
      <c r="D23" s="118">
        <v>0</v>
      </c>
      <c r="E23" s="119">
        <f>C23*D23</f>
        <v>0</v>
      </c>
      <c r="F23" s="64"/>
      <c r="G23" s="15"/>
      <c r="I23" s="132"/>
      <c r="J23" s="133"/>
      <c r="K23" s="132"/>
      <c r="L23" s="132"/>
      <c r="M23" s="134"/>
      <c r="N23" s="112"/>
    </row>
    <row r="24" spans="1:23" ht="16.5" hidden="1" thickBot="1" x14ac:dyDescent="0.35">
      <c r="A24" s="25" t="s">
        <v>8</v>
      </c>
      <c r="B24" s="26">
        <v>25000</v>
      </c>
      <c r="C24" s="25">
        <v>60</v>
      </c>
      <c r="D24" s="118">
        <v>0</v>
      </c>
      <c r="E24" s="85"/>
      <c r="F24" s="64"/>
      <c r="G24" s="15"/>
      <c r="I24" s="25"/>
      <c r="J24" s="26"/>
      <c r="K24" s="25"/>
      <c r="L24" s="25"/>
      <c r="M24" s="27"/>
      <c r="N24" s="96"/>
      <c r="Q24" s="1" t="s">
        <v>43</v>
      </c>
      <c r="R24" s="1">
        <v>10000</v>
      </c>
    </row>
    <row r="25" spans="1:23" ht="16.5" thickBot="1" x14ac:dyDescent="0.35">
      <c r="A25" s="233" t="s">
        <v>116</v>
      </c>
      <c r="B25" s="234"/>
      <c r="C25" s="234"/>
      <c r="D25" s="235"/>
      <c r="E25" s="120">
        <f>SUM(E14:E23)</f>
        <v>0</v>
      </c>
      <c r="F25" s="64"/>
      <c r="G25" s="15"/>
      <c r="I25" s="11" t="s">
        <v>0</v>
      </c>
      <c r="J25" s="11" t="s">
        <v>107</v>
      </c>
      <c r="K25" s="11" t="s">
        <v>7</v>
      </c>
      <c r="L25" s="11"/>
      <c r="M25" s="11" t="s">
        <v>104</v>
      </c>
      <c r="N25" s="111" t="s">
        <v>104</v>
      </c>
    </row>
    <row r="26" spans="1:23" x14ac:dyDescent="0.3">
      <c r="A26" s="28"/>
      <c r="B26" s="29"/>
      <c r="C26" s="28"/>
      <c r="D26" s="30"/>
      <c r="E26" s="112"/>
      <c r="F26" s="64"/>
      <c r="G26" s="15"/>
      <c r="I26" s="18" t="s">
        <v>10</v>
      </c>
      <c r="J26" s="4">
        <v>500</v>
      </c>
      <c r="K26" s="5">
        <v>1</v>
      </c>
      <c r="L26" s="5" t="s">
        <v>105</v>
      </c>
      <c r="M26" s="115">
        <v>0</v>
      </c>
      <c r="N26" s="119">
        <f>M26</f>
        <v>0</v>
      </c>
    </row>
    <row r="27" spans="1:23" x14ac:dyDescent="0.3">
      <c r="A27" s="9" t="s">
        <v>9</v>
      </c>
      <c r="B27" s="4">
        <v>10000</v>
      </c>
      <c r="C27" s="5">
        <v>60</v>
      </c>
      <c r="D27" s="23">
        <v>0</v>
      </c>
      <c r="E27" s="86">
        <f>C27*D27</f>
        <v>0</v>
      </c>
      <c r="F27" s="64"/>
      <c r="G27" s="15"/>
      <c r="I27" s="19" t="s">
        <v>10</v>
      </c>
      <c r="J27" s="6">
        <v>1000</v>
      </c>
      <c r="K27" s="7">
        <v>7</v>
      </c>
      <c r="L27" s="7" t="s">
        <v>106</v>
      </c>
      <c r="M27" s="116">
        <v>0</v>
      </c>
      <c r="N27" s="119">
        <f t="shared" ref="N27:N28" si="3">M27</f>
        <v>0</v>
      </c>
    </row>
    <row r="28" spans="1:23" ht="16.5" thickBot="1" x14ac:dyDescent="0.35">
      <c r="A28" s="10" t="s">
        <v>9</v>
      </c>
      <c r="B28" s="6">
        <v>15000</v>
      </c>
      <c r="C28" s="7">
        <v>60</v>
      </c>
      <c r="D28" s="23">
        <v>0</v>
      </c>
      <c r="E28" s="86">
        <f t="shared" ref="E28:E36" si="4">C28*D28</f>
        <v>0</v>
      </c>
      <c r="F28" s="64"/>
      <c r="G28" s="15"/>
      <c r="I28" s="25" t="s">
        <v>10</v>
      </c>
      <c r="J28" s="26">
        <v>2500</v>
      </c>
      <c r="K28" s="25">
        <v>30</v>
      </c>
      <c r="L28" s="25" t="s">
        <v>106</v>
      </c>
      <c r="M28" s="118">
        <v>0</v>
      </c>
      <c r="N28" s="119">
        <f t="shared" si="3"/>
        <v>0</v>
      </c>
    </row>
    <row r="29" spans="1:23" x14ac:dyDescent="0.3">
      <c r="A29" s="10" t="s">
        <v>9</v>
      </c>
      <c r="B29" s="8">
        <v>20000</v>
      </c>
      <c r="C29" s="3">
        <v>60</v>
      </c>
      <c r="D29" s="23">
        <v>0</v>
      </c>
      <c r="E29" s="86">
        <f t="shared" si="4"/>
        <v>0</v>
      </c>
      <c r="F29" s="64"/>
      <c r="G29" s="15"/>
      <c r="I29" s="241" t="s">
        <v>125</v>
      </c>
      <c r="J29" s="242"/>
      <c r="K29" s="242"/>
      <c r="L29" s="242"/>
      <c r="M29" s="242"/>
      <c r="N29" s="135">
        <f>SUM(N26:N28)</f>
        <v>0</v>
      </c>
    </row>
    <row r="30" spans="1:23" x14ac:dyDescent="0.3">
      <c r="A30" s="10" t="s">
        <v>9</v>
      </c>
      <c r="B30" s="8">
        <v>25000</v>
      </c>
      <c r="C30" s="3">
        <v>60</v>
      </c>
      <c r="D30" s="23">
        <v>0</v>
      </c>
      <c r="E30" s="86">
        <f t="shared" si="4"/>
        <v>0</v>
      </c>
      <c r="F30" s="64"/>
      <c r="G30" s="15"/>
    </row>
    <row r="31" spans="1:23" s="63" customFormat="1" x14ac:dyDescent="0.3">
      <c r="A31" s="10" t="s">
        <v>9</v>
      </c>
      <c r="B31" s="26">
        <v>30000</v>
      </c>
      <c r="C31" s="25">
        <v>60</v>
      </c>
      <c r="D31" s="23">
        <v>0</v>
      </c>
      <c r="E31" s="86">
        <f t="shared" si="4"/>
        <v>0</v>
      </c>
      <c r="F31" s="64"/>
      <c r="G31" s="15"/>
      <c r="H31" s="69"/>
      <c r="I31" s="136"/>
      <c r="J31" s="95"/>
      <c r="K31" s="94"/>
      <c r="L31" s="94"/>
      <c r="M31" s="121"/>
      <c r="N31" s="121"/>
      <c r="O31" s="69"/>
      <c r="P31" s="69"/>
      <c r="Q31" s="69"/>
      <c r="R31" s="69"/>
      <c r="S31" s="69"/>
      <c r="T31" s="69"/>
      <c r="U31" s="69"/>
      <c r="V31" s="69"/>
      <c r="W31" s="69"/>
    </row>
    <row r="32" spans="1:23" s="63" customFormat="1" ht="16.5" thickBot="1" x14ac:dyDescent="0.35">
      <c r="A32" s="10" t="s">
        <v>9</v>
      </c>
      <c r="B32" s="4">
        <v>10000</v>
      </c>
      <c r="C32" s="25">
        <v>72</v>
      </c>
      <c r="D32" s="23">
        <v>0</v>
      </c>
      <c r="E32" s="86">
        <f t="shared" si="4"/>
        <v>0</v>
      </c>
      <c r="F32" s="64"/>
      <c r="G32" s="15"/>
      <c r="H32" s="69"/>
      <c r="I32" s="255" t="s">
        <v>130</v>
      </c>
      <c r="J32" s="256"/>
      <c r="K32" s="256"/>
      <c r="L32" s="256"/>
      <c r="M32" s="256"/>
      <c r="N32" s="107" t="s">
        <v>111</v>
      </c>
      <c r="O32" s="69"/>
      <c r="P32" s="69"/>
      <c r="Q32" s="69"/>
      <c r="R32" s="69"/>
      <c r="S32" s="69"/>
      <c r="T32" s="69"/>
      <c r="U32" s="69"/>
      <c r="V32" s="69"/>
      <c r="W32" s="69"/>
    </row>
    <row r="33" spans="1:23" s="63" customFormat="1" ht="16.5" thickBot="1" x14ac:dyDescent="0.35">
      <c r="A33" s="10" t="s">
        <v>9</v>
      </c>
      <c r="B33" s="6">
        <v>15000</v>
      </c>
      <c r="C33" s="25">
        <v>72</v>
      </c>
      <c r="D33" s="23">
        <v>0</v>
      </c>
      <c r="E33" s="86">
        <f t="shared" si="4"/>
        <v>0</v>
      </c>
      <c r="F33" s="64"/>
      <c r="G33" s="15"/>
      <c r="H33" s="69"/>
      <c r="I33" s="228" t="s">
        <v>163</v>
      </c>
      <c r="J33" s="229"/>
      <c r="K33" s="229"/>
      <c r="L33" s="229"/>
      <c r="M33" s="254"/>
      <c r="N33" s="166">
        <f>N17+N22+N29</f>
        <v>0</v>
      </c>
      <c r="O33" s="69"/>
      <c r="P33" s="69"/>
      <c r="Q33" s="69"/>
      <c r="R33" s="69"/>
      <c r="S33" s="69"/>
      <c r="T33" s="69"/>
      <c r="U33" s="69"/>
      <c r="V33" s="69"/>
      <c r="W33" s="69"/>
    </row>
    <row r="34" spans="1:23" s="63" customFormat="1" x14ac:dyDescent="0.3">
      <c r="A34" s="10" t="s">
        <v>9</v>
      </c>
      <c r="B34" s="8">
        <v>20000</v>
      </c>
      <c r="C34" s="25">
        <v>72</v>
      </c>
      <c r="D34" s="23">
        <v>0</v>
      </c>
      <c r="E34" s="86">
        <f t="shared" si="4"/>
        <v>0</v>
      </c>
      <c r="F34" s="64"/>
      <c r="G34" s="15"/>
      <c r="H34" s="69"/>
      <c r="I34" s="136"/>
      <c r="J34" s="95"/>
      <c r="K34" s="94"/>
      <c r="L34" s="94"/>
      <c r="M34" s="121"/>
      <c r="N34" s="121"/>
      <c r="O34" s="69"/>
      <c r="P34" s="69"/>
      <c r="Q34" s="69"/>
      <c r="R34" s="69"/>
      <c r="S34" s="69"/>
      <c r="T34" s="69"/>
      <c r="U34" s="69"/>
      <c r="V34" s="69"/>
      <c r="W34" s="69"/>
    </row>
    <row r="35" spans="1:23" s="63" customFormat="1" x14ac:dyDescent="0.3">
      <c r="A35" s="10" t="s">
        <v>9</v>
      </c>
      <c r="B35" s="26">
        <v>25000</v>
      </c>
      <c r="C35" s="25">
        <v>72</v>
      </c>
      <c r="D35" s="23">
        <v>0</v>
      </c>
      <c r="E35" s="86">
        <f t="shared" si="4"/>
        <v>0</v>
      </c>
      <c r="F35" s="64"/>
      <c r="G35" s="15"/>
      <c r="H35" s="69"/>
      <c r="I35" s="163"/>
      <c r="J35" s="164"/>
      <c r="K35" s="165"/>
      <c r="L35" s="165"/>
      <c r="M35" s="113"/>
      <c r="N35" s="113"/>
      <c r="O35" s="69"/>
      <c r="P35" s="69"/>
      <c r="Q35" s="69"/>
      <c r="R35" s="69"/>
      <c r="S35" s="69"/>
      <c r="T35" s="69"/>
      <c r="U35" s="69"/>
      <c r="V35" s="69"/>
      <c r="W35" s="69"/>
    </row>
    <row r="36" spans="1:23" s="63" customFormat="1" ht="16.5" thickBot="1" x14ac:dyDescent="0.35">
      <c r="A36" s="122" t="s">
        <v>9</v>
      </c>
      <c r="B36" s="26">
        <v>30000</v>
      </c>
      <c r="C36" s="25">
        <v>72</v>
      </c>
      <c r="D36" s="123">
        <v>0</v>
      </c>
      <c r="E36" s="124">
        <f t="shared" si="4"/>
        <v>0</v>
      </c>
      <c r="F36" s="64"/>
      <c r="G36" s="15"/>
      <c r="H36" s="17"/>
      <c r="I36" s="136"/>
      <c r="J36" s="95"/>
      <c r="K36" s="94"/>
      <c r="L36" s="94"/>
      <c r="M36" s="121"/>
      <c r="N36" s="121"/>
      <c r="O36" s="69"/>
      <c r="P36" s="69"/>
      <c r="Q36" s="69"/>
      <c r="R36" s="69"/>
      <c r="S36" s="69"/>
      <c r="T36" s="69"/>
      <c r="U36" s="69"/>
      <c r="V36" s="69"/>
      <c r="W36" s="69"/>
    </row>
    <row r="37" spans="1:23" s="66" customFormat="1" ht="16.5" thickBot="1" x14ac:dyDescent="0.35">
      <c r="A37" s="233" t="s">
        <v>117</v>
      </c>
      <c r="B37" s="234"/>
      <c r="C37" s="234"/>
      <c r="D37" s="236"/>
      <c r="E37" s="127">
        <f>SUM(E27:E36)</f>
        <v>0</v>
      </c>
      <c r="F37" s="65"/>
      <c r="G37" s="71"/>
      <c r="H37" s="61"/>
      <c r="I37" s="260"/>
      <c r="J37" s="260"/>
      <c r="K37" s="260"/>
      <c r="L37" s="80"/>
      <c r="M37" s="81"/>
      <c r="N37" s="81"/>
      <c r="O37" s="141"/>
      <c r="P37" s="141"/>
      <c r="Q37" s="141"/>
      <c r="R37" s="141"/>
      <c r="S37" s="141"/>
      <c r="T37" s="141"/>
      <c r="U37" s="141"/>
      <c r="V37" s="141"/>
      <c r="W37" s="141"/>
    </row>
    <row r="38" spans="1:23" s="63" customFormat="1" x14ac:dyDescent="0.3">
      <c r="A38" s="125"/>
      <c r="B38" s="29"/>
      <c r="C38" s="28"/>
      <c r="D38" s="126"/>
      <c r="E38" s="113"/>
      <c r="F38" s="64"/>
      <c r="G38" s="15"/>
      <c r="H38" s="17"/>
      <c r="I38" s="136"/>
      <c r="J38" s="95"/>
      <c r="K38" s="94"/>
      <c r="L38" s="94"/>
      <c r="M38" s="121"/>
      <c r="N38" s="121"/>
      <c r="O38" s="69"/>
      <c r="P38" s="69"/>
      <c r="Q38" s="69"/>
      <c r="R38" s="69"/>
      <c r="S38" s="69"/>
      <c r="T38" s="69"/>
      <c r="U38" s="69"/>
      <c r="V38" s="69"/>
      <c r="W38" s="69"/>
    </row>
    <row r="39" spans="1:23" s="63" customFormat="1" x14ac:dyDescent="0.3">
      <c r="A39" s="10" t="s">
        <v>10</v>
      </c>
      <c r="B39" s="4">
        <v>10000</v>
      </c>
      <c r="C39" s="5">
        <v>60</v>
      </c>
      <c r="D39" s="23">
        <v>0</v>
      </c>
      <c r="E39" s="86">
        <f>C39*D39</f>
        <v>0</v>
      </c>
      <c r="F39" s="64"/>
      <c r="G39" s="15"/>
      <c r="H39" s="17"/>
      <c r="I39" s="136"/>
      <c r="J39" s="89"/>
      <c r="K39" s="90"/>
      <c r="L39" s="90"/>
      <c r="M39" s="121"/>
      <c r="N39" s="121"/>
      <c r="O39" s="69"/>
      <c r="P39" s="69"/>
      <c r="Q39" s="69"/>
      <c r="R39" s="69"/>
      <c r="S39" s="69"/>
      <c r="T39" s="69"/>
      <c r="U39" s="69"/>
      <c r="V39" s="69"/>
      <c r="W39" s="69"/>
    </row>
    <row r="40" spans="1:23" s="63" customFormat="1" x14ac:dyDescent="0.3">
      <c r="A40" s="9" t="s">
        <v>10</v>
      </c>
      <c r="B40" s="6">
        <v>15000</v>
      </c>
      <c r="C40" s="7">
        <v>60</v>
      </c>
      <c r="D40" s="24">
        <v>0</v>
      </c>
      <c r="E40" s="86">
        <f t="shared" ref="E40:E48" si="5">C40*D40</f>
        <v>0</v>
      </c>
      <c r="F40" s="64"/>
      <c r="G40" s="15"/>
      <c r="H40" s="17"/>
      <c r="I40" s="137"/>
      <c r="J40" s="91"/>
      <c r="K40" s="92"/>
      <c r="L40" s="92"/>
      <c r="M40" s="129"/>
      <c r="N40" s="129"/>
      <c r="O40" s="69"/>
      <c r="P40" s="69"/>
      <c r="Q40" s="69"/>
      <c r="R40" s="69"/>
      <c r="S40" s="69"/>
      <c r="T40" s="69"/>
      <c r="U40" s="69"/>
      <c r="V40" s="69"/>
      <c r="W40" s="69"/>
    </row>
    <row r="41" spans="1:23" s="63" customFormat="1" x14ac:dyDescent="0.3">
      <c r="A41" s="9" t="s">
        <v>10</v>
      </c>
      <c r="B41" s="8">
        <v>20000</v>
      </c>
      <c r="C41" s="3">
        <v>60</v>
      </c>
      <c r="D41" s="24">
        <v>0</v>
      </c>
      <c r="E41" s="86">
        <f t="shared" si="5"/>
        <v>0</v>
      </c>
      <c r="F41" s="64"/>
      <c r="G41" s="15"/>
      <c r="H41" s="17"/>
      <c r="I41" s="137"/>
      <c r="J41" s="95"/>
      <c r="K41" s="94"/>
      <c r="L41" s="94"/>
      <c r="M41" s="129"/>
      <c r="N41" s="129"/>
      <c r="O41" s="69"/>
      <c r="P41" s="69"/>
      <c r="Q41" s="69"/>
      <c r="R41" s="69"/>
      <c r="S41" s="69"/>
      <c r="T41" s="69"/>
      <c r="U41" s="69"/>
      <c r="V41" s="69"/>
      <c r="W41" s="69"/>
    </row>
    <row r="42" spans="1:23" s="63" customFormat="1" x14ac:dyDescent="0.3">
      <c r="A42" s="9" t="s">
        <v>10</v>
      </c>
      <c r="B42" s="8">
        <v>25000</v>
      </c>
      <c r="C42" s="3">
        <v>60</v>
      </c>
      <c r="D42" s="24">
        <v>0</v>
      </c>
      <c r="E42" s="86">
        <f>C42*D42</f>
        <v>0</v>
      </c>
      <c r="F42" s="64"/>
      <c r="G42" s="15"/>
      <c r="H42" s="17"/>
      <c r="I42" s="137"/>
      <c r="J42" s="95"/>
      <c r="K42" s="94"/>
      <c r="L42" s="94"/>
      <c r="M42" s="129"/>
      <c r="N42" s="129"/>
      <c r="O42" s="69"/>
      <c r="P42" s="69"/>
      <c r="Q42" s="69"/>
      <c r="R42" s="69"/>
      <c r="S42" s="69"/>
      <c r="T42" s="69"/>
      <c r="U42" s="69"/>
      <c r="V42" s="69"/>
      <c r="W42" s="69"/>
    </row>
    <row r="43" spans="1:23" s="63" customFormat="1" x14ac:dyDescent="0.3">
      <c r="A43" s="9" t="s">
        <v>10</v>
      </c>
      <c r="B43" s="8">
        <v>30000</v>
      </c>
      <c r="C43" s="3">
        <v>60</v>
      </c>
      <c r="D43" s="24">
        <v>0</v>
      </c>
      <c r="E43" s="86">
        <f t="shared" si="5"/>
        <v>0</v>
      </c>
      <c r="F43" s="64"/>
      <c r="G43" s="15"/>
      <c r="H43" s="17"/>
      <c r="I43" s="137"/>
      <c r="J43" s="95"/>
      <c r="K43" s="94"/>
      <c r="L43" s="94"/>
      <c r="M43" s="129"/>
      <c r="N43" s="129"/>
      <c r="O43" s="69"/>
      <c r="P43" s="69"/>
      <c r="Q43" s="69"/>
      <c r="R43" s="69"/>
      <c r="S43" s="69"/>
      <c r="T43" s="69"/>
      <c r="U43" s="69"/>
      <c r="V43" s="69"/>
      <c r="W43" s="69"/>
    </row>
    <row r="44" spans="1:23" s="63" customFormat="1" x14ac:dyDescent="0.3">
      <c r="A44" s="10" t="s">
        <v>10</v>
      </c>
      <c r="B44" s="4">
        <v>10000</v>
      </c>
      <c r="C44" s="25">
        <v>72</v>
      </c>
      <c r="D44" s="23">
        <v>0</v>
      </c>
      <c r="E44" s="86">
        <f t="shared" si="5"/>
        <v>0</v>
      </c>
      <c r="F44" s="64"/>
      <c r="G44" s="15"/>
      <c r="H44" s="17"/>
      <c r="I44" s="137"/>
      <c r="J44" s="95"/>
      <c r="K44" s="94"/>
      <c r="L44" s="94"/>
      <c r="M44" s="129"/>
      <c r="N44" s="129"/>
      <c r="O44" s="69"/>
      <c r="P44" s="69"/>
      <c r="Q44" s="69"/>
      <c r="R44" s="69"/>
      <c r="S44" s="69"/>
      <c r="T44" s="69"/>
      <c r="U44" s="69"/>
      <c r="V44" s="69"/>
      <c r="W44" s="69"/>
    </row>
    <row r="45" spans="1:23" s="63" customFormat="1" x14ac:dyDescent="0.3">
      <c r="A45" s="10" t="s">
        <v>10</v>
      </c>
      <c r="B45" s="6">
        <v>15000</v>
      </c>
      <c r="C45" s="25">
        <v>72</v>
      </c>
      <c r="D45" s="23">
        <v>0</v>
      </c>
      <c r="E45" s="86">
        <f t="shared" si="5"/>
        <v>0</v>
      </c>
      <c r="F45" s="64"/>
      <c r="G45" s="15"/>
      <c r="H45" s="17"/>
      <c r="I45" s="137"/>
      <c r="J45" s="95"/>
      <c r="K45" s="94"/>
      <c r="L45" s="94"/>
      <c r="M45" s="129"/>
      <c r="N45" s="129"/>
      <c r="O45" s="69"/>
      <c r="P45" s="69"/>
      <c r="Q45" s="69"/>
      <c r="R45" s="69"/>
      <c r="S45" s="69"/>
      <c r="T45" s="69"/>
      <c r="U45" s="69"/>
      <c r="V45" s="69"/>
      <c r="W45" s="69"/>
    </row>
    <row r="46" spans="1:23" s="63" customFormat="1" x14ac:dyDescent="0.3">
      <c r="A46" s="10" t="s">
        <v>10</v>
      </c>
      <c r="B46" s="8">
        <v>20000</v>
      </c>
      <c r="C46" s="25">
        <v>72</v>
      </c>
      <c r="D46" s="23">
        <v>0</v>
      </c>
      <c r="E46" s="86">
        <f t="shared" si="5"/>
        <v>0</v>
      </c>
      <c r="F46" s="64"/>
      <c r="G46" s="15"/>
      <c r="H46" s="17"/>
      <c r="I46" s="137"/>
      <c r="J46" s="95"/>
      <c r="K46" s="94"/>
      <c r="L46" s="94"/>
      <c r="M46" s="129"/>
      <c r="N46" s="129"/>
      <c r="O46" s="69"/>
      <c r="P46" s="69"/>
      <c r="Q46" s="69"/>
      <c r="R46" s="69"/>
      <c r="S46" s="69"/>
      <c r="T46" s="69"/>
      <c r="U46" s="69"/>
      <c r="V46" s="69"/>
      <c r="W46" s="69"/>
    </row>
    <row r="47" spans="1:23" s="63" customFormat="1" x14ac:dyDescent="0.3">
      <c r="A47" s="10" t="s">
        <v>10</v>
      </c>
      <c r="B47" s="26">
        <v>25000</v>
      </c>
      <c r="C47" s="25">
        <v>72</v>
      </c>
      <c r="D47" s="23">
        <v>0</v>
      </c>
      <c r="E47" s="86">
        <f t="shared" si="5"/>
        <v>0</v>
      </c>
      <c r="F47" s="64"/>
      <c r="G47" s="15"/>
      <c r="H47" s="17"/>
      <c r="I47" s="137"/>
      <c r="J47" s="95"/>
      <c r="K47" s="94"/>
      <c r="L47" s="94"/>
      <c r="M47" s="129"/>
      <c r="N47" s="129"/>
      <c r="O47" s="69"/>
      <c r="P47" s="69"/>
      <c r="Q47" s="69"/>
      <c r="R47" s="69"/>
      <c r="S47" s="69"/>
      <c r="T47" s="69"/>
      <c r="U47" s="69"/>
      <c r="V47" s="69"/>
      <c r="W47" s="69"/>
    </row>
    <row r="48" spans="1:23" s="63" customFormat="1" ht="16.5" thickBot="1" x14ac:dyDescent="0.35">
      <c r="A48" s="122" t="s">
        <v>10</v>
      </c>
      <c r="B48" s="26">
        <v>30000</v>
      </c>
      <c r="C48" s="25">
        <v>72</v>
      </c>
      <c r="D48" s="123">
        <v>0</v>
      </c>
      <c r="E48" s="124">
        <f t="shared" si="5"/>
        <v>0</v>
      </c>
      <c r="F48" s="64"/>
      <c r="G48" s="15"/>
      <c r="H48" s="17"/>
      <c r="I48" s="137"/>
      <c r="J48" s="95"/>
      <c r="K48" s="94"/>
      <c r="L48" s="94"/>
      <c r="M48" s="129"/>
      <c r="N48" s="129"/>
      <c r="O48" s="69"/>
      <c r="P48" s="69"/>
      <c r="Q48" s="69"/>
      <c r="R48" s="69"/>
      <c r="S48" s="69"/>
      <c r="T48" s="69"/>
      <c r="U48" s="69"/>
      <c r="V48" s="69"/>
      <c r="W48" s="69"/>
    </row>
    <row r="49" spans="1:23" s="66" customFormat="1" ht="16.5" thickBot="1" x14ac:dyDescent="0.35">
      <c r="A49" s="233" t="s">
        <v>118</v>
      </c>
      <c r="B49" s="234"/>
      <c r="C49" s="234"/>
      <c r="D49" s="236"/>
      <c r="E49" s="128">
        <f>SUM(E39:E48)</f>
        <v>0</v>
      </c>
      <c r="F49" s="65"/>
      <c r="G49" s="71"/>
      <c r="H49" s="61"/>
      <c r="I49" s="260"/>
      <c r="J49" s="260"/>
      <c r="K49" s="260"/>
      <c r="L49" s="80"/>
      <c r="M49" s="81"/>
      <c r="N49" s="81"/>
      <c r="O49" s="141"/>
      <c r="P49" s="141"/>
      <c r="Q49" s="141"/>
      <c r="R49" s="141"/>
      <c r="S49" s="141"/>
      <c r="T49" s="141"/>
      <c r="U49" s="141"/>
      <c r="V49" s="141"/>
      <c r="W49" s="141"/>
    </row>
    <row r="50" spans="1:23" s="63" customFormat="1" x14ac:dyDescent="0.3">
      <c r="A50" s="45"/>
      <c r="B50" s="45"/>
      <c r="C50" s="45"/>
      <c r="D50" s="45"/>
      <c r="E50" s="45"/>
      <c r="F50" s="64"/>
      <c r="G50" s="15"/>
      <c r="H50" s="17"/>
      <c r="I50" s="17"/>
      <c r="J50" s="17"/>
      <c r="K50" s="17"/>
      <c r="L50" s="17"/>
      <c r="M50" s="17"/>
      <c r="N50" s="17"/>
      <c r="O50" s="69"/>
      <c r="P50" s="69"/>
      <c r="Q50" s="69"/>
      <c r="R50" s="69"/>
      <c r="S50" s="69"/>
      <c r="T50" s="69"/>
      <c r="U50" s="69"/>
      <c r="V50" s="69"/>
      <c r="W50" s="69"/>
    </row>
    <row r="51" spans="1:23" s="63" customFormat="1" x14ac:dyDescent="0.3">
      <c r="A51" s="223" t="s">
        <v>1</v>
      </c>
      <c r="B51" s="223"/>
      <c r="C51" s="223"/>
      <c r="D51" s="223"/>
      <c r="E51" s="107"/>
      <c r="F51" s="64"/>
      <c r="G51" s="15"/>
      <c r="H51" s="17"/>
      <c r="I51" s="17"/>
      <c r="J51" s="17"/>
      <c r="K51" s="17"/>
      <c r="L51" s="17"/>
      <c r="M51" s="17"/>
      <c r="N51" s="17"/>
      <c r="O51" s="69"/>
      <c r="P51" s="69"/>
      <c r="Q51" s="69"/>
      <c r="R51" s="69"/>
      <c r="S51" s="69"/>
      <c r="T51" s="69"/>
      <c r="U51" s="69"/>
      <c r="V51" s="69"/>
      <c r="W51" s="69"/>
    </row>
    <row r="52" spans="1:23" s="66" customFormat="1" x14ac:dyDescent="0.3">
      <c r="A52" s="239" t="s">
        <v>42</v>
      </c>
      <c r="B52" s="240"/>
      <c r="C52" s="83" t="s">
        <v>108</v>
      </c>
      <c r="D52" s="114" t="s">
        <v>109</v>
      </c>
      <c r="E52" s="82" t="s">
        <v>149</v>
      </c>
      <c r="G52" s="61"/>
      <c r="H52" s="61"/>
      <c r="I52" s="61"/>
      <c r="J52" s="61"/>
      <c r="K52" s="61"/>
      <c r="L52" s="61"/>
      <c r="M52" s="61"/>
      <c r="N52" s="61"/>
      <c r="O52" s="141"/>
      <c r="P52" s="141"/>
      <c r="Q52" s="141"/>
      <c r="R52" s="141"/>
      <c r="S52" s="141"/>
      <c r="T52" s="141"/>
      <c r="U52" s="141"/>
      <c r="V52" s="141"/>
      <c r="W52" s="141"/>
    </row>
    <row r="53" spans="1:23" s="66" customFormat="1" x14ac:dyDescent="0.3">
      <c r="A53" s="237" t="s">
        <v>44</v>
      </c>
      <c r="B53" s="238"/>
      <c r="C53" s="46">
        <v>0</v>
      </c>
      <c r="D53" s="46">
        <v>0</v>
      </c>
      <c r="E53" s="140">
        <f>(C53*60)+(D53*72)</f>
        <v>0</v>
      </c>
      <c r="G53" s="61"/>
      <c r="H53" s="61"/>
      <c r="I53" s="61"/>
      <c r="J53" s="61"/>
      <c r="K53" s="61"/>
      <c r="L53" s="61"/>
      <c r="M53" s="61"/>
      <c r="N53" s="61"/>
      <c r="O53" s="141"/>
      <c r="P53" s="141"/>
      <c r="Q53" s="141"/>
      <c r="R53" s="141"/>
      <c r="S53" s="141"/>
      <c r="T53" s="141"/>
      <c r="U53" s="141"/>
      <c r="V53" s="141"/>
      <c r="W53" s="141"/>
    </row>
    <row r="54" spans="1:23" s="66" customFormat="1" x14ac:dyDescent="0.3">
      <c r="A54" s="138" t="s">
        <v>45</v>
      </c>
      <c r="B54" s="138"/>
      <c r="C54" s="46">
        <v>0</v>
      </c>
      <c r="D54" s="46">
        <v>0</v>
      </c>
      <c r="E54" s="140">
        <f t="shared" ref="E54:E55" si="6">(C54*60)+(D54*72)</f>
        <v>0</v>
      </c>
      <c r="G54" s="61"/>
      <c r="H54" s="61"/>
      <c r="I54" s="61"/>
      <c r="J54" s="61"/>
      <c r="K54" s="61"/>
      <c r="L54" s="61"/>
      <c r="M54" s="61"/>
      <c r="N54" s="61"/>
      <c r="O54" s="141"/>
      <c r="P54" s="141"/>
      <c r="Q54" s="141"/>
      <c r="R54" s="141"/>
      <c r="S54" s="141"/>
      <c r="T54" s="141"/>
      <c r="U54" s="141"/>
      <c r="V54" s="141"/>
      <c r="W54" s="141"/>
    </row>
    <row r="55" spans="1:23" s="66" customFormat="1" ht="16.5" thickBot="1" x14ac:dyDescent="0.35">
      <c r="A55" s="138" t="s">
        <v>46</v>
      </c>
      <c r="B55" s="138"/>
      <c r="C55" s="46">
        <v>0</v>
      </c>
      <c r="D55" s="59">
        <v>0</v>
      </c>
      <c r="E55" s="140">
        <f t="shared" si="6"/>
        <v>0</v>
      </c>
      <c r="G55" s="61"/>
      <c r="H55" s="61"/>
      <c r="I55" s="61"/>
      <c r="J55" s="61"/>
      <c r="K55" s="61"/>
      <c r="L55" s="61"/>
      <c r="M55" s="61"/>
      <c r="N55" s="61"/>
      <c r="O55" s="141"/>
      <c r="P55" s="141"/>
      <c r="Q55" s="141"/>
      <c r="R55" s="141"/>
      <c r="S55" s="141"/>
      <c r="T55" s="141"/>
      <c r="U55" s="141"/>
      <c r="V55" s="141"/>
      <c r="W55" s="141"/>
    </row>
    <row r="56" spans="1:23" s="66" customFormat="1" ht="15.6" customHeight="1" thickBot="1" x14ac:dyDescent="0.35">
      <c r="A56" s="225" t="s">
        <v>110</v>
      </c>
      <c r="B56" s="226"/>
      <c r="C56" s="226"/>
      <c r="D56" s="227"/>
      <c r="E56" s="97">
        <f>SUM(E53:E55)</f>
        <v>0</v>
      </c>
      <c r="G56" s="61"/>
      <c r="H56" s="61"/>
      <c r="I56" s="61"/>
      <c r="J56" s="61"/>
      <c r="K56" s="61"/>
      <c r="L56" s="61"/>
      <c r="M56" s="61"/>
      <c r="N56" s="61"/>
      <c r="O56" s="141"/>
      <c r="P56" s="141"/>
      <c r="Q56" s="141"/>
      <c r="R56" s="141"/>
      <c r="S56" s="141"/>
      <c r="T56" s="141"/>
      <c r="U56" s="141"/>
      <c r="V56" s="141"/>
      <c r="W56" s="141"/>
    </row>
    <row r="57" spans="1:23" s="66" customFormat="1" x14ac:dyDescent="0.3">
      <c r="A57" s="57"/>
      <c r="B57" s="57"/>
      <c r="C57" s="57"/>
      <c r="D57" s="84"/>
      <c r="E57" s="84"/>
      <c r="G57" s="61"/>
      <c r="H57" s="61"/>
      <c r="I57" s="61"/>
      <c r="J57" s="61"/>
      <c r="K57" s="61"/>
      <c r="L57" s="61"/>
      <c r="M57" s="61"/>
      <c r="N57" s="61"/>
      <c r="O57" s="141"/>
      <c r="P57" s="141"/>
      <c r="Q57" s="141"/>
      <c r="R57" s="141"/>
      <c r="S57" s="141"/>
      <c r="T57" s="141"/>
      <c r="U57" s="141"/>
      <c r="V57" s="141"/>
      <c r="W57" s="141"/>
    </row>
    <row r="58" spans="1:23" s="66" customFormat="1" ht="16.5" thickBot="1" x14ac:dyDescent="0.35">
      <c r="A58" s="257" t="s">
        <v>103</v>
      </c>
      <c r="B58" s="258"/>
      <c r="C58" s="258"/>
      <c r="D58" s="259"/>
      <c r="E58" s="107" t="s">
        <v>111</v>
      </c>
      <c r="G58" s="61"/>
      <c r="H58" s="61"/>
      <c r="I58" s="61"/>
      <c r="J58" s="61"/>
      <c r="K58" s="61"/>
      <c r="L58" s="61"/>
      <c r="M58" s="61"/>
      <c r="N58" s="61"/>
      <c r="O58" s="141"/>
      <c r="P58" s="141"/>
      <c r="Q58" s="141"/>
      <c r="R58" s="141"/>
      <c r="S58" s="141"/>
      <c r="T58" s="141"/>
      <c r="U58" s="141"/>
      <c r="V58" s="141"/>
      <c r="W58" s="141"/>
    </row>
    <row r="59" spans="1:23" s="66" customFormat="1" ht="16.5" thickBot="1" x14ac:dyDescent="0.35">
      <c r="A59" s="228" t="s">
        <v>122</v>
      </c>
      <c r="B59" s="229"/>
      <c r="C59" s="229"/>
      <c r="D59" s="230"/>
      <c r="E59" s="139">
        <f>E25+E37+E49+E56</f>
        <v>0</v>
      </c>
      <c r="G59" s="61"/>
      <c r="H59" s="61"/>
      <c r="I59" s="61"/>
      <c r="J59" s="61"/>
      <c r="K59" s="61"/>
      <c r="L59" s="61"/>
      <c r="M59" s="61"/>
      <c r="N59" s="61"/>
      <c r="O59" s="141"/>
      <c r="P59" s="141"/>
      <c r="Q59" s="141"/>
      <c r="R59" s="141"/>
      <c r="S59" s="141"/>
      <c r="T59" s="141"/>
      <c r="U59" s="141"/>
      <c r="V59" s="141"/>
      <c r="W59" s="141"/>
    </row>
    <row r="60" spans="1:23" s="63" customFormat="1" x14ac:dyDescent="0.3">
      <c r="A60" s="17"/>
      <c r="B60" s="17"/>
      <c r="C60" s="17"/>
      <c r="D60" s="17"/>
      <c r="E60" s="17"/>
      <c r="G60" s="17"/>
      <c r="H60" s="17"/>
      <c r="I60" s="17"/>
      <c r="J60" s="17"/>
      <c r="K60" s="17"/>
      <c r="L60" s="17"/>
      <c r="M60" s="17"/>
      <c r="N60" s="17"/>
      <c r="O60" s="69"/>
      <c r="P60" s="69"/>
      <c r="Q60" s="69"/>
      <c r="R60" s="69"/>
      <c r="S60" s="69"/>
      <c r="T60" s="69"/>
      <c r="U60" s="69"/>
      <c r="V60" s="69"/>
      <c r="W60" s="69"/>
    </row>
    <row r="61" spans="1:23" s="63" customFormat="1" x14ac:dyDescent="0.3">
      <c r="A61" s="232" t="s">
        <v>21</v>
      </c>
      <c r="B61" s="224"/>
      <c r="C61" s="224"/>
      <c r="D61" s="224"/>
      <c r="E61" s="224"/>
      <c r="G61" s="17"/>
      <c r="H61" s="17"/>
      <c r="I61" s="17"/>
      <c r="J61" s="17"/>
      <c r="K61" s="17"/>
      <c r="L61" s="17"/>
      <c r="M61" s="17"/>
      <c r="N61" s="17"/>
      <c r="O61" s="69"/>
      <c r="P61" s="69"/>
      <c r="Q61" s="69"/>
      <c r="R61" s="69"/>
      <c r="S61" s="69"/>
      <c r="T61" s="69"/>
      <c r="U61" s="69"/>
      <c r="V61" s="69"/>
      <c r="W61" s="69"/>
    </row>
    <row r="62" spans="1:23" s="63" customFormat="1" x14ac:dyDescent="0.3">
      <c r="A62" s="222" t="s">
        <v>22</v>
      </c>
      <c r="B62" s="222"/>
      <c r="C62" s="222"/>
      <c r="D62" s="231">
        <v>0</v>
      </c>
      <c r="E62" s="231"/>
      <c r="G62" s="17"/>
      <c r="H62" s="17"/>
      <c r="I62" s="17"/>
      <c r="J62" s="17"/>
      <c r="K62" s="17"/>
      <c r="L62" s="17"/>
      <c r="M62" s="17"/>
      <c r="N62" s="17"/>
      <c r="O62" s="69"/>
      <c r="P62" s="69"/>
      <c r="Q62" s="69"/>
      <c r="R62" s="69"/>
      <c r="S62" s="69"/>
      <c r="T62" s="69"/>
      <c r="U62" s="69"/>
      <c r="V62" s="69"/>
      <c r="W62" s="69"/>
    </row>
    <row r="63" spans="1:23" s="63" customFormat="1" x14ac:dyDescent="0.3">
      <c r="A63" s="222" t="s">
        <v>23</v>
      </c>
      <c r="B63" s="222"/>
      <c r="C63" s="222"/>
      <c r="D63" s="231">
        <v>0</v>
      </c>
      <c r="E63" s="231"/>
      <c r="G63" s="17"/>
      <c r="H63" s="17"/>
      <c r="I63" s="17"/>
      <c r="J63" s="17"/>
      <c r="K63" s="17"/>
      <c r="L63" s="17"/>
      <c r="M63" s="17"/>
      <c r="N63" s="17"/>
      <c r="O63" s="69"/>
      <c r="P63" s="69"/>
      <c r="Q63" s="69"/>
      <c r="R63" s="69"/>
      <c r="S63" s="69"/>
      <c r="T63" s="69"/>
      <c r="U63" s="69"/>
      <c r="V63" s="69"/>
      <c r="W63" s="69"/>
    </row>
    <row r="64" spans="1:23" s="63" customFormat="1" x14ac:dyDescent="0.3">
      <c r="A64" s="74"/>
      <c r="B64" s="74"/>
      <c r="C64" s="74"/>
      <c r="D64" s="74"/>
      <c r="E64" s="74"/>
      <c r="G64" s="17"/>
      <c r="H64" s="17"/>
      <c r="I64" s="17"/>
      <c r="J64" s="17"/>
      <c r="K64" s="17"/>
      <c r="L64" s="17"/>
      <c r="M64" s="17"/>
      <c r="N64" s="17"/>
      <c r="O64" s="69"/>
      <c r="P64" s="69"/>
      <c r="Q64" s="69"/>
      <c r="R64" s="69"/>
      <c r="S64" s="69"/>
      <c r="T64" s="69"/>
      <c r="U64" s="69"/>
      <c r="V64" s="69"/>
      <c r="W64" s="69"/>
    </row>
    <row r="65" spans="7:23" s="63" customFormat="1" x14ac:dyDescent="0.3">
      <c r="G65" s="69"/>
      <c r="H65" s="69"/>
      <c r="I65" s="69"/>
      <c r="J65" s="69"/>
      <c r="K65" s="69"/>
      <c r="L65" s="69"/>
      <c r="M65" s="69"/>
      <c r="N65" s="69"/>
      <c r="O65" s="69"/>
      <c r="P65" s="69"/>
      <c r="Q65" s="69"/>
      <c r="R65" s="69"/>
      <c r="S65" s="69"/>
      <c r="T65" s="69"/>
      <c r="U65" s="69"/>
      <c r="V65" s="69"/>
      <c r="W65" s="69"/>
    </row>
  </sheetData>
  <protectedRanges>
    <protectedRange sqref="A56:A57" name="Additionele invessteringen"/>
  </protectedRanges>
  <mergeCells count="29">
    <mergeCell ref="I33:M33"/>
    <mergeCell ref="I32:M32"/>
    <mergeCell ref="A58:D58"/>
    <mergeCell ref="I37:K37"/>
    <mergeCell ref="I49:K49"/>
    <mergeCell ref="I17:M17"/>
    <mergeCell ref="I22:M22"/>
    <mergeCell ref="I29:M29"/>
    <mergeCell ref="I12:N12"/>
    <mergeCell ref="A3:D3"/>
    <mergeCell ref="A5:B5"/>
    <mergeCell ref="A6:B6"/>
    <mergeCell ref="A7:B7"/>
    <mergeCell ref="A8:B8"/>
    <mergeCell ref="D7:H7"/>
    <mergeCell ref="A62:C62"/>
    <mergeCell ref="A63:C63"/>
    <mergeCell ref="A51:D51"/>
    <mergeCell ref="A12:D12"/>
    <mergeCell ref="A56:D56"/>
    <mergeCell ref="A59:D59"/>
    <mergeCell ref="D62:E62"/>
    <mergeCell ref="D63:E63"/>
    <mergeCell ref="A61:E61"/>
    <mergeCell ref="A25:D25"/>
    <mergeCell ref="A37:D37"/>
    <mergeCell ref="A49:D49"/>
    <mergeCell ref="A53:B53"/>
    <mergeCell ref="A52:B5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94F17-CC79-4A3E-85AA-98EC50012F59}">
  <dimension ref="A1:P48"/>
  <sheetViews>
    <sheetView workbookViewId="0">
      <selection activeCell="E25" sqref="E25"/>
    </sheetView>
  </sheetViews>
  <sheetFormatPr defaultColWidth="0" defaultRowHeight="16.5" zeroHeight="1" x14ac:dyDescent="0.3"/>
  <cols>
    <col min="1" max="1" width="30.140625" style="34" customWidth="1"/>
    <col min="2" max="2" width="11.28515625" style="34" bestFit="1" customWidth="1"/>
    <col min="3" max="4" width="15.5703125" style="34" bestFit="1" customWidth="1"/>
    <col min="5" max="5" width="23.42578125" style="34" customWidth="1"/>
    <col min="6" max="6" width="2" style="77" customWidth="1"/>
    <col min="7" max="7" width="8.85546875" style="34" customWidth="1"/>
    <col min="8" max="8" width="1.7109375" style="34" customWidth="1"/>
    <col min="9" max="9" width="8.85546875" style="34" customWidth="1"/>
    <col min="10" max="10" width="22.28515625" style="34" customWidth="1"/>
    <col min="11" max="12" width="9.28515625" style="34" bestFit="1" customWidth="1"/>
    <col min="13" max="13" width="16.140625" style="34" bestFit="1" customWidth="1"/>
    <col min="14" max="14" width="22.42578125" style="34" customWidth="1"/>
    <col min="15" max="15" width="2.42578125" style="34" customWidth="1"/>
    <col min="16" max="16384" width="8.85546875" style="34" hidden="1"/>
  </cols>
  <sheetData>
    <row r="1" spans="1:16" ht="18.75" customHeight="1" x14ac:dyDescent="0.35">
      <c r="A1" s="44" t="s">
        <v>25</v>
      </c>
      <c r="B1" s="16"/>
      <c r="C1" s="17"/>
      <c r="D1" s="17"/>
      <c r="E1" s="17"/>
      <c r="F1" s="78"/>
      <c r="G1" s="78"/>
      <c r="H1" s="78"/>
      <c r="I1" s="78"/>
      <c r="J1" s="78"/>
      <c r="K1" s="78"/>
      <c r="L1" s="78"/>
      <c r="M1" s="78"/>
      <c r="N1" s="78"/>
      <c r="O1" s="77"/>
    </row>
    <row r="2" spans="1:16" ht="17.25" thickBot="1" x14ac:dyDescent="0.35">
      <c r="A2" s="277" t="s">
        <v>54</v>
      </c>
      <c r="B2" s="278"/>
      <c r="C2" s="278"/>
      <c r="D2" s="278"/>
      <c r="E2" s="278"/>
      <c r="F2" s="278"/>
      <c r="G2" s="61"/>
      <c r="H2" s="78"/>
      <c r="I2" s="78"/>
      <c r="J2" s="78"/>
      <c r="K2" s="78"/>
      <c r="L2" s="78"/>
      <c r="M2" s="78"/>
      <c r="N2" s="78"/>
      <c r="O2" s="77"/>
    </row>
    <row r="3" spans="1:16" ht="17.25" thickBot="1" x14ac:dyDescent="0.35">
      <c r="A3" s="244" t="s">
        <v>20</v>
      </c>
      <c r="B3" s="245"/>
      <c r="C3" s="245"/>
      <c r="D3" s="245"/>
      <c r="E3" s="245"/>
      <c r="F3" s="246"/>
      <c r="G3" s="61"/>
      <c r="H3" s="78"/>
      <c r="I3" s="78"/>
      <c r="J3" s="78"/>
      <c r="K3" s="78"/>
      <c r="L3" s="78"/>
      <c r="M3" s="78"/>
      <c r="N3" s="78"/>
      <c r="O3" s="77"/>
    </row>
    <row r="4" spans="1:16" ht="17.25" thickBot="1" x14ac:dyDescent="0.35">
      <c r="A4" s="79"/>
      <c r="B4" s="79"/>
      <c r="C4" s="79"/>
      <c r="D4" s="79"/>
      <c r="E4" s="79"/>
      <c r="F4" s="78"/>
      <c r="G4" s="78"/>
      <c r="H4" s="78"/>
      <c r="I4" s="78"/>
      <c r="J4" s="78"/>
      <c r="K4" s="78"/>
      <c r="L4" s="78"/>
      <c r="M4" s="78"/>
      <c r="N4" s="78"/>
      <c r="O4" s="77"/>
    </row>
    <row r="5" spans="1:16" ht="17.25" thickBot="1" x14ac:dyDescent="0.35">
      <c r="A5" s="274" t="s">
        <v>112</v>
      </c>
      <c r="B5" s="275"/>
      <c r="C5" s="275"/>
      <c r="D5" s="275"/>
      <c r="E5" s="275"/>
      <c r="F5" s="276"/>
      <c r="G5" s="101"/>
      <c r="H5" s="78"/>
      <c r="I5" s="78"/>
      <c r="J5" s="78"/>
      <c r="K5" s="78"/>
      <c r="L5" s="78"/>
      <c r="M5" s="78"/>
      <c r="N5" s="78"/>
      <c r="O5" s="77"/>
    </row>
    <row r="6" spans="1:16" x14ac:dyDescent="0.3">
      <c r="A6" s="79"/>
      <c r="B6" s="79"/>
      <c r="C6" s="79"/>
      <c r="D6" s="79"/>
      <c r="E6" s="79"/>
      <c r="F6" s="78"/>
      <c r="G6" s="78"/>
      <c r="H6" s="78"/>
      <c r="I6" s="78"/>
      <c r="J6" s="78"/>
      <c r="K6" s="78"/>
      <c r="L6" s="78"/>
      <c r="M6" s="78"/>
      <c r="N6" s="78"/>
      <c r="O6" s="77"/>
    </row>
    <row r="7" spans="1:16" x14ac:dyDescent="0.3">
      <c r="A7" s="72"/>
      <c r="B7" s="72"/>
      <c r="C7" s="73"/>
      <c r="D7" s="73"/>
      <c r="E7" s="73"/>
      <c r="F7" s="63"/>
      <c r="G7" s="74"/>
      <c r="H7" s="63"/>
      <c r="I7" s="69"/>
      <c r="J7" s="69"/>
      <c r="K7" s="69"/>
      <c r="L7" s="69"/>
      <c r="M7" s="69"/>
      <c r="N7" s="69"/>
      <c r="O7" s="69"/>
      <c r="P7" s="1"/>
    </row>
    <row r="8" spans="1:16" ht="18.75" x14ac:dyDescent="0.3">
      <c r="A8" s="67" t="s">
        <v>38</v>
      </c>
      <c r="B8" s="67"/>
      <c r="C8" s="67"/>
      <c r="D8" s="67"/>
      <c r="E8" s="67"/>
      <c r="F8" s="63"/>
      <c r="G8" s="74"/>
      <c r="H8" s="63"/>
      <c r="I8" s="70" t="s">
        <v>40</v>
      </c>
      <c r="J8" s="70"/>
      <c r="K8" s="70"/>
      <c r="L8" s="17"/>
      <c r="M8" s="17"/>
      <c r="N8" s="17"/>
      <c r="O8" s="69"/>
      <c r="P8" s="1"/>
    </row>
    <row r="9" spans="1:16" x14ac:dyDescent="0.3">
      <c r="A9" s="224" t="s">
        <v>2</v>
      </c>
      <c r="B9" s="224"/>
      <c r="C9" s="224"/>
      <c r="D9" s="224"/>
      <c r="E9" s="107"/>
      <c r="G9" s="78"/>
      <c r="H9" s="77"/>
      <c r="I9" s="243" t="s">
        <v>2</v>
      </c>
      <c r="J9" s="243"/>
      <c r="K9" s="243"/>
      <c r="L9" s="243"/>
      <c r="M9" s="243"/>
      <c r="N9" s="243"/>
      <c r="O9" s="77"/>
    </row>
    <row r="10" spans="1:16" x14ac:dyDescent="0.3">
      <c r="A10" s="11" t="s">
        <v>0</v>
      </c>
      <c r="B10" s="11" t="s">
        <v>6</v>
      </c>
      <c r="C10" s="11" t="s">
        <v>7</v>
      </c>
      <c r="D10" s="149" t="s">
        <v>114</v>
      </c>
      <c r="E10" s="11" t="s">
        <v>115</v>
      </c>
      <c r="G10" s="78"/>
      <c r="H10" s="77"/>
      <c r="I10" s="11" t="s">
        <v>0</v>
      </c>
      <c r="J10" s="11" t="s">
        <v>107</v>
      </c>
      <c r="K10" s="11" t="s">
        <v>7</v>
      </c>
      <c r="L10" s="11" t="s">
        <v>113</v>
      </c>
      <c r="M10" s="11" t="s">
        <v>120</v>
      </c>
      <c r="N10" s="11" t="s">
        <v>121</v>
      </c>
      <c r="O10" s="77"/>
    </row>
    <row r="11" spans="1:16" x14ac:dyDescent="0.3">
      <c r="A11" s="18" t="s">
        <v>8</v>
      </c>
      <c r="B11" s="4">
        <v>10000</v>
      </c>
      <c r="C11" s="5">
        <v>60</v>
      </c>
      <c r="D11" s="115">
        <v>0</v>
      </c>
      <c r="E11" s="119">
        <f>C11*D11</f>
        <v>0</v>
      </c>
      <c r="G11" s="78"/>
      <c r="H11" s="77"/>
      <c r="I11" s="18" t="s">
        <v>8</v>
      </c>
      <c r="J11" s="4">
        <v>500</v>
      </c>
      <c r="K11" s="4">
        <v>1</v>
      </c>
      <c r="L11" s="5" t="s">
        <v>105</v>
      </c>
      <c r="M11" s="20">
        <v>0</v>
      </c>
      <c r="N11" s="119">
        <f>M11</f>
        <v>0</v>
      </c>
      <c r="O11" s="77"/>
    </row>
    <row r="12" spans="1:16" x14ac:dyDescent="0.3">
      <c r="A12" s="19" t="s">
        <v>8</v>
      </c>
      <c r="B12" s="6">
        <v>15000</v>
      </c>
      <c r="C12" s="7">
        <v>60</v>
      </c>
      <c r="D12" s="116">
        <v>0</v>
      </c>
      <c r="E12" s="119">
        <f t="shared" ref="E12:E20" si="0">C12*D12</f>
        <v>0</v>
      </c>
      <c r="G12" s="78"/>
      <c r="H12" s="77"/>
      <c r="I12" s="19" t="s">
        <v>8</v>
      </c>
      <c r="J12" s="6">
        <v>1000</v>
      </c>
      <c r="K12" s="6">
        <v>7</v>
      </c>
      <c r="L12" s="7" t="s">
        <v>106</v>
      </c>
      <c r="M12" s="21">
        <v>0</v>
      </c>
      <c r="N12" s="119">
        <f t="shared" ref="N12:N13" si="1">M12</f>
        <v>0</v>
      </c>
      <c r="O12" s="77"/>
    </row>
    <row r="13" spans="1:16" ht="17.25" thickBot="1" x14ac:dyDescent="0.35">
      <c r="A13" s="3" t="s">
        <v>8</v>
      </c>
      <c r="B13" s="8">
        <v>20000</v>
      </c>
      <c r="C13" s="3">
        <v>60</v>
      </c>
      <c r="D13" s="117">
        <v>0</v>
      </c>
      <c r="E13" s="119">
        <f t="shared" si="0"/>
        <v>0</v>
      </c>
      <c r="G13" s="78"/>
      <c r="H13" s="77"/>
      <c r="I13" s="3" t="s">
        <v>8</v>
      </c>
      <c r="J13" s="8">
        <v>2500</v>
      </c>
      <c r="K13" s="8">
        <v>30</v>
      </c>
      <c r="L13" s="3" t="s">
        <v>106</v>
      </c>
      <c r="M13" s="22">
        <v>0</v>
      </c>
      <c r="N13" s="119">
        <f t="shared" si="1"/>
        <v>0</v>
      </c>
      <c r="O13" s="77"/>
    </row>
    <row r="14" spans="1:16" ht="17.25" thickBot="1" x14ac:dyDescent="0.35">
      <c r="A14" s="25" t="s">
        <v>8</v>
      </c>
      <c r="B14" s="26">
        <v>25000</v>
      </c>
      <c r="C14" s="25">
        <v>60</v>
      </c>
      <c r="D14" s="118">
        <v>0</v>
      </c>
      <c r="E14" s="119">
        <f t="shared" si="0"/>
        <v>0</v>
      </c>
      <c r="G14" s="78"/>
      <c r="H14" s="77"/>
      <c r="I14" s="233" t="s">
        <v>119</v>
      </c>
      <c r="J14" s="234"/>
      <c r="K14" s="234"/>
      <c r="L14" s="234"/>
      <c r="M14" s="234"/>
      <c r="N14" s="162">
        <f>SUM(N11:N13)</f>
        <v>0</v>
      </c>
      <c r="O14" s="77"/>
    </row>
    <row r="15" spans="1:16" x14ac:dyDescent="0.3">
      <c r="A15" s="25" t="s">
        <v>8</v>
      </c>
      <c r="B15" s="26">
        <v>30000</v>
      </c>
      <c r="C15" s="25">
        <v>60</v>
      </c>
      <c r="D15" s="118">
        <v>0</v>
      </c>
      <c r="E15" s="119">
        <f t="shared" si="0"/>
        <v>0</v>
      </c>
      <c r="G15" s="78"/>
      <c r="H15" s="77"/>
      <c r="I15" s="266" t="s">
        <v>1</v>
      </c>
      <c r="J15" s="267"/>
      <c r="K15" s="267"/>
      <c r="L15" s="267"/>
      <c r="M15" s="267"/>
      <c r="N15" s="267"/>
      <c r="O15" s="77"/>
    </row>
    <row r="16" spans="1:16" x14ac:dyDescent="0.3">
      <c r="A16" s="25" t="s">
        <v>8</v>
      </c>
      <c r="B16" s="4">
        <v>10000</v>
      </c>
      <c r="C16" s="25">
        <v>72</v>
      </c>
      <c r="D16" s="118">
        <v>0</v>
      </c>
      <c r="E16" s="119">
        <f t="shared" si="0"/>
        <v>0</v>
      </c>
      <c r="G16" s="78"/>
      <c r="H16" s="77"/>
      <c r="I16" s="271" t="s">
        <v>42</v>
      </c>
      <c r="J16" s="271"/>
      <c r="K16" s="152" t="s">
        <v>132</v>
      </c>
      <c r="L16" s="82" t="s">
        <v>133</v>
      </c>
      <c r="M16" s="82" t="s">
        <v>134</v>
      </c>
      <c r="N16" s="88" t="s">
        <v>111</v>
      </c>
      <c r="O16" s="77"/>
    </row>
    <row r="17" spans="1:15" x14ac:dyDescent="0.3">
      <c r="A17" s="25" t="s">
        <v>8</v>
      </c>
      <c r="B17" s="6">
        <v>15000</v>
      </c>
      <c r="C17" s="25">
        <v>72</v>
      </c>
      <c r="D17" s="118">
        <v>0</v>
      </c>
      <c r="E17" s="119">
        <f t="shared" si="0"/>
        <v>0</v>
      </c>
      <c r="G17" s="78"/>
      <c r="H17" s="77"/>
      <c r="I17" s="263" t="s">
        <v>27</v>
      </c>
      <c r="J17" s="263"/>
      <c r="K17" s="153">
        <v>0</v>
      </c>
      <c r="L17" s="153">
        <v>0</v>
      </c>
      <c r="M17" s="153">
        <v>0</v>
      </c>
      <c r="N17" s="86">
        <f>K17+L17+M17</f>
        <v>0</v>
      </c>
      <c r="O17" s="77"/>
    </row>
    <row r="18" spans="1:15" ht="17.25" customHeight="1" thickBot="1" x14ac:dyDescent="0.35">
      <c r="A18" s="25" t="s">
        <v>8</v>
      </c>
      <c r="B18" s="8">
        <v>20000</v>
      </c>
      <c r="C18" s="25">
        <v>72</v>
      </c>
      <c r="D18" s="118">
        <v>0</v>
      </c>
      <c r="E18" s="119">
        <f t="shared" si="0"/>
        <v>0</v>
      </c>
      <c r="G18" s="78"/>
      <c r="H18" s="77"/>
      <c r="I18" s="272" t="s">
        <v>41</v>
      </c>
      <c r="J18" s="273"/>
      <c r="K18" s="168">
        <v>0</v>
      </c>
      <c r="L18" s="168">
        <v>0</v>
      </c>
      <c r="M18" s="168">
        <v>0</v>
      </c>
      <c r="N18" s="86">
        <f>K18+L18+M18</f>
        <v>0</v>
      </c>
      <c r="O18" s="77"/>
    </row>
    <row r="19" spans="1:15" ht="17.25" customHeight="1" thickBot="1" x14ac:dyDescent="0.35">
      <c r="A19" s="25" t="s">
        <v>8</v>
      </c>
      <c r="B19" s="26">
        <v>25000</v>
      </c>
      <c r="C19" s="25">
        <v>72</v>
      </c>
      <c r="D19" s="118">
        <v>0</v>
      </c>
      <c r="E19" s="119">
        <f t="shared" si="0"/>
        <v>0</v>
      </c>
      <c r="G19" s="78"/>
      <c r="H19" s="77"/>
      <c r="I19" s="268" t="s">
        <v>131</v>
      </c>
      <c r="J19" s="269"/>
      <c r="K19" s="269"/>
      <c r="L19" s="269"/>
      <c r="M19" s="270"/>
      <c r="N19" s="161">
        <f>SUM(N17:N18)</f>
        <v>0</v>
      </c>
      <c r="O19" s="77"/>
    </row>
    <row r="20" spans="1:15" ht="17.25" thickBot="1" x14ac:dyDescent="0.35">
      <c r="A20" s="25" t="s">
        <v>8</v>
      </c>
      <c r="B20" s="26">
        <v>30000</v>
      </c>
      <c r="C20" s="25">
        <v>72</v>
      </c>
      <c r="D20" s="118">
        <v>0</v>
      </c>
      <c r="E20" s="130">
        <f t="shared" si="0"/>
        <v>0</v>
      </c>
      <c r="G20" s="78"/>
      <c r="H20" s="77"/>
      <c r="I20" s="265" t="s">
        <v>129</v>
      </c>
      <c r="J20" s="265"/>
      <c r="K20" s="265"/>
      <c r="L20" s="265"/>
      <c r="M20" s="265"/>
      <c r="N20" s="107"/>
      <c r="O20" s="77"/>
    </row>
    <row r="21" spans="1:15" ht="17.25" customHeight="1" thickBot="1" x14ac:dyDescent="0.35">
      <c r="A21" s="233" t="s">
        <v>116</v>
      </c>
      <c r="B21" s="234"/>
      <c r="C21" s="234"/>
      <c r="D21" s="235"/>
      <c r="E21" s="49">
        <f>SUM(E11:E20)</f>
        <v>0</v>
      </c>
      <c r="G21" s="78"/>
      <c r="H21" s="77"/>
      <c r="I21" s="225" t="s">
        <v>128</v>
      </c>
      <c r="J21" s="226"/>
      <c r="K21" s="226"/>
      <c r="L21" s="226"/>
      <c r="M21" s="226"/>
      <c r="N21" s="161">
        <f>N14+N19</f>
        <v>0</v>
      </c>
      <c r="O21" s="77"/>
    </row>
    <row r="22" spans="1:15" x14ac:dyDescent="0.3">
      <c r="A22" s="80"/>
      <c r="B22" s="80"/>
      <c r="C22" s="80"/>
      <c r="D22" s="159"/>
      <c r="E22" s="81"/>
      <c r="G22" s="78"/>
      <c r="H22" s="77"/>
      <c r="I22" s="69"/>
      <c r="J22" s="69"/>
      <c r="K22" s="69"/>
      <c r="L22" s="69"/>
      <c r="M22" s="69"/>
      <c r="N22" s="69"/>
      <c r="O22" s="77"/>
    </row>
    <row r="23" spans="1:15" x14ac:dyDescent="0.3">
      <c r="A23" s="283" t="s">
        <v>1</v>
      </c>
      <c r="B23" s="284"/>
      <c r="C23" s="284"/>
      <c r="D23" s="285"/>
      <c r="E23" s="107"/>
      <c r="G23" s="78"/>
      <c r="H23" s="78"/>
      <c r="I23" s="17"/>
      <c r="J23" s="17"/>
      <c r="K23" s="17"/>
      <c r="L23" s="17"/>
      <c r="M23" s="17"/>
      <c r="N23" s="17"/>
      <c r="O23" s="77"/>
    </row>
    <row r="24" spans="1:15" x14ac:dyDescent="0.3">
      <c r="A24" s="271" t="s">
        <v>42</v>
      </c>
      <c r="B24" s="271"/>
      <c r="C24" s="83" t="s">
        <v>108</v>
      </c>
      <c r="D24" s="114" t="s">
        <v>109</v>
      </c>
      <c r="E24" s="82" t="s">
        <v>149</v>
      </c>
      <c r="G24" s="78"/>
      <c r="H24" s="78"/>
      <c r="I24" s="262"/>
      <c r="J24" s="262"/>
      <c r="K24" s="262"/>
      <c r="L24" s="262"/>
      <c r="M24" s="262"/>
      <c r="N24" s="143"/>
      <c r="O24" s="77"/>
    </row>
    <row r="25" spans="1:15" x14ac:dyDescent="0.3">
      <c r="A25" s="263" t="s">
        <v>27</v>
      </c>
      <c r="B25" s="264"/>
      <c r="C25" s="153">
        <v>0</v>
      </c>
      <c r="D25" s="47">
        <v>0</v>
      </c>
      <c r="E25" s="142">
        <f>(C25*60)+(D25*72)</f>
        <v>0</v>
      </c>
      <c r="G25" s="78"/>
      <c r="H25" s="78"/>
      <c r="I25" s="261"/>
      <c r="J25" s="261"/>
      <c r="K25" s="261"/>
      <c r="L25" s="261"/>
      <c r="M25" s="58"/>
      <c r="N25" s="58"/>
      <c r="O25" s="77"/>
    </row>
    <row r="26" spans="1:15" x14ac:dyDescent="0.3">
      <c r="A26" s="263" t="s">
        <v>48</v>
      </c>
      <c r="B26" s="264"/>
      <c r="C26" s="153">
        <v>0</v>
      </c>
      <c r="D26" s="47">
        <v>0</v>
      </c>
      <c r="E26" s="142">
        <f t="shared" ref="E26:E39" si="2">(C26*60)+(D26*72)</f>
        <v>0</v>
      </c>
      <c r="G26" s="78"/>
      <c r="H26" s="78"/>
      <c r="I26" s="262"/>
      <c r="J26" s="262"/>
      <c r="K26" s="262"/>
      <c r="L26" s="262"/>
      <c r="M26" s="262"/>
      <c r="N26" s="143"/>
      <c r="O26" s="77"/>
    </row>
    <row r="27" spans="1:15" x14ac:dyDescent="0.3">
      <c r="A27" s="263" t="s">
        <v>49</v>
      </c>
      <c r="B27" s="264"/>
      <c r="C27" s="153">
        <v>0</v>
      </c>
      <c r="D27" s="47">
        <v>0</v>
      </c>
      <c r="E27" s="142">
        <f t="shared" si="2"/>
        <v>0</v>
      </c>
      <c r="G27" s="78"/>
      <c r="H27" s="78"/>
      <c r="I27" s="261"/>
      <c r="J27" s="261"/>
      <c r="K27" s="261"/>
      <c r="L27" s="261"/>
      <c r="M27" s="58"/>
      <c r="N27" s="58"/>
      <c r="O27" s="77"/>
    </row>
    <row r="28" spans="1:15" x14ac:dyDescent="0.3">
      <c r="A28" s="263" t="s">
        <v>28</v>
      </c>
      <c r="B28" s="264"/>
      <c r="C28" s="153">
        <v>0</v>
      </c>
      <c r="D28" s="47">
        <v>0</v>
      </c>
      <c r="E28" s="142">
        <f t="shared" si="2"/>
        <v>0</v>
      </c>
      <c r="G28" s="78"/>
      <c r="H28" s="78"/>
      <c r="I28" s="78"/>
      <c r="J28" s="78"/>
      <c r="K28" s="78"/>
      <c r="L28" s="78"/>
      <c r="M28" s="78"/>
      <c r="N28" s="78"/>
      <c r="O28" s="77"/>
    </row>
    <row r="29" spans="1:15" ht="16.5" customHeight="1" x14ac:dyDescent="0.3">
      <c r="A29" s="263" t="s">
        <v>29</v>
      </c>
      <c r="B29" s="264"/>
      <c r="C29" s="153">
        <v>0</v>
      </c>
      <c r="D29" s="47">
        <v>0</v>
      </c>
      <c r="E29" s="142">
        <f t="shared" si="2"/>
        <v>0</v>
      </c>
      <c r="G29" s="78"/>
      <c r="H29" s="78"/>
      <c r="I29" s="78"/>
      <c r="J29" s="78"/>
      <c r="K29" s="78"/>
      <c r="L29" s="78"/>
      <c r="M29" s="78"/>
      <c r="N29" s="78"/>
      <c r="O29" s="77"/>
    </row>
    <row r="30" spans="1:15" ht="16.5" customHeight="1" x14ac:dyDescent="0.3">
      <c r="A30" s="263" t="s">
        <v>50</v>
      </c>
      <c r="B30" s="264"/>
      <c r="C30" s="153">
        <v>0</v>
      </c>
      <c r="D30" s="47">
        <v>0</v>
      </c>
      <c r="E30" s="142">
        <f t="shared" si="2"/>
        <v>0</v>
      </c>
      <c r="G30" s="78"/>
      <c r="H30" s="78"/>
      <c r="I30" s="78"/>
      <c r="J30" s="78"/>
      <c r="K30" s="78"/>
      <c r="L30" s="78"/>
      <c r="M30" s="78"/>
      <c r="N30" s="78"/>
      <c r="O30" s="77"/>
    </row>
    <row r="31" spans="1:15" ht="16.5" customHeight="1" x14ac:dyDescent="0.3">
      <c r="A31" s="263" t="s">
        <v>30</v>
      </c>
      <c r="B31" s="264"/>
      <c r="C31" s="153">
        <v>0</v>
      </c>
      <c r="D31" s="47">
        <v>0</v>
      </c>
      <c r="E31" s="142">
        <f t="shared" si="2"/>
        <v>0</v>
      </c>
      <c r="G31" s="78"/>
      <c r="H31" s="78"/>
      <c r="I31" s="78"/>
      <c r="J31" s="78"/>
      <c r="K31" s="78"/>
      <c r="L31" s="78"/>
      <c r="M31" s="78"/>
      <c r="N31" s="78"/>
      <c r="O31" s="77"/>
    </row>
    <row r="32" spans="1:15" ht="16.5" customHeight="1" x14ac:dyDescent="0.3">
      <c r="A32" s="263" t="s">
        <v>31</v>
      </c>
      <c r="B32" s="264"/>
      <c r="C32" s="153">
        <v>0</v>
      </c>
      <c r="D32" s="47">
        <v>0</v>
      </c>
      <c r="E32" s="142">
        <f t="shared" si="2"/>
        <v>0</v>
      </c>
      <c r="G32" s="78"/>
      <c r="H32" s="78"/>
      <c r="I32" s="78"/>
      <c r="J32" s="78"/>
      <c r="K32" s="78"/>
      <c r="L32" s="78"/>
      <c r="M32" s="78"/>
      <c r="N32" s="78"/>
      <c r="O32" s="77"/>
    </row>
    <row r="33" spans="1:15" ht="16.5" customHeight="1" x14ac:dyDescent="0.3">
      <c r="A33" s="263" t="s">
        <v>32</v>
      </c>
      <c r="B33" s="264"/>
      <c r="C33" s="153">
        <v>0</v>
      </c>
      <c r="D33" s="47">
        <v>0</v>
      </c>
      <c r="E33" s="142">
        <f t="shared" si="2"/>
        <v>0</v>
      </c>
      <c r="G33" s="78"/>
      <c r="H33" s="78"/>
      <c r="I33" s="78"/>
      <c r="J33" s="78"/>
      <c r="K33" s="78"/>
      <c r="L33" s="78"/>
      <c r="M33" s="78"/>
      <c r="N33" s="78"/>
      <c r="O33" s="77"/>
    </row>
    <row r="34" spans="1:15" ht="31.5" customHeight="1" x14ac:dyDescent="0.3">
      <c r="A34" s="263" t="s">
        <v>51</v>
      </c>
      <c r="B34" s="264"/>
      <c r="C34" s="153">
        <v>0</v>
      </c>
      <c r="D34" s="47">
        <v>0</v>
      </c>
      <c r="E34" s="142">
        <f t="shared" si="2"/>
        <v>0</v>
      </c>
      <c r="G34" s="78"/>
      <c r="H34" s="78"/>
      <c r="I34" s="78"/>
      <c r="J34" s="78"/>
      <c r="K34" s="78"/>
      <c r="L34" s="78"/>
      <c r="M34" s="78"/>
      <c r="N34" s="78"/>
      <c r="O34" s="77"/>
    </row>
    <row r="35" spans="1:15" ht="16.5" customHeight="1" x14ac:dyDescent="0.3">
      <c r="A35" s="263" t="s">
        <v>52</v>
      </c>
      <c r="B35" s="264"/>
      <c r="C35" s="153">
        <v>0</v>
      </c>
      <c r="D35" s="47">
        <v>0</v>
      </c>
      <c r="E35" s="142">
        <f t="shared" si="2"/>
        <v>0</v>
      </c>
      <c r="G35" s="78"/>
      <c r="H35" s="78"/>
      <c r="I35" s="78"/>
      <c r="J35" s="78"/>
      <c r="K35" s="78"/>
      <c r="L35" s="78"/>
      <c r="M35" s="78"/>
      <c r="N35" s="78"/>
      <c r="O35" s="77"/>
    </row>
    <row r="36" spans="1:15" ht="16.5" customHeight="1" x14ac:dyDescent="0.3">
      <c r="A36" s="263" t="s">
        <v>53</v>
      </c>
      <c r="B36" s="264"/>
      <c r="C36" s="153">
        <v>0</v>
      </c>
      <c r="D36" s="47">
        <v>0</v>
      </c>
      <c r="E36" s="142">
        <f>(C36*60)+(D36*72)</f>
        <v>0</v>
      </c>
      <c r="G36" s="78"/>
      <c r="H36" s="78"/>
      <c r="I36" s="78"/>
      <c r="J36" s="78"/>
      <c r="K36" s="78"/>
      <c r="L36" s="78"/>
      <c r="M36" s="78"/>
      <c r="N36" s="78"/>
      <c r="O36" s="77"/>
    </row>
    <row r="37" spans="1:15" ht="16.5" customHeight="1" x14ac:dyDescent="0.3">
      <c r="A37" s="263" t="s">
        <v>46</v>
      </c>
      <c r="B37" s="264"/>
      <c r="C37" s="153">
        <v>0</v>
      </c>
      <c r="D37" s="47">
        <v>0</v>
      </c>
      <c r="E37" s="142">
        <f t="shared" si="2"/>
        <v>0</v>
      </c>
      <c r="G37" s="78"/>
      <c r="H37" s="78"/>
      <c r="I37" s="78"/>
      <c r="J37" s="78"/>
      <c r="K37" s="78"/>
      <c r="L37" s="78"/>
      <c r="M37" s="78"/>
      <c r="N37" s="78"/>
      <c r="O37" s="77"/>
    </row>
    <row r="38" spans="1:15" ht="16.5" customHeight="1" x14ac:dyDescent="0.3">
      <c r="A38" s="263" t="s">
        <v>34</v>
      </c>
      <c r="B38" s="264"/>
      <c r="C38" s="153">
        <v>0</v>
      </c>
      <c r="D38" s="47">
        <v>0</v>
      </c>
      <c r="E38" s="142">
        <f t="shared" si="2"/>
        <v>0</v>
      </c>
      <c r="G38" s="78"/>
      <c r="H38" s="78"/>
      <c r="I38" s="78"/>
      <c r="J38" s="78"/>
      <c r="K38" s="78"/>
      <c r="L38" s="78"/>
      <c r="M38" s="78"/>
      <c r="N38" s="78"/>
      <c r="O38" s="77"/>
    </row>
    <row r="39" spans="1:15" ht="17.25" thickBot="1" x14ac:dyDescent="0.35">
      <c r="A39" s="279" t="s">
        <v>58</v>
      </c>
      <c r="B39" s="280"/>
      <c r="C39" s="153">
        <v>0</v>
      </c>
      <c r="D39" s="47">
        <v>0</v>
      </c>
      <c r="E39" s="142">
        <f t="shared" si="2"/>
        <v>0</v>
      </c>
      <c r="G39" s="78"/>
      <c r="H39" s="78"/>
      <c r="I39" s="78"/>
      <c r="J39" s="78"/>
      <c r="K39" s="78"/>
      <c r="L39" s="78"/>
      <c r="M39" s="78"/>
      <c r="N39" s="78"/>
      <c r="O39" s="77"/>
    </row>
    <row r="40" spans="1:15" ht="17.25" customHeight="1" thickBot="1" x14ac:dyDescent="0.35">
      <c r="A40" s="225" t="s">
        <v>135</v>
      </c>
      <c r="B40" s="226"/>
      <c r="C40" s="226"/>
      <c r="D40" s="226"/>
      <c r="E40" s="155">
        <f>SUM(E25:E39)</f>
        <v>0</v>
      </c>
      <c r="G40" s="78"/>
      <c r="H40" s="78"/>
      <c r="I40" s="78"/>
      <c r="J40" s="78"/>
      <c r="K40" s="78"/>
      <c r="L40" s="78"/>
      <c r="M40" s="78"/>
      <c r="N40" s="78"/>
      <c r="O40" s="77"/>
    </row>
    <row r="41" spans="1:15" x14ac:dyDescent="0.3">
      <c r="A41" s="57"/>
      <c r="B41" s="57"/>
      <c r="C41" s="57"/>
      <c r="D41" s="58"/>
      <c r="E41" s="58"/>
      <c r="G41" s="78"/>
      <c r="H41" s="78"/>
      <c r="I41" s="78"/>
      <c r="J41" s="78"/>
      <c r="K41" s="78"/>
      <c r="L41" s="78"/>
      <c r="M41" s="78"/>
      <c r="N41" s="78"/>
      <c r="O41" s="77"/>
    </row>
    <row r="42" spans="1:15" ht="17.25" thickBot="1" x14ac:dyDescent="0.35">
      <c r="A42" s="282" t="s">
        <v>103</v>
      </c>
      <c r="B42" s="282"/>
      <c r="C42" s="282"/>
      <c r="D42" s="282"/>
      <c r="E42" s="107"/>
      <c r="G42" s="78"/>
      <c r="H42" s="78"/>
      <c r="I42" s="78"/>
      <c r="J42" s="78"/>
      <c r="K42" s="78"/>
      <c r="L42" s="78"/>
      <c r="M42" s="78"/>
      <c r="N42" s="78"/>
      <c r="O42" s="77"/>
    </row>
    <row r="43" spans="1:15" ht="17.25" customHeight="1" thickBot="1" x14ac:dyDescent="0.35">
      <c r="A43" s="228" t="s">
        <v>157</v>
      </c>
      <c r="B43" s="229"/>
      <c r="C43" s="229"/>
      <c r="D43" s="230"/>
      <c r="E43" s="158">
        <f>E21+E40</f>
        <v>0</v>
      </c>
      <c r="G43" s="78"/>
      <c r="H43" s="78"/>
      <c r="I43" s="78"/>
      <c r="J43" s="78"/>
      <c r="K43" s="78"/>
      <c r="L43" s="78"/>
      <c r="M43" s="78"/>
      <c r="N43" s="78"/>
      <c r="O43" s="77"/>
    </row>
    <row r="44" spans="1:15" x14ac:dyDescent="0.3">
      <c r="A44" s="17"/>
      <c r="B44" s="17"/>
      <c r="C44" s="17"/>
      <c r="D44" s="17"/>
      <c r="E44" s="17"/>
      <c r="G44" s="78"/>
      <c r="H44" s="78"/>
      <c r="I44" s="78"/>
      <c r="J44" s="78"/>
      <c r="K44" s="78"/>
      <c r="L44" s="78"/>
      <c r="M44" s="78"/>
      <c r="N44" s="78"/>
      <c r="O44" s="77"/>
    </row>
    <row r="45" spans="1:15" x14ac:dyDescent="0.3">
      <c r="A45" s="281" t="s">
        <v>21</v>
      </c>
      <c r="B45" s="243"/>
      <c r="C45" s="243"/>
      <c r="D45" s="243"/>
      <c r="E45" s="107"/>
      <c r="G45" s="78"/>
      <c r="H45" s="78"/>
      <c r="I45" s="78"/>
      <c r="J45" s="78"/>
      <c r="K45" s="78"/>
      <c r="L45" s="78"/>
      <c r="M45" s="78"/>
      <c r="N45" s="78"/>
      <c r="O45" s="77"/>
    </row>
    <row r="46" spans="1:15" x14ac:dyDescent="0.3">
      <c r="A46" s="222" t="s">
        <v>22</v>
      </c>
      <c r="B46" s="222"/>
      <c r="C46" s="222"/>
      <c r="D46" s="231">
        <v>0</v>
      </c>
      <c r="E46" s="231"/>
      <c r="G46" s="78"/>
      <c r="H46" s="78"/>
      <c r="I46" s="78"/>
      <c r="J46" s="78"/>
      <c r="K46" s="78"/>
      <c r="L46" s="78"/>
      <c r="M46" s="78"/>
      <c r="N46" s="78"/>
      <c r="O46" s="77"/>
    </row>
    <row r="47" spans="1:15" x14ac:dyDescent="0.3">
      <c r="A47" s="222" t="s">
        <v>23</v>
      </c>
      <c r="B47" s="222"/>
      <c r="C47" s="222"/>
      <c r="D47" s="231">
        <v>0</v>
      </c>
      <c r="E47" s="231"/>
      <c r="G47" s="78"/>
      <c r="H47" s="78"/>
      <c r="I47" s="78"/>
      <c r="J47" s="78"/>
      <c r="K47" s="78"/>
      <c r="L47" s="78"/>
      <c r="M47" s="78"/>
      <c r="N47" s="78"/>
      <c r="O47" s="77"/>
    </row>
    <row r="48" spans="1:15" x14ac:dyDescent="0.3">
      <c r="A48" s="77"/>
      <c r="B48" s="77"/>
      <c r="C48" s="77"/>
      <c r="D48" s="77"/>
      <c r="E48" s="77"/>
      <c r="G48" s="77"/>
      <c r="H48" s="77"/>
      <c r="I48" s="77"/>
      <c r="J48" s="77"/>
      <c r="K48" s="77"/>
      <c r="L48" s="77"/>
      <c r="M48" s="77"/>
      <c r="N48" s="77"/>
      <c r="O48" s="77"/>
    </row>
  </sheetData>
  <protectedRanges>
    <protectedRange sqref="I21 I27 A25:A39 I25 I17:I19 A41" name="Additionele invessteringen"/>
    <protectedRange sqref="A40" name="Additionele invessteringen_1"/>
  </protectedRanges>
  <mergeCells count="43">
    <mergeCell ref="D46:E46"/>
    <mergeCell ref="D47:E47"/>
    <mergeCell ref="A43:D43"/>
    <mergeCell ref="A40:D40"/>
    <mergeCell ref="A21:D21"/>
    <mergeCell ref="A38:B38"/>
    <mergeCell ref="A39:B39"/>
    <mergeCell ref="A46:C46"/>
    <mergeCell ref="A47:C47"/>
    <mergeCell ref="A45:D45"/>
    <mergeCell ref="A42:D42"/>
    <mergeCell ref="A23:D23"/>
    <mergeCell ref="A5:F5"/>
    <mergeCell ref="A3:F3"/>
    <mergeCell ref="A2:F2"/>
    <mergeCell ref="A36:B36"/>
    <mergeCell ref="A37:B37"/>
    <mergeCell ref="A24:B24"/>
    <mergeCell ref="A31:B31"/>
    <mergeCell ref="A32:B32"/>
    <mergeCell ref="A33:B33"/>
    <mergeCell ref="A34:B34"/>
    <mergeCell ref="A35:B35"/>
    <mergeCell ref="A26:B26"/>
    <mergeCell ref="A27:B27"/>
    <mergeCell ref="A28:B28"/>
    <mergeCell ref="A29:B29"/>
    <mergeCell ref="A30:B30"/>
    <mergeCell ref="I27:L27"/>
    <mergeCell ref="I26:M26"/>
    <mergeCell ref="A25:B25"/>
    <mergeCell ref="A9:D9"/>
    <mergeCell ref="I20:M20"/>
    <mergeCell ref="I9:N9"/>
    <mergeCell ref="I14:M14"/>
    <mergeCell ref="I15:N15"/>
    <mergeCell ref="I21:M21"/>
    <mergeCell ref="I19:M19"/>
    <mergeCell ref="I17:J17"/>
    <mergeCell ref="I16:J16"/>
    <mergeCell ref="I18:J18"/>
    <mergeCell ref="I24:M24"/>
    <mergeCell ref="I25:L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9E912-8EB6-4816-ACC7-F6FF7BB0C5F1}">
  <dimension ref="A1:O64"/>
  <sheetViews>
    <sheetView zoomScaleNormal="100" workbookViewId="0">
      <selection activeCell="N16" sqref="N16"/>
    </sheetView>
  </sheetViews>
  <sheetFormatPr defaultColWidth="0" defaultRowHeight="14.45" customHeight="1" zeroHeight="1" x14ac:dyDescent="0.25"/>
  <cols>
    <col min="1" max="1" width="21.5703125" customWidth="1"/>
    <col min="2" max="2" width="15.7109375" customWidth="1"/>
    <col min="3" max="3" width="15.5703125" bestFit="1" customWidth="1"/>
    <col min="4" max="4" width="20.140625" bestFit="1" customWidth="1"/>
    <col min="5" max="5" width="20.140625" customWidth="1"/>
    <col min="6" max="6" width="3" customWidth="1"/>
    <col min="7" max="7" width="7.5703125" style="74" customWidth="1"/>
    <col min="8" max="8" width="1.7109375" customWidth="1"/>
    <col min="9" max="9" width="21.28515625" customWidth="1"/>
    <col min="10" max="10" width="14.5703125" bestFit="1" customWidth="1"/>
    <col min="11" max="11" width="11.28515625" customWidth="1"/>
    <col min="12" max="12" width="10.28515625" bestFit="1" customWidth="1"/>
    <col min="13" max="13" width="16.140625" bestFit="1" customWidth="1"/>
    <col min="14" max="14" width="21.140625" bestFit="1" customWidth="1"/>
    <col min="15" max="15" width="2.28515625" customWidth="1"/>
    <col min="16" max="16384" width="8.85546875" hidden="1"/>
  </cols>
  <sheetData>
    <row r="1" spans="1:15" ht="17.25" thickBot="1" x14ac:dyDescent="0.35">
      <c r="A1" s="16" t="s">
        <v>64</v>
      </c>
      <c r="B1" s="17"/>
      <c r="C1" s="17"/>
      <c r="D1" s="17"/>
      <c r="E1" s="17"/>
      <c r="F1" s="17"/>
      <c r="H1" s="74"/>
      <c r="I1" s="74"/>
      <c r="J1" s="74"/>
      <c r="K1" s="74"/>
      <c r="L1" s="74"/>
      <c r="M1" s="74"/>
      <c r="N1" s="74"/>
      <c r="O1" s="74"/>
    </row>
    <row r="2" spans="1:15" s="78" customFormat="1" ht="17.25" thickBot="1" x14ac:dyDescent="0.35">
      <c r="A2" s="12" t="s">
        <v>54</v>
      </c>
      <c r="B2" s="13"/>
      <c r="C2" s="13"/>
      <c r="D2" s="14"/>
      <c r="E2" s="16"/>
      <c r="F2" s="16"/>
      <c r="H2" s="74"/>
      <c r="I2" s="17"/>
      <c r="J2" s="17"/>
      <c r="K2" s="17"/>
      <c r="L2" s="17"/>
      <c r="M2" s="17"/>
      <c r="N2" s="17"/>
      <c r="O2" s="17"/>
    </row>
    <row r="3" spans="1:15" s="74" customFormat="1" ht="19.5" thickBot="1" x14ac:dyDescent="0.35">
      <c r="A3" s="244" t="s">
        <v>20</v>
      </c>
      <c r="B3" s="245"/>
      <c r="C3" s="245"/>
      <c r="D3" s="246"/>
      <c r="E3" s="79"/>
      <c r="F3" s="79"/>
      <c r="I3" s="70"/>
      <c r="J3" s="70"/>
      <c r="K3" s="70"/>
      <c r="L3" s="17"/>
      <c r="M3" s="17"/>
      <c r="N3" s="17"/>
      <c r="O3" s="17"/>
    </row>
    <row r="4" spans="1:15" ht="18.75" x14ac:dyDescent="0.3">
      <c r="A4" s="106"/>
      <c r="B4" s="106"/>
      <c r="C4" s="106"/>
      <c r="D4" s="106"/>
      <c r="E4" s="79"/>
      <c r="F4" s="79"/>
      <c r="H4" s="63"/>
      <c r="I4" s="182"/>
      <c r="J4" s="182"/>
      <c r="K4" s="182"/>
      <c r="L4" s="69"/>
      <c r="M4" s="69"/>
      <c r="N4" s="69"/>
      <c r="O4" s="69"/>
    </row>
    <row r="5" spans="1:15" ht="18.75" x14ac:dyDescent="0.3">
      <c r="A5" s="180"/>
      <c r="B5" s="180"/>
      <c r="C5" s="180"/>
      <c r="D5" s="180"/>
      <c r="E5" s="180"/>
      <c r="F5" s="180"/>
      <c r="H5" s="63"/>
      <c r="I5" s="70" t="s">
        <v>40</v>
      </c>
      <c r="J5" s="70"/>
      <c r="K5" s="70"/>
      <c r="L5" s="17"/>
      <c r="M5" s="17"/>
      <c r="N5" s="17"/>
      <c r="O5" s="69"/>
    </row>
    <row r="6" spans="1:15" ht="18.75" x14ac:dyDescent="0.3">
      <c r="A6" s="70" t="s">
        <v>140</v>
      </c>
      <c r="B6" s="15"/>
      <c r="C6" s="70"/>
      <c r="D6" s="15"/>
      <c r="E6" s="15"/>
      <c r="F6" s="181"/>
      <c r="G6" s="45"/>
      <c r="H6" s="77"/>
      <c r="I6" s="224" t="s">
        <v>2</v>
      </c>
      <c r="J6" s="224"/>
      <c r="K6" s="224"/>
      <c r="L6" s="224"/>
      <c r="M6" s="224"/>
      <c r="N6" s="224"/>
      <c r="O6" s="77"/>
    </row>
    <row r="7" spans="1:15" ht="16.5" x14ac:dyDescent="0.3">
      <c r="A7" s="224" t="s">
        <v>2</v>
      </c>
      <c r="B7" s="224"/>
      <c r="C7" s="224"/>
      <c r="D7" s="224"/>
      <c r="E7" s="107"/>
      <c r="F7" s="107"/>
      <c r="G7" s="45"/>
      <c r="H7" s="77"/>
      <c r="I7" s="11" t="s">
        <v>0</v>
      </c>
      <c r="J7" s="11" t="s">
        <v>107</v>
      </c>
      <c r="K7" s="11" t="s">
        <v>7</v>
      </c>
      <c r="L7" s="11" t="s">
        <v>113</v>
      </c>
      <c r="M7" s="11" t="s">
        <v>120</v>
      </c>
      <c r="N7" s="11" t="s">
        <v>121</v>
      </c>
      <c r="O7" s="77"/>
    </row>
    <row r="8" spans="1:15" ht="16.5" x14ac:dyDescent="0.3">
      <c r="A8" s="11" t="s">
        <v>0</v>
      </c>
      <c r="B8" s="11" t="s">
        <v>6</v>
      </c>
      <c r="C8" s="11" t="s">
        <v>7</v>
      </c>
      <c r="D8" s="149" t="s">
        <v>114</v>
      </c>
      <c r="E8" s="11" t="s">
        <v>121</v>
      </c>
      <c r="F8" s="175"/>
      <c r="G8" s="45"/>
      <c r="H8" s="77"/>
      <c r="I8" s="18" t="s">
        <v>8</v>
      </c>
      <c r="J8" s="4">
        <v>500</v>
      </c>
      <c r="K8" s="4">
        <v>1</v>
      </c>
      <c r="L8" s="5" t="s">
        <v>142</v>
      </c>
      <c r="M8" s="183">
        <v>0</v>
      </c>
      <c r="N8" s="119">
        <f>M8</f>
        <v>0</v>
      </c>
      <c r="O8" s="77"/>
    </row>
    <row r="9" spans="1:15" ht="16.5" x14ac:dyDescent="0.3">
      <c r="A9" s="18" t="s">
        <v>8</v>
      </c>
      <c r="B9" s="4">
        <v>10000</v>
      </c>
      <c r="C9" s="5">
        <v>60</v>
      </c>
      <c r="D9" s="115">
        <v>0</v>
      </c>
      <c r="E9" s="119">
        <f>C9*D9</f>
        <v>0</v>
      </c>
      <c r="F9" s="176"/>
      <c r="G9" s="45"/>
      <c r="H9" s="77"/>
      <c r="I9" s="19" t="s">
        <v>8</v>
      </c>
      <c r="J9" s="6">
        <v>1000</v>
      </c>
      <c r="K9" s="6">
        <v>7</v>
      </c>
      <c r="L9" s="7" t="s">
        <v>143</v>
      </c>
      <c r="M9" s="184">
        <v>0</v>
      </c>
      <c r="N9" s="119">
        <f t="shared" ref="N9:N10" si="0">M9</f>
        <v>0</v>
      </c>
      <c r="O9" s="77"/>
    </row>
    <row r="10" spans="1:15" ht="17.25" thickBot="1" x14ac:dyDescent="0.35">
      <c r="A10" s="19" t="s">
        <v>8</v>
      </c>
      <c r="B10" s="6">
        <v>15000</v>
      </c>
      <c r="C10" s="7">
        <v>60</v>
      </c>
      <c r="D10" s="116">
        <v>0</v>
      </c>
      <c r="E10" s="119">
        <f t="shared" ref="E10:E18" si="1">C10*D10</f>
        <v>0</v>
      </c>
      <c r="F10" s="176"/>
      <c r="G10" s="45"/>
      <c r="H10" s="77"/>
      <c r="I10" s="3" t="s">
        <v>8</v>
      </c>
      <c r="J10" s="8">
        <v>2500</v>
      </c>
      <c r="K10" s="8">
        <v>30</v>
      </c>
      <c r="L10" s="3" t="s">
        <v>141</v>
      </c>
      <c r="M10" s="185">
        <v>0</v>
      </c>
      <c r="N10" s="119">
        <f t="shared" si="0"/>
        <v>0</v>
      </c>
      <c r="O10" s="77"/>
    </row>
    <row r="11" spans="1:15" ht="17.25" thickBot="1" x14ac:dyDescent="0.35">
      <c r="A11" s="3" t="s">
        <v>8</v>
      </c>
      <c r="B11" s="8">
        <v>20000</v>
      </c>
      <c r="C11" s="3">
        <v>60</v>
      </c>
      <c r="D11" s="117">
        <v>0</v>
      </c>
      <c r="E11" s="119">
        <f t="shared" si="1"/>
        <v>0</v>
      </c>
      <c r="F11" s="176"/>
      <c r="G11" s="45"/>
      <c r="H11" s="77"/>
      <c r="I11" s="233" t="s">
        <v>119</v>
      </c>
      <c r="J11" s="234"/>
      <c r="K11" s="234"/>
      <c r="L11" s="234"/>
      <c r="M11" s="235"/>
      <c r="N11" s="49">
        <f>SUM(N8:N10)</f>
        <v>0</v>
      </c>
      <c r="O11" s="77"/>
    </row>
    <row r="12" spans="1:15" ht="16.5" x14ac:dyDescent="0.3">
      <c r="A12" s="25" t="s">
        <v>8</v>
      </c>
      <c r="B12" s="26">
        <v>25000</v>
      </c>
      <c r="C12" s="25">
        <v>60</v>
      </c>
      <c r="D12" s="117">
        <v>0</v>
      </c>
      <c r="E12" s="119">
        <f t="shared" si="1"/>
        <v>0</v>
      </c>
      <c r="F12" s="176"/>
      <c r="G12" s="45"/>
      <c r="H12" s="77"/>
      <c r="I12" s="266" t="s">
        <v>1</v>
      </c>
      <c r="J12" s="267"/>
      <c r="K12" s="267"/>
      <c r="L12" s="267"/>
      <c r="M12" s="267"/>
      <c r="N12" s="267"/>
      <c r="O12" s="77"/>
    </row>
    <row r="13" spans="1:15" ht="16.5" x14ac:dyDescent="0.3">
      <c r="A13" s="3" t="s">
        <v>8</v>
      </c>
      <c r="B13" s="8">
        <v>30000</v>
      </c>
      <c r="C13" s="3">
        <v>60</v>
      </c>
      <c r="D13" s="117">
        <v>0</v>
      </c>
      <c r="E13" s="119">
        <f t="shared" si="1"/>
        <v>0</v>
      </c>
      <c r="F13" s="176"/>
      <c r="G13" s="45"/>
      <c r="H13" s="77"/>
      <c r="I13" s="271" t="s">
        <v>42</v>
      </c>
      <c r="J13" s="271"/>
      <c r="K13" s="152" t="s">
        <v>132</v>
      </c>
      <c r="L13" s="82" t="s">
        <v>133</v>
      </c>
      <c r="M13" s="82" t="s">
        <v>134</v>
      </c>
      <c r="N13" s="88" t="s">
        <v>111</v>
      </c>
      <c r="O13" s="77"/>
    </row>
    <row r="14" spans="1:15" ht="16.5" customHeight="1" x14ac:dyDescent="0.3">
      <c r="A14" s="3" t="s">
        <v>8</v>
      </c>
      <c r="B14" s="4">
        <v>10000</v>
      </c>
      <c r="C14" s="3">
        <v>72</v>
      </c>
      <c r="D14" s="117">
        <v>0</v>
      </c>
      <c r="E14" s="119">
        <f t="shared" si="1"/>
        <v>0</v>
      </c>
      <c r="F14" s="176"/>
      <c r="G14" s="45"/>
      <c r="H14" s="77"/>
      <c r="I14" s="263" t="s">
        <v>27</v>
      </c>
      <c r="J14" s="263"/>
      <c r="K14" s="153">
        <v>0</v>
      </c>
      <c r="L14" s="153">
        <v>0</v>
      </c>
      <c r="M14" s="153">
        <v>0</v>
      </c>
      <c r="N14" s="86">
        <f>K14+L14+M14</f>
        <v>0</v>
      </c>
      <c r="O14" s="77"/>
    </row>
    <row r="15" spans="1:15" ht="17.25" thickBot="1" x14ac:dyDescent="0.35">
      <c r="A15" s="18" t="s">
        <v>8</v>
      </c>
      <c r="B15" s="6">
        <v>15000</v>
      </c>
      <c r="C15" s="5">
        <v>72</v>
      </c>
      <c r="D15" s="115">
        <v>0</v>
      </c>
      <c r="E15" s="119">
        <f t="shared" si="1"/>
        <v>0</v>
      </c>
      <c r="F15" s="176"/>
      <c r="G15" s="45"/>
      <c r="H15" s="77"/>
      <c r="I15" s="272" t="s">
        <v>41</v>
      </c>
      <c r="J15" s="273"/>
      <c r="K15" s="168">
        <v>0</v>
      </c>
      <c r="L15" s="168">
        <v>0</v>
      </c>
      <c r="M15" s="168">
        <v>0</v>
      </c>
      <c r="N15" s="86">
        <f>K15+L15+M15</f>
        <v>0</v>
      </c>
      <c r="O15" s="77"/>
    </row>
    <row r="16" spans="1:15" ht="17.25" customHeight="1" thickBot="1" x14ac:dyDescent="0.35">
      <c r="A16" s="19" t="s">
        <v>8</v>
      </c>
      <c r="B16" s="8">
        <v>20000</v>
      </c>
      <c r="C16" s="7">
        <v>72</v>
      </c>
      <c r="D16" s="116">
        <v>0</v>
      </c>
      <c r="E16" s="119">
        <f t="shared" si="1"/>
        <v>0</v>
      </c>
      <c r="F16" s="176"/>
      <c r="G16" s="45"/>
      <c r="H16" s="77"/>
      <c r="I16" s="268" t="s">
        <v>131</v>
      </c>
      <c r="J16" s="269"/>
      <c r="K16" s="269"/>
      <c r="L16" s="269"/>
      <c r="M16" s="270"/>
      <c r="N16" s="161">
        <f>SUM(N14:N15)</f>
        <v>0</v>
      </c>
      <c r="O16" s="77"/>
    </row>
    <row r="17" spans="1:15" ht="17.25" thickBot="1" x14ac:dyDescent="0.35">
      <c r="A17" s="3" t="s">
        <v>8</v>
      </c>
      <c r="B17" s="26">
        <v>25000</v>
      </c>
      <c r="C17" s="3">
        <v>72</v>
      </c>
      <c r="D17" s="117">
        <v>0</v>
      </c>
      <c r="E17" s="119">
        <f t="shared" si="1"/>
        <v>0</v>
      </c>
      <c r="F17" s="176"/>
      <c r="G17" s="45"/>
      <c r="H17" s="77"/>
      <c r="I17" s="265" t="s">
        <v>129</v>
      </c>
      <c r="J17" s="265"/>
      <c r="K17" s="265"/>
      <c r="L17" s="265"/>
      <c r="M17" s="265"/>
      <c r="N17" s="107"/>
      <c r="O17" s="77"/>
    </row>
    <row r="18" spans="1:15" ht="17.25" thickBot="1" x14ac:dyDescent="0.35">
      <c r="A18" s="25" t="s">
        <v>8</v>
      </c>
      <c r="B18" s="26">
        <v>30000</v>
      </c>
      <c r="C18" s="25">
        <v>72</v>
      </c>
      <c r="D18" s="118">
        <v>0</v>
      </c>
      <c r="E18" s="130">
        <f t="shared" si="1"/>
        <v>0</v>
      </c>
      <c r="F18" s="176"/>
      <c r="G18" s="45"/>
      <c r="H18" s="77"/>
      <c r="I18" s="225" t="s">
        <v>128</v>
      </c>
      <c r="J18" s="226"/>
      <c r="K18" s="226"/>
      <c r="L18" s="226"/>
      <c r="M18" s="226"/>
      <c r="N18" s="161">
        <f>N11+N16</f>
        <v>0</v>
      </c>
      <c r="O18" s="77"/>
    </row>
    <row r="19" spans="1:15" ht="17.25" thickBot="1" x14ac:dyDescent="0.35">
      <c r="A19" s="233" t="s">
        <v>116</v>
      </c>
      <c r="B19" s="234"/>
      <c r="C19" s="234"/>
      <c r="D19" s="234"/>
      <c r="E19" s="49">
        <f>SUM(E9:E18)</f>
        <v>0</v>
      </c>
      <c r="F19" s="177"/>
      <c r="G19" s="45"/>
      <c r="H19" s="77"/>
      <c r="I19" s="69"/>
      <c r="J19" s="69"/>
      <c r="K19" s="69"/>
      <c r="L19" s="69"/>
      <c r="M19" s="69"/>
      <c r="N19" s="69"/>
      <c r="O19" s="77"/>
    </row>
    <row r="20" spans="1:15" ht="16.5" x14ac:dyDescent="0.3">
      <c r="A20" s="45"/>
      <c r="B20" s="45"/>
      <c r="C20" s="45"/>
      <c r="D20" s="45"/>
      <c r="E20" s="45"/>
      <c r="F20" s="64"/>
      <c r="G20" s="45"/>
      <c r="H20" s="78"/>
      <c r="I20" s="287"/>
      <c r="J20" s="287"/>
      <c r="K20" s="287"/>
      <c r="L20" s="287"/>
      <c r="M20" s="144"/>
      <c r="N20" s="145"/>
      <c r="O20" s="77"/>
    </row>
    <row r="21" spans="1:15" ht="16.5" x14ac:dyDescent="0.3">
      <c r="A21" s="232" t="s">
        <v>1</v>
      </c>
      <c r="B21" s="224"/>
      <c r="C21" s="224"/>
      <c r="D21" s="224"/>
      <c r="E21" s="224"/>
      <c r="F21" s="107"/>
      <c r="G21" s="45"/>
      <c r="H21" s="78"/>
      <c r="I21" s="294"/>
      <c r="J21" s="294"/>
      <c r="K21" s="294"/>
      <c r="L21" s="294"/>
      <c r="M21" s="146"/>
      <c r="N21" s="147"/>
      <c r="O21" s="77"/>
    </row>
    <row r="22" spans="1:15" ht="16.5" x14ac:dyDescent="0.3">
      <c r="A22" s="290" t="s">
        <v>42</v>
      </c>
      <c r="B22" s="291"/>
      <c r="C22" s="83" t="s">
        <v>108</v>
      </c>
      <c r="D22" s="114" t="s">
        <v>109</v>
      </c>
      <c r="E22" s="82" t="s">
        <v>149</v>
      </c>
      <c r="F22" s="178"/>
      <c r="G22" s="45"/>
      <c r="H22" s="78"/>
      <c r="I22" s="294"/>
      <c r="J22" s="294"/>
      <c r="K22" s="294"/>
      <c r="L22" s="294"/>
      <c r="M22" s="146"/>
      <c r="N22" s="147"/>
      <c r="O22" s="77"/>
    </row>
    <row r="23" spans="1:15" ht="16.5" x14ac:dyDescent="0.3">
      <c r="A23" s="292" t="s">
        <v>65</v>
      </c>
      <c r="B23" s="293"/>
      <c r="C23" s="23">
        <v>0</v>
      </c>
      <c r="D23" s="47">
        <v>0</v>
      </c>
      <c r="E23" s="142">
        <f>(C23*60)+(D23*72)</f>
        <v>0</v>
      </c>
      <c r="F23" s="173"/>
      <c r="G23" s="45"/>
      <c r="H23" s="78"/>
      <c r="I23" s="288"/>
      <c r="J23" s="288"/>
      <c r="K23" s="288"/>
      <c r="L23" s="288"/>
      <c r="M23" s="148"/>
      <c r="N23" s="58"/>
      <c r="O23" s="77"/>
    </row>
    <row r="24" spans="1:15" ht="16.5" x14ac:dyDescent="0.3">
      <c r="A24" s="292" t="s">
        <v>66</v>
      </c>
      <c r="B24" s="293"/>
      <c r="C24" s="23">
        <v>0</v>
      </c>
      <c r="D24" s="47">
        <v>0</v>
      </c>
      <c r="E24" s="142">
        <f t="shared" ref="E24:E25" si="2">(C24*60)+(D24*72)</f>
        <v>0</v>
      </c>
      <c r="F24" s="173"/>
      <c r="G24" s="45"/>
      <c r="H24" s="78"/>
      <c r="I24" s="146"/>
      <c r="J24" s="146"/>
      <c r="K24" s="146"/>
      <c r="L24" s="146"/>
      <c r="M24" s="146"/>
      <c r="N24" s="147"/>
      <c r="O24" s="77"/>
    </row>
    <row r="25" spans="1:15" ht="17.25" thickBot="1" x14ac:dyDescent="0.35">
      <c r="A25" s="295" t="s">
        <v>48</v>
      </c>
      <c r="B25" s="296"/>
      <c r="C25" s="123">
        <v>0</v>
      </c>
      <c r="D25" s="48">
        <v>0</v>
      </c>
      <c r="E25" s="142">
        <f t="shared" si="2"/>
        <v>0</v>
      </c>
      <c r="F25" s="173"/>
      <c r="G25" s="45"/>
      <c r="H25" s="78"/>
      <c r="I25" s="146"/>
      <c r="J25" s="146"/>
      <c r="K25" s="146"/>
      <c r="L25" s="146"/>
      <c r="M25" s="146"/>
      <c r="N25" s="147"/>
      <c r="O25" s="77"/>
    </row>
    <row r="26" spans="1:15" ht="17.25" thickBot="1" x14ac:dyDescent="0.35">
      <c r="A26" s="225" t="s">
        <v>135</v>
      </c>
      <c r="B26" s="226"/>
      <c r="C26" s="226"/>
      <c r="D26" s="226"/>
      <c r="E26" s="172">
        <f>SUM(E23:E25)</f>
        <v>0</v>
      </c>
      <c r="F26" s="173"/>
      <c r="H26" s="78"/>
      <c r="I26" s="294"/>
      <c r="J26" s="294"/>
      <c r="K26" s="294"/>
      <c r="L26" s="294"/>
      <c r="M26" s="146"/>
      <c r="N26" s="147"/>
      <c r="O26" s="77"/>
    </row>
    <row r="27" spans="1:15" ht="17.25" customHeight="1" x14ac:dyDescent="0.3">
      <c r="A27" s="57"/>
      <c r="B27" s="57"/>
      <c r="C27" s="57"/>
      <c r="D27" s="57"/>
      <c r="E27" s="147"/>
      <c r="F27" s="173"/>
      <c r="H27" s="78"/>
      <c r="I27" s="146"/>
      <c r="J27" s="146"/>
      <c r="K27" s="146"/>
      <c r="L27" s="146"/>
      <c r="M27" s="146"/>
      <c r="N27" s="147"/>
      <c r="O27" s="77"/>
    </row>
    <row r="28" spans="1:15" ht="17.25" thickBot="1" x14ac:dyDescent="0.35">
      <c r="A28" s="289" t="s">
        <v>103</v>
      </c>
      <c r="B28" s="289"/>
      <c r="C28" s="289"/>
      <c r="D28" s="289"/>
      <c r="E28" s="174"/>
      <c r="F28" s="173"/>
      <c r="H28" s="78"/>
      <c r="I28" s="146"/>
      <c r="J28" s="146"/>
      <c r="K28" s="146"/>
      <c r="L28" s="146"/>
      <c r="M28" s="146"/>
      <c r="N28" s="147"/>
      <c r="O28" s="77"/>
    </row>
    <row r="29" spans="1:15" ht="17.25" customHeight="1" thickBot="1" x14ac:dyDescent="0.35">
      <c r="A29" s="228" t="s">
        <v>157</v>
      </c>
      <c r="B29" s="229"/>
      <c r="C29" s="229"/>
      <c r="D29" s="230"/>
      <c r="E29" s="172">
        <f>E19+E26</f>
        <v>0</v>
      </c>
      <c r="F29" s="173"/>
      <c r="H29" s="78"/>
      <c r="I29" s="146"/>
      <c r="J29" s="146"/>
      <c r="K29" s="146"/>
      <c r="L29" s="146"/>
      <c r="M29" s="146"/>
      <c r="N29" s="147"/>
      <c r="O29" s="77"/>
    </row>
    <row r="30" spans="1:15" ht="16.5" x14ac:dyDescent="0.3">
      <c r="A30" s="17"/>
      <c r="B30" s="17"/>
      <c r="C30" s="17"/>
      <c r="D30" s="17"/>
      <c r="E30" s="17"/>
      <c r="F30" s="69"/>
      <c r="H30" s="78"/>
      <c r="I30" s="288"/>
      <c r="J30" s="288"/>
      <c r="K30" s="288"/>
      <c r="L30" s="288"/>
      <c r="M30" s="148"/>
      <c r="N30" s="58"/>
      <c r="O30" s="77"/>
    </row>
    <row r="31" spans="1:15" ht="16.5" x14ac:dyDescent="0.3">
      <c r="A31" s="281" t="s">
        <v>21</v>
      </c>
      <c r="B31" s="243"/>
      <c r="C31" s="243"/>
      <c r="D31" s="243"/>
      <c r="E31" s="243"/>
      <c r="F31" s="107"/>
      <c r="H31" s="78"/>
      <c r="I31" s="78"/>
      <c r="J31" s="78"/>
      <c r="K31" s="78"/>
      <c r="L31" s="78"/>
      <c r="M31" s="78"/>
      <c r="N31" s="78"/>
      <c r="O31" s="77"/>
    </row>
    <row r="32" spans="1:15" ht="17.25" customHeight="1" x14ac:dyDescent="0.3">
      <c r="A32" s="222" t="s">
        <v>22</v>
      </c>
      <c r="B32" s="222"/>
      <c r="C32" s="222"/>
      <c r="D32" s="231">
        <v>0</v>
      </c>
      <c r="E32" s="231"/>
      <c r="F32" s="179"/>
      <c r="H32" s="78"/>
      <c r="I32" s="262"/>
      <c r="J32" s="262"/>
      <c r="K32" s="262"/>
      <c r="L32" s="262"/>
      <c r="M32" s="262"/>
      <c r="N32" s="262"/>
      <c r="O32" s="77"/>
    </row>
    <row r="33" spans="1:15" ht="17.25" customHeight="1" x14ac:dyDescent="0.3">
      <c r="A33" s="222" t="s">
        <v>23</v>
      </c>
      <c r="B33" s="222"/>
      <c r="C33" s="222"/>
      <c r="D33" s="231">
        <v>0</v>
      </c>
      <c r="E33" s="231"/>
      <c r="F33" s="179"/>
      <c r="H33" s="78"/>
      <c r="I33" s="261"/>
      <c r="J33" s="261"/>
      <c r="K33" s="261"/>
      <c r="L33" s="261"/>
      <c r="M33" s="57"/>
      <c r="N33" s="58"/>
      <c r="O33" s="77"/>
    </row>
    <row r="34" spans="1:15" ht="14.45" hidden="1" customHeight="1" x14ac:dyDescent="0.3">
      <c r="H34" s="87"/>
      <c r="I34" s="232"/>
      <c r="J34" s="224"/>
      <c r="K34" s="224"/>
      <c r="L34" s="224"/>
      <c r="M34" s="224"/>
      <c r="N34" s="286"/>
      <c r="O34" s="87"/>
    </row>
    <row r="44" spans="1:15" ht="15" hidden="1" x14ac:dyDescent="0.25"/>
    <row r="45" spans="1:15" ht="15" hidden="1" x14ac:dyDescent="0.25"/>
    <row r="49" spans="1:15" ht="14.45" customHeight="1" x14ac:dyDescent="0.25">
      <c r="A49" s="63"/>
      <c r="B49" s="63"/>
      <c r="C49" s="63"/>
      <c r="D49" s="63"/>
      <c r="E49" s="63"/>
      <c r="F49" s="63"/>
      <c r="G49" s="63"/>
      <c r="H49" s="63"/>
      <c r="I49" s="63"/>
      <c r="J49" s="63"/>
      <c r="K49" s="63"/>
      <c r="L49" s="63"/>
      <c r="M49" s="63"/>
      <c r="N49" s="63"/>
      <c r="O49" s="63"/>
    </row>
    <row r="64" spans="1:15" ht="14.45" hidden="1" customHeight="1" x14ac:dyDescent="0.25">
      <c r="A64" s="63"/>
      <c r="B64" s="63"/>
      <c r="C64" s="63"/>
      <c r="D64" s="63"/>
      <c r="E64" s="63"/>
      <c r="F64" s="63"/>
      <c r="G64" s="63"/>
      <c r="H64" s="63"/>
      <c r="I64" s="63"/>
      <c r="J64" s="63"/>
      <c r="K64" s="63"/>
      <c r="L64" s="63"/>
      <c r="M64" s="63"/>
      <c r="N64" s="63"/>
      <c r="O64" s="63"/>
    </row>
  </sheetData>
  <protectedRanges>
    <protectedRange sqref="A26:A28" name="Additionele invessteringen_1_1"/>
    <protectedRange sqref="I18 I14:I16" name="Additionele invessteringen_3"/>
  </protectedRanges>
  <mergeCells count="34">
    <mergeCell ref="I17:M17"/>
    <mergeCell ref="I18:M18"/>
    <mergeCell ref="A24:B24"/>
    <mergeCell ref="A25:B25"/>
    <mergeCell ref="A31:E31"/>
    <mergeCell ref="A21:E21"/>
    <mergeCell ref="I22:L22"/>
    <mergeCell ref="I11:M11"/>
    <mergeCell ref="I13:J13"/>
    <mergeCell ref="I14:J14"/>
    <mergeCell ref="I15:J15"/>
    <mergeCell ref="I16:M16"/>
    <mergeCell ref="I12:N12"/>
    <mergeCell ref="I33:L33"/>
    <mergeCell ref="I32:N32"/>
    <mergeCell ref="D32:E32"/>
    <mergeCell ref="D33:E33"/>
    <mergeCell ref="A29:D29"/>
    <mergeCell ref="I34:N34"/>
    <mergeCell ref="I20:L20"/>
    <mergeCell ref="I30:L30"/>
    <mergeCell ref="I23:L23"/>
    <mergeCell ref="A3:D3"/>
    <mergeCell ref="A7:D7"/>
    <mergeCell ref="A32:C32"/>
    <mergeCell ref="A33:C33"/>
    <mergeCell ref="A28:D28"/>
    <mergeCell ref="A19:D19"/>
    <mergeCell ref="A26:D26"/>
    <mergeCell ref="A22:B22"/>
    <mergeCell ref="A23:B23"/>
    <mergeCell ref="I6:N6"/>
    <mergeCell ref="I21:L21"/>
    <mergeCell ref="I26:L2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C22E7-82E6-464F-B7E3-1DC0DF1BF2B8}">
  <dimension ref="A1:O51"/>
  <sheetViews>
    <sheetView workbookViewId="0">
      <selection activeCell="N14" sqref="N14"/>
    </sheetView>
  </sheetViews>
  <sheetFormatPr defaultColWidth="0" defaultRowHeight="14.45" customHeight="1" zeroHeight="1" x14ac:dyDescent="0.3"/>
  <cols>
    <col min="1" max="1" width="30.140625" style="77" customWidth="1"/>
    <col min="2" max="2" width="11.28515625" style="77" bestFit="1" customWidth="1"/>
    <col min="3" max="3" width="15.5703125" style="77" bestFit="1" customWidth="1"/>
    <col min="4" max="5" width="20.7109375" style="77" customWidth="1"/>
    <col min="6" max="6" width="2.140625" style="77" customWidth="1"/>
    <col min="7" max="7" width="8.85546875" style="77" customWidth="1"/>
    <col min="8" max="8" width="2.7109375" style="77" customWidth="1"/>
    <col min="9" max="11" width="20.7109375" style="77" customWidth="1"/>
    <col min="12" max="12" width="11.28515625" style="77" bestFit="1" customWidth="1"/>
    <col min="13" max="13" width="16.140625" style="77" bestFit="1" customWidth="1"/>
    <col min="14" max="14" width="20.28515625" style="77" bestFit="1" customWidth="1"/>
    <col min="15" max="15" width="2.7109375" style="77" customWidth="1"/>
    <col min="16" max="16384" width="8.85546875" style="77" hidden="1"/>
  </cols>
  <sheetData>
    <row r="1" spans="1:15" s="34" customFormat="1" ht="18.75" thickBot="1" x14ac:dyDescent="0.4">
      <c r="A1" s="44" t="s">
        <v>77</v>
      </c>
      <c r="B1" s="16"/>
      <c r="C1" s="17"/>
      <c r="D1" s="17"/>
      <c r="E1" s="17"/>
      <c r="F1" s="78"/>
      <c r="G1" s="78"/>
      <c r="H1" s="78"/>
      <c r="I1" s="78"/>
      <c r="J1" s="78"/>
      <c r="K1" s="78"/>
      <c r="L1" s="78"/>
      <c r="M1" s="78"/>
      <c r="N1" s="78"/>
      <c r="O1" s="78"/>
    </row>
    <row r="2" spans="1:15" s="34" customFormat="1" ht="17.25" thickBot="1" x14ac:dyDescent="0.35">
      <c r="A2" s="188" t="s">
        <v>54</v>
      </c>
      <c r="B2" s="189"/>
      <c r="C2" s="189"/>
      <c r="D2" s="189"/>
      <c r="E2" s="157"/>
      <c r="F2" s="61"/>
      <c r="G2" s="61"/>
      <c r="H2" s="78"/>
      <c r="I2" s="78"/>
      <c r="J2" s="78"/>
      <c r="K2" s="78"/>
      <c r="L2" s="78"/>
      <c r="M2" s="78"/>
      <c r="N2" s="78"/>
      <c r="O2" s="78"/>
    </row>
    <row r="3" spans="1:15" s="34" customFormat="1" ht="17.25" thickBot="1" x14ac:dyDescent="0.35">
      <c r="A3" s="188" t="s">
        <v>20</v>
      </c>
      <c r="B3" s="189"/>
      <c r="C3" s="189"/>
      <c r="D3" s="189"/>
      <c r="E3" s="157"/>
      <c r="F3" s="61"/>
      <c r="G3" s="61"/>
      <c r="H3" s="78"/>
      <c r="I3" s="78"/>
      <c r="J3" s="78"/>
      <c r="K3" s="78"/>
      <c r="L3" s="78"/>
      <c r="M3" s="78"/>
      <c r="N3" s="78"/>
      <c r="O3" s="78"/>
    </row>
    <row r="4" spans="1:15" s="34" customFormat="1" ht="17.25" thickBot="1" x14ac:dyDescent="0.35">
      <c r="A4" s="79"/>
      <c r="B4" s="79"/>
      <c r="C4" s="79"/>
      <c r="D4" s="79"/>
      <c r="E4" s="79"/>
      <c r="F4" s="78"/>
      <c r="G4" s="78"/>
      <c r="H4" s="78"/>
      <c r="I4" s="78"/>
      <c r="J4" s="78"/>
      <c r="K4" s="78"/>
      <c r="L4" s="78"/>
      <c r="M4" s="78"/>
      <c r="N4" s="78"/>
      <c r="O4" s="78"/>
    </row>
    <row r="5" spans="1:15" s="34" customFormat="1" ht="17.25" thickBot="1" x14ac:dyDescent="0.35">
      <c r="A5" s="98" t="s">
        <v>86</v>
      </c>
      <c r="B5" s="99"/>
      <c r="C5" s="99"/>
      <c r="D5" s="99"/>
      <c r="E5" s="100"/>
      <c r="F5" s="101"/>
      <c r="G5" s="101"/>
      <c r="H5" s="101"/>
      <c r="I5" s="101"/>
      <c r="J5" s="101"/>
      <c r="K5" s="101"/>
      <c r="L5" s="78"/>
      <c r="M5" s="78"/>
      <c r="N5" s="78"/>
      <c r="O5" s="78"/>
    </row>
    <row r="6" spans="1:15" s="34" customFormat="1" ht="16.5" x14ac:dyDescent="0.3">
      <c r="A6" s="79"/>
      <c r="B6" s="79"/>
      <c r="C6" s="79"/>
      <c r="D6" s="79"/>
      <c r="E6" s="79"/>
      <c r="F6" s="78"/>
      <c r="G6" s="78"/>
      <c r="H6" s="78"/>
      <c r="I6" s="78"/>
      <c r="J6" s="78"/>
      <c r="K6" s="78"/>
      <c r="L6" s="78"/>
      <c r="M6" s="78"/>
      <c r="N6" s="78"/>
      <c r="O6" s="78"/>
    </row>
    <row r="7" spans="1:15" s="34" customFormat="1" ht="16.5" x14ac:dyDescent="0.3">
      <c r="A7" s="72"/>
      <c r="B7" s="72"/>
      <c r="C7" s="73"/>
      <c r="D7" s="73"/>
      <c r="E7" s="73"/>
      <c r="F7" s="63"/>
      <c r="G7" s="74"/>
      <c r="H7" s="63"/>
      <c r="I7" s="69"/>
      <c r="J7" s="69"/>
      <c r="K7" s="69"/>
      <c r="L7" s="69"/>
      <c r="M7" s="69"/>
      <c r="N7" s="69"/>
      <c r="O7" s="77"/>
    </row>
    <row r="8" spans="1:15" s="34" customFormat="1" ht="18.75" x14ac:dyDescent="0.3">
      <c r="A8" s="67" t="s">
        <v>38</v>
      </c>
      <c r="B8" s="67"/>
      <c r="C8" s="67"/>
      <c r="D8" s="67"/>
      <c r="E8" s="67"/>
      <c r="F8" s="63"/>
      <c r="G8" s="74"/>
      <c r="H8" s="63"/>
      <c r="I8" s="70" t="s">
        <v>40</v>
      </c>
      <c r="J8" s="70"/>
      <c r="K8" s="70"/>
      <c r="L8" s="70"/>
      <c r="M8" s="17"/>
      <c r="N8" s="17"/>
      <c r="O8" s="77"/>
    </row>
    <row r="9" spans="1:15" s="34" customFormat="1" ht="16.5" x14ac:dyDescent="0.3">
      <c r="A9" s="224" t="s">
        <v>2</v>
      </c>
      <c r="B9" s="224"/>
      <c r="C9" s="224"/>
      <c r="D9" s="224"/>
      <c r="E9" s="107"/>
      <c r="F9" s="77"/>
      <c r="G9" s="78"/>
      <c r="H9" s="77"/>
      <c r="I9" s="224" t="s">
        <v>2</v>
      </c>
      <c r="J9" s="224"/>
      <c r="K9" s="224"/>
      <c r="L9" s="224"/>
      <c r="M9" s="224"/>
      <c r="N9" s="224"/>
      <c r="O9" s="77"/>
    </row>
    <row r="10" spans="1:15" s="34" customFormat="1" ht="16.5" x14ac:dyDescent="0.3">
      <c r="A10" s="11" t="s">
        <v>0</v>
      </c>
      <c r="B10" s="11" t="s">
        <v>6</v>
      </c>
      <c r="C10" s="11" t="s">
        <v>7</v>
      </c>
      <c r="D10" s="149" t="s">
        <v>114</v>
      </c>
      <c r="E10" s="11" t="s">
        <v>121</v>
      </c>
      <c r="F10" s="77"/>
      <c r="G10" s="78"/>
      <c r="H10" s="77"/>
      <c r="I10" s="11" t="s">
        <v>0</v>
      </c>
      <c r="J10" s="11" t="s">
        <v>107</v>
      </c>
      <c r="K10" s="11" t="s">
        <v>7</v>
      </c>
      <c r="L10" s="11" t="s">
        <v>113</v>
      </c>
      <c r="M10" s="11" t="s">
        <v>120</v>
      </c>
      <c r="N10" s="11" t="s">
        <v>121</v>
      </c>
      <c r="O10" s="77"/>
    </row>
    <row r="11" spans="1:15" s="34" customFormat="1" ht="16.5" x14ac:dyDescent="0.3">
      <c r="A11" s="18" t="s">
        <v>8</v>
      </c>
      <c r="B11" s="4">
        <v>10000</v>
      </c>
      <c r="C11" s="5">
        <v>60</v>
      </c>
      <c r="D11" s="115">
        <v>0</v>
      </c>
      <c r="E11" s="119">
        <f>C11*D11</f>
        <v>0</v>
      </c>
      <c r="F11" s="77"/>
      <c r="G11" s="78"/>
      <c r="H11" s="77"/>
      <c r="I11" s="18" t="s">
        <v>8</v>
      </c>
      <c r="J11" s="4">
        <v>500</v>
      </c>
      <c r="K11" s="4">
        <v>1</v>
      </c>
      <c r="L11" s="5" t="s">
        <v>142</v>
      </c>
      <c r="M11" s="183">
        <v>0</v>
      </c>
      <c r="N11" s="119">
        <f>M11</f>
        <v>0</v>
      </c>
      <c r="O11" s="77"/>
    </row>
    <row r="12" spans="1:15" s="34" customFormat="1" ht="16.5" x14ac:dyDescent="0.3">
      <c r="A12" s="19" t="s">
        <v>8</v>
      </c>
      <c r="B12" s="6">
        <v>15000</v>
      </c>
      <c r="C12" s="7">
        <v>60</v>
      </c>
      <c r="D12" s="116">
        <v>0</v>
      </c>
      <c r="E12" s="119">
        <f t="shared" ref="E12:E20" si="0">C12*D12</f>
        <v>0</v>
      </c>
      <c r="F12" s="77"/>
      <c r="G12" s="78"/>
      <c r="H12" s="77"/>
      <c r="I12" s="19" t="s">
        <v>8</v>
      </c>
      <c r="J12" s="6">
        <v>1000</v>
      </c>
      <c r="K12" s="6">
        <v>7</v>
      </c>
      <c r="L12" s="7" t="s">
        <v>143</v>
      </c>
      <c r="M12" s="184">
        <v>0</v>
      </c>
      <c r="N12" s="119">
        <f>M12</f>
        <v>0</v>
      </c>
      <c r="O12" s="77"/>
    </row>
    <row r="13" spans="1:15" s="34" customFormat="1" ht="17.25" thickBot="1" x14ac:dyDescent="0.35">
      <c r="A13" s="3" t="s">
        <v>8</v>
      </c>
      <c r="B13" s="8">
        <v>20000</v>
      </c>
      <c r="C13" s="3">
        <v>60</v>
      </c>
      <c r="D13" s="117">
        <v>0</v>
      </c>
      <c r="E13" s="119">
        <f t="shared" si="0"/>
        <v>0</v>
      </c>
      <c r="F13" s="77"/>
      <c r="G13" s="78"/>
      <c r="H13" s="77"/>
      <c r="I13" s="3" t="s">
        <v>8</v>
      </c>
      <c r="J13" s="8">
        <v>2500</v>
      </c>
      <c r="K13" s="8">
        <v>30</v>
      </c>
      <c r="L13" s="3" t="s">
        <v>141</v>
      </c>
      <c r="M13" s="185">
        <v>0</v>
      </c>
      <c r="N13" s="119">
        <f>M13</f>
        <v>0</v>
      </c>
      <c r="O13" s="77"/>
    </row>
    <row r="14" spans="1:15" s="34" customFormat="1" ht="17.25" thickBot="1" x14ac:dyDescent="0.35">
      <c r="A14" s="25" t="s">
        <v>8</v>
      </c>
      <c r="B14" s="26">
        <v>25000</v>
      </c>
      <c r="C14" s="25">
        <v>60</v>
      </c>
      <c r="D14" s="117">
        <v>0</v>
      </c>
      <c r="E14" s="119">
        <f t="shared" si="0"/>
        <v>0</v>
      </c>
      <c r="F14" s="77"/>
      <c r="G14" s="78"/>
      <c r="H14" s="77"/>
      <c r="I14" s="233" t="s">
        <v>119</v>
      </c>
      <c r="J14" s="234"/>
      <c r="K14" s="234"/>
      <c r="L14" s="234"/>
      <c r="M14" s="235"/>
      <c r="N14" s="49">
        <f>SUM(N11:N13)</f>
        <v>0</v>
      </c>
      <c r="O14" s="77"/>
    </row>
    <row r="15" spans="1:15" s="34" customFormat="1" ht="17.25" thickBot="1" x14ac:dyDescent="0.35">
      <c r="A15" s="3" t="s">
        <v>8</v>
      </c>
      <c r="B15" s="8">
        <v>30000</v>
      </c>
      <c r="C15" s="3">
        <v>60</v>
      </c>
      <c r="D15" s="117">
        <v>0</v>
      </c>
      <c r="E15" s="119">
        <f t="shared" si="0"/>
        <v>0</v>
      </c>
      <c r="F15" s="77"/>
      <c r="G15" s="78"/>
      <c r="H15" s="77"/>
      <c r="I15" s="267" t="s">
        <v>129</v>
      </c>
      <c r="J15" s="267"/>
      <c r="K15" s="267"/>
      <c r="L15" s="267"/>
      <c r="M15" s="77"/>
      <c r="N15" s="77"/>
      <c r="O15" s="77"/>
    </row>
    <row r="16" spans="1:15" s="34" customFormat="1" ht="17.25" customHeight="1" thickBot="1" x14ac:dyDescent="0.35">
      <c r="A16" s="3" t="s">
        <v>8</v>
      </c>
      <c r="B16" s="4">
        <v>10000</v>
      </c>
      <c r="C16" s="3">
        <v>72</v>
      </c>
      <c r="D16" s="117">
        <v>0</v>
      </c>
      <c r="E16" s="119">
        <f t="shared" si="0"/>
        <v>0</v>
      </c>
      <c r="F16" s="77"/>
      <c r="G16" s="78"/>
      <c r="H16" s="186"/>
      <c r="I16" s="225" t="s">
        <v>128</v>
      </c>
      <c r="J16" s="226"/>
      <c r="K16" s="226"/>
      <c r="L16" s="226"/>
      <c r="M16" s="226"/>
      <c r="N16" s="187">
        <f>N14</f>
        <v>0</v>
      </c>
      <c r="O16" s="77"/>
    </row>
    <row r="17" spans="1:15" s="34" customFormat="1" ht="17.25" customHeight="1" x14ac:dyDescent="0.3">
      <c r="A17" s="18" t="s">
        <v>8</v>
      </c>
      <c r="B17" s="6">
        <v>15000</v>
      </c>
      <c r="C17" s="5">
        <v>72</v>
      </c>
      <c r="D17" s="115">
        <v>0</v>
      </c>
      <c r="E17" s="119">
        <f t="shared" si="0"/>
        <v>0</v>
      </c>
      <c r="F17" s="77"/>
      <c r="G17" s="78"/>
      <c r="H17" s="69"/>
      <c r="I17" s="69"/>
      <c r="J17" s="69"/>
      <c r="K17" s="69"/>
      <c r="L17" s="69"/>
      <c r="M17" s="69"/>
      <c r="N17" s="176"/>
      <c r="O17" s="77"/>
    </row>
    <row r="18" spans="1:15" s="34" customFormat="1" ht="16.5" x14ac:dyDescent="0.3">
      <c r="A18" s="19" t="s">
        <v>8</v>
      </c>
      <c r="B18" s="8">
        <v>20000</v>
      </c>
      <c r="C18" s="7">
        <v>72</v>
      </c>
      <c r="D18" s="116">
        <v>0</v>
      </c>
      <c r="E18" s="119">
        <f t="shared" si="0"/>
        <v>0</v>
      </c>
      <c r="F18" s="77"/>
      <c r="G18" s="78"/>
      <c r="H18" s="17"/>
      <c r="I18" s="17"/>
      <c r="J18" s="17"/>
      <c r="K18" s="17"/>
      <c r="L18" s="17"/>
      <c r="M18" s="17"/>
      <c r="N18" s="93"/>
      <c r="O18" s="77"/>
    </row>
    <row r="19" spans="1:15" s="34" customFormat="1" ht="16.5" x14ac:dyDescent="0.3">
      <c r="A19" s="3" t="s">
        <v>8</v>
      </c>
      <c r="B19" s="26">
        <v>25000</v>
      </c>
      <c r="C19" s="3">
        <v>72</v>
      </c>
      <c r="D19" s="117">
        <v>0</v>
      </c>
      <c r="E19" s="119">
        <f t="shared" si="0"/>
        <v>0</v>
      </c>
      <c r="F19" s="77"/>
      <c r="G19" s="78"/>
      <c r="H19" s="78"/>
      <c r="I19" s="94"/>
      <c r="J19" s="94"/>
      <c r="K19" s="94"/>
      <c r="L19" s="95"/>
      <c r="M19" s="94"/>
      <c r="N19" s="96"/>
      <c r="O19" s="77"/>
    </row>
    <row r="20" spans="1:15" s="34" customFormat="1" ht="17.25" thickBot="1" x14ac:dyDescent="0.35">
      <c r="A20" s="25" t="s">
        <v>8</v>
      </c>
      <c r="B20" s="26">
        <v>30000</v>
      </c>
      <c r="C20" s="25">
        <v>72</v>
      </c>
      <c r="D20" s="118">
        <v>0</v>
      </c>
      <c r="E20" s="130">
        <f t="shared" si="0"/>
        <v>0</v>
      </c>
      <c r="F20" s="77"/>
      <c r="G20" s="78"/>
      <c r="H20" s="78"/>
      <c r="I20" s="94"/>
      <c r="J20" s="94"/>
      <c r="K20" s="94"/>
      <c r="L20" s="95"/>
      <c r="M20" s="94"/>
      <c r="N20" s="96"/>
      <c r="O20" s="77"/>
    </row>
    <row r="21" spans="1:15" s="34" customFormat="1" ht="17.25" thickBot="1" x14ac:dyDescent="0.35">
      <c r="A21" s="233" t="s">
        <v>116</v>
      </c>
      <c r="B21" s="234"/>
      <c r="C21" s="234"/>
      <c r="D21" s="234"/>
      <c r="E21" s="49">
        <f>SUM(E11:E20)</f>
        <v>0</v>
      </c>
      <c r="F21" s="77"/>
      <c r="G21" s="78"/>
      <c r="H21" s="78"/>
      <c r="I21" s="260"/>
      <c r="J21" s="260"/>
      <c r="K21" s="260"/>
      <c r="L21" s="260"/>
      <c r="M21" s="260"/>
      <c r="N21" s="81"/>
      <c r="O21" s="77"/>
    </row>
    <row r="22" spans="1:15" s="34" customFormat="1" ht="16.5" x14ac:dyDescent="0.3">
      <c r="A22" s="15"/>
      <c r="B22" s="15"/>
      <c r="C22" s="15"/>
      <c r="D22" s="15"/>
      <c r="E22" s="15"/>
      <c r="F22" s="77"/>
      <c r="G22" s="78"/>
      <c r="H22" s="78"/>
      <c r="I22" s="78"/>
      <c r="J22" s="78"/>
      <c r="K22" s="78"/>
      <c r="L22" s="78"/>
      <c r="M22" s="78"/>
      <c r="N22" s="78"/>
      <c r="O22" s="77"/>
    </row>
    <row r="23" spans="1:15" s="78" customFormat="1" ht="16.5" x14ac:dyDescent="0.3">
      <c r="A23" s="223" t="s">
        <v>1</v>
      </c>
      <c r="B23" s="223"/>
      <c r="C23" s="223"/>
      <c r="D23" s="223"/>
      <c r="E23" s="107"/>
      <c r="F23" s="77"/>
      <c r="O23" s="77"/>
    </row>
    <row r="24" spans="1:15" s="78" customFormat="1" ht="16.5" x14ac:dyDescent="0.3">
      <c r="A24" s="271" t="s">
        <v>42</v>
      </c>
      <c r="B24" s="271"/>
      <c r="C24" s="83" t="s">
        <v>108</v>
      </c>
      <c r="D24" s="114" t="s">
        <v>109</v>
      </c>
      <c r="E24" s="82" t="s">
        <v>149</v>
      </c>
      <c r="F24" s="77"/>
      <c r="O24" s="77"/>
    </row>
    <row r="25" spans="1:15" s="78" customFormat="1" ht="16.5" x14ac:dyDescent="0.3">
      <c r="A25" s="263" t="s">
        <v>48</v>
      </c>
      <c r="B25" s="263"/>
      <c r="C25" s="153">
        <v>0</v>
      </c>
      <c r="D25" s="47">
        <v>0</v>
      </c>
      <c r="E25" s="142">
        <f>(C25*60)+(D25*72)</f>
        <v>0</v>
      </c>
      <c r="F25" s="77"/>
      <c r="O25" s="77"/>
    </row>
    <row r="26" spans="1:15" s="78" customFormat="1" ht="16.5" x14ac:dyDescent="0.3">
      <c r="A26" s="263" t="s">
        <v>55</v>
      </c>
      <c r="B26" s="263"/>
      <c r="C26" s="153">
        <v>0</v>
      </c>
      <c r="D26" s="47">
        <v>0</v>
      </c>
      <c r="E26" s="142">
        <f t="shared" ref="E26:E41" si="1">(C26*60)+(D26*72)</f>
        <v>0</v>
      </c>
      <c r="F26" s="77"/>
      <c r="O26" s="77"/>
    </row>
    <row r="27" spans="1:15" s="78" customFormat="1" ht="16.5" x14ac:dyDescent="0.3">
      <c r="A27" s="263" t="s">
        <v>49</v>
      </c>
      <c r="B27" s="263"/>
      <c r="C27" s="153">
        <v>0</v>
      </c>
      <c r="D27" s="47">
        <v>0</v>
      </c>
      <c r="E27" s="142">
        <f t="shared" si="1"/>
        <v>0</v>
      </c>
      <c r="F27" s="77"/>
      <c r="O27" s="77"/>
    </row>
    <row r="28" spans="1:15" s="78" customFormat="1" ht="29.25" customHeight="1" x14ac:dyDescent="0.3">
      <c r="A28" s="263" t="s">
        <v>59</v>
      </c>
      <c r="B28" s="263"/>
      <c r="C28" s="153">
        <v>0</v>
      </c>
      <c r="D28" s="47">
        <v>0</v>
      </c>
      <c r="E28" s="142">
        <f t="shared" si="1"/>
        <v>0</v>
      </c>
      <c r="F28" s="77"/>
      <c r="O28" s="77"/>
    </row>
    <row r="29" spans="1:15" s="78" customFormat="1" ht="16.5" customHeight="1" x14ac:dyDescent="0.3">
      <c r="A29" s="263" t="s">
        <v>56</v>
      </c>
      <c r="B29" s="263"/>
      <c r="C29" s="153">
        <v>0</v>
      </c>
      <c r="D29" s="47">
        <v>0</v>
      </c>
      <c r="E29" s="142">
        <f t="shared" si="1"/>
        <v>0</v>
      </c>
      <c r="F29" s="77"/>
      <c r="O29" s="77"/>
    </row>
    <row r="30" spans="1:15" s="78" customFormat="1" ht="16.5" x14ac:dyDescent="0.3">
      <c r="A30" s="263" t="s">
        <v>28</v>
      </c>
      <c r="B30" s="263"/>
      <c r="C30" s="153">
        <v>0</v>
      </c>
      <c r="D30" s="47">
        <v>0</v>
      </c>
      <c r="E30" s="142">
        <f t="shared" si="1"/>
        <v>0</v>
      </c>
      <c r="F30" s="77"/>
      <c r="O30" s="77"/>
    </row>
    <row r="31" spans="1:15" s="78" customFormat="1" ht="16.5" x14ac:dyDescent="0.3">
      <c r="A31" s="263" t="s">
        <v>29</v>
      </c>
      <c r="B31" s="263"/>
      <c r="C31" s="153">
        <v>0</v>
      </c>
      <c r="D31" s="47">
        <v>0</v>
      </c>
      <c r="E31" s="142">
        <f t="shared" si="1"/>
        <v>0</v>
      </c>
      <c r="F31" s="77"/>
      <c r="O31" s="77"/>
    </row>
    <row r="32" spans="1:15" s="78" customFormat="1" ht="16.5" customHeight="1" x14ac:dyDescent="0.3">
      <c r="A32" s="263" t="s">
        <v>30</v>
      </c>
      <c r="B32" s="263"/>
      <c r="C32" s="153">
        <v>0</v>
      </c>
      <c r="D32" s="47">
        <v>0</v>
      </c>
      <c r="E32" s="142">
        <f t="shared" si="1"/>
        <v>0</v>
      </c>
      <c r="F32" s="77"/>
      <c r="O32" s="77"/>
    </row>
    <row r="33" spans="1:15" s="78" customFormat="1" ht="16.5" customHeight="1" x14ac:dyDescent="0.3">
      <c r="A33" s="263" t="s">
        <v>60</v>
      </c>
      <c r="B33" s="263"/>
      <c r="C33" s="153">
        <v>0</v>
      </c>
      <c r="D33" s="47">
        <v>0</v>
      </c>
      <c r="E33" s="142">
        <f t="shared" si="1"/>
        <v>0</v>
      </c>
      <c r="F33" s="77"/>
      <c r="O33" s="77"/>
    </row>
    <row r="34" spans="1:15" s="78" customFormat="1" ht="16.5" customHeight="1" x14ac:dyDescent="0.3">
      <c r="A34" s="263" t="s">
        <v>32</v>
      </c>
      <c r="B34" s="263"/>
      <c r="C34" s="153">
        <v>0</v>
      </c>
      <c r="D34" s="47">
        <v>0</v>
      </c>
      <c r="E34" s="142">
        <f t="shared" si="1"/>
        <v>0</v>
      </c>
      <c r="F34" s="77"/>
      <c r="O34" s="77"/>
    </row>
    <row r="35" spans="1:15" s="78" customFormat="1" ht="16.5" customHeight="1" x14ac:dyDescent="0.3">
      <c r="A35" s="263" t="s">
        <v>31</v>
      </c>
      <c r="B35" s="263"/>
      <c r="C35" s="153">
        <v>0</v>
      </c>
      <c r="D35" s="47">
        <v>0</v>
      </c>
      <c r="E35" s="142">
        <f t="shared" si="1"/>
        <v>0</v>
      </c>
      <c r="F35" s="77"/>
      <c r="O35" s="77"/>
    </row>
    <row r="36" spans="1:15" s="78" customFormat="1" ht="30.75" customHeight="1" x14ac:dyDescent="0.3">
      <c r="A36" s="263" t="s">
        <v>61</v>
      </c>
      <c r="B36" s="263"/>
      <c r="C36" s="153">
        <v>0</v>
      </c>
      <c r="D36" s="47">
        <v>0</v>
      </c>
      <c r="E36" s="142">
        <f t="shared" si="1"/>
        <v>0</v>
      </c>
      <c r="F36" s="77"/>
      <c r="O36" s="77"/>
    </row>
    <row r="37" spans="1:15" s="78" customFormat="1" ht="16.5" customHeight="1" x14ac:dyDescent="0.3">
      <c r="A37" s="263" t="s">
        <v>57</v>
      </c>
      <c r="B37" s="263"/>
      <c r="C37" s="153">
        <v>0</v>
      </c>
      <c r="D37" s="47">
        <v>0</v>
      </c>
      <c r="E37" s="142">
        <f t="shared" si="1"/>
        <v>0</v>
      </c>
      <c r="F37" s="77"/>
      <c r="O37" s="77"/>
    </row>
    <row r="38" spans="1:15" s="78" customFormat="1" ht="16.5" x14ac:dyDescent="0.3">
      <c r="A38" s="263" t="s">
        <v>53</v>
      </c>
      <c r="B38" s="263"/>
      <c r="C38" s="153">
        <v>0</v>
      </c>
      <c r="D38" s="47">
        <v>0</v>
      </c>
      <c r="E38" s="142">
        <f t="shared" si="1"/>
        <v>0</v>
      </c>
      <c r="F38" s="77"/>
      <c r="O38" s="77"/>
    </row>
    <row r="39" spans="1:15" s="78" customFormat="1" ht="16.5" customHeight="1" x14ac:dyDescent="0.3">
      <c r="A39" s="263" t="s">
        <v>46</v>
      </c>
      <c r="B39" s="263"/>
      <c r="C39" s="153">
        <v>0</v>
      </c>
      <c r="D39" s="47">
        <v>0</v>
      </c>
      <c r="E39" s="142">
        <f t="shared" si="1"/>
        <v>0</v>
      </c>
      <c r="F39" s="77"/>
      <c r="O39" s="77"/>
    </row>
    <row r="40" spans="1:15" s="78" customFormat="1" ht="16.5" x14ac:dyDescent="0.3">
      <c r="A40" s="263" t="s">
        <v>34</v>
      </c>
      <c r="B40" s="263"/>
      <c r="C40" s="153">
        <v>0</v>
      </c>
      <c r="D40" s="47">
        <v>0</v>
      </c>
      <c r="E40" s="142">
        <f t="shared" si="1"/>
        <v>0</v>
      </c>
      <c r="F40" s="77"/>
      <c r="O40" s="77"/>
    </row>
    <row r="41" spans="1:15" s="78" customFormat="1" ht="17.25" thickBot="1" x14ac:dyDescent="0.35">
      <c r="A41" s="263" t="s">
        <v>58</v>
      </c>
      <c r="B41" s="263"/>
      <c r="C41" s="153">
        <v>0</v>
      </c>
      <c r="D41" s="47">
        <v>0</v>
      </c>
      <c r="E41" s="154">
        <f t="shared" si="1"/>
        <v>0</v>
      </c>
      <c r="F41" s="77"/>
      <c r="O41" s="77"/>
    </row>
    <row r="42" spans="1:15" s="78" customFormat="1" ht="17.25" customHeight="1" thickBot="1" x14ac:dyDescent="0.35">
      <c r="A42" s="225" t="s">
        <v>135</v>
      </c>
      <c r="B42" s="226"/>
      <c r="C42" s="226"/>
      <c r="D42" s="226"/>
      <c r="E42" s="158">
        <f>SUM(E25:E41)</f>
        <v>0</v>
      </c>
      <c r="F42" s="77"/>
      <c r="O42" s="77"/>
    </row>
    <row r="43" spans="1:15" s="78" customFormat="1" ht="16.5" x14ac:dyDescent="0.3">
      <c r="A43" s="57"/>
      <c r="B43" s="57"/>
      <c r="C43" s="57"/>
      <c r="D43" s="58"/>
      <c r="E43" s="58"/>
      <c r="F43" s="77"/>
      <c r="O43" s="77"/>
    </row>
    <row r="44" spans="1:15" s="78" customFormat="1" ht="17.25" thickBot="1" x14ac:dyDescent="0.35">
      <c r="A44" s="289" t="s">
        <v>103</v>
      </c>
      <c r="B44" s="289"/>
      <c r="C44" s="289"/>
      <c r="D44" s="289"/>
      <c r="E44" s="107"/>
      <c r="F44" s="77"/>
      <c r="O44" s="77"/>
    </row>
    <row r="45" spans="1:15" s="78" customFormat="1" ht="17.25" customHeight="1" thickBot="1" x14ac:dyDescent="0.35">
      <c r="A45" s="228" t="s">
        <v>157</v>
      </c>
      <c r="B45" s="229"/>
      <c r="C45" s="229"/>
      <c r="D45" s="230"/>
      <c r="E45" s="158">
        <f>E21+E42</f>
        <v>0</v>
      </c>
      <c r="F45" s="77"/>
      <c r="O45" s="77"/>
    </row>
    <row r="46" spans="1:15" s="78" customFormat="1" ht="16.5" x14ac:dyDescent="0.3">
      <c r="A46" s="17"/>
      <c r="B46" s="17"/>
      <c r="C46" s="17"/>
      <c r="D46" s="17"/>
      <c r="E46" s="17"/>
      <c r="F46" s="77"/>
      <c r="O46" s="77"/>
    </row>
    <row r="47" spans="1:15" s="78" customFormat="1" ht="16.5" x14ac:dyDescent="0.3">
      <c r="A47" s="281" t="s">
        <v>21</v>
      </c>
      <c r="B47" s="243"/>
      <c r="C47" s="243"/>
      <c r="D47" s="243"/>
      <c r="E47" s="107"/>
      <c r="F47" s="77"/>
      <c r="O47" s="77"/>
    </row>
    <row r="48" spans="1:15" s="78" customFormat="1" ht="16.5" x14ac:dyDescent="0.3">
      <c r="A48" s="222" t="s">
        <v>22</v>
      </c>
      <c r="B48" s="222"/>
      <c r="C48" s="222"/>
      <c r="D48" s="231">
        <v>0</v>
      </c>
      <c r="E48" s="231"/>
      <c r="F48" s="77"/>
      <c r="O48" s="77"/>
    </row>
    <row r="49" spans="1:15" s="78" customFormat="1" ht="16.5" x14ac:dyDescent="0.3">
      <c r="A49" s="222" t="s">
        <v>23</v>
      </c>
      <c r="B49" s="222"/>
      <c r="C49" s="222"/>
      <c r="D49" s="231">
        <v>0</v>
      </c>
      <c r="E49" s="231"/>
      <c r="F49" s="77"/>
      <c r="O49" s="77"/>
    </row>
    <row r="50" spans="1:15" s="78" customFormat="1" ht="14.45" hidden="1" customHeight="1" x14ac:dyDescent="0.3">
      <c r="A50" s="34"/>
      <c r="B50" s="34"/>
      <c r="C50" s="34"/>
      <c r="D50" s="34"/>
      <c r="E50" s="34"/>
      <c r="F50" s="77"/>
    </row>
    <row r="51" spans="1:15" ht="14.45" customHeight="1" x14ac:dyDescent="0.3"/>
  </sheetData>
  <protectedRanges>
    <protectedRange sqref="A25:A41 A43" name="Additionele invessteringen"/>
    <protectedRange sqref="I16" name="Additionele invessteringen_3"/>
    <protectedRange sqref="A42" name="Additionele invessteringen_1_1"/>
    <protectedRange sqref="A44" name="Additionele invessteringen_1_1_1"/>
  </protectedRanges>
  <mergeCells count="34">
    <mergeCell ref="A33:B33"/>
    <mergeCell ref="A34:B34"/>
    <mergeCell ref="A35:B35"/>
    <mergeCell ref="A36:B36"/>
    <mergeCell ref="A37:B37"/>
    <mergeCell ref="I9:N9"/>
    <mergeCell ref="A9:D9"/>
    <mergeCell ref="A23:D23"/>
    <mergeCell ref="I14:M14"/>
    <mergeCell ref="A29:B29"/>
    <mergeCell ref="A21:D21"/>
    <mergeCell ref="A24:B24"/>
    <mergeCell ref="A25:B25"/>
    <mergeCell ref="A26:B26"/>
    <mergeCell ref="A27:B27"/>
    <mergeCell ref="I15:L15"/>
    <mergeCell ref="I16:M16"/>
    <mergeCell ref="A28:B28"/>
    <mergeCell ref="A48:C48"/>
    <mergeCell ref="A49:C49"/>
    <mergeCell ref="A44:D44"/>
    <mergeCell ref="A47:D47"/>
    <mergeCell ref="I21:M21"/>
    <mergeCell ref="A30:B30"/>
    <mergeCell ref="A31:B31"/>
    <mergeCell ref="A32:B32"/>
    <mergeCell ref="D48:E48"/>
    <mergeCell ref="D49:E49"/>
    <mergeCell ref="A45:D45"/>
    <mergeCell ref="A38:B38"/>
    <mergeCell ref="A39:B39"/>
    <mergeCell ref="A40:B40"/>
    <mergeCell ref="A41:B41"/>
    <mergeCell ref="A42:D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2BABF-B13F-4EB2-9F80-E95457D91275}">
  <dimension ref="A1:F42"/>
  <sheetViews>
    <sheetView workbookViewId="0">
      <selection activeCell="A38" sqref="A38:D38"/>
    </sheetView>
  </sheetViews>
  <sheetFormatPr defaultColWidth="0" defaultRowHeight="14.45" customHeight="1" zeroHeight="1" x14ac:dyDescent="0.3"/>
  <cols>
    <col min="1" max="1" width="30.140625" style="34" customWidth="1"/>
    <col min="2" max="2" width="11.28515625" style="34" bestFit="1" customWidth="1"/>
    <col min="3" max="3" width="15.5703125" style="34" bestFit="1" customWidth="1"/>
    <col min="4" max="4" width="22.85546875" style="34" customWidth="1"/>
    <col min="5" max="5" width="21.140625" style="34" customWidth="1"/>
    <col min="6" max="6" width="28.28515625" style="34" hidden="1" customWidth="1"/>
    <col min="7" max="16384" width="1" style="34" hidden="1"/>
  </cols>
  <sheetData>
    <row r="1" spans="1:6" ht="18.75" thickBot="1" x14ac:dyDescent="0.4">
      <c r="A1" s="196" t="s">
        <v>89</v>
      </c>
      <c r="B1" s="16"/>
      <c r="C1" s="17"/>
      <c r="D1" s="17"/>
      <c r="E1" s="78"/>
    </row>
    <row r="2" spans="1:6" ht="17.25" thickBot="1" x14ac:dyDescent="0.35">
      <c r="A2" s="188" t="s">
        <v>54</v>
      </c>
      <c r="B2" s="189"/>
      <c r="C2" s="189"/>
      <c r="D2" s="189"/>
      <c r="E2" s="189"/>
      <c r="F2" s="156"/>
    </row>
    <row r="3" spans="1:6" ht="17.25" thickBot="1" x14ac:dyDescent="0.35">
      <c r="A3" s="188" t="s">
        <v>20</v>
      </c>
      <c r="B3" s="189"/>
      <c r="C3" s="189"/>
      <c r="D3" s="189"/>
      <c r="E3" s="189"/>
      <c r="F3" s="156"/>
    </row>
    <row r="4" spans="1:6" ht="17.25" thickBot="1" x14ac:dyDescent="0.35">
      <c r="A4" s="79"/>
      <c r="B4" s="79"/>
      <c r="C4" s="79"/>
      <c r="D4" s="79"/>
      <c r="E4" s="78"/>
      <c r="F4" s="78"/>
    </row>
    <row r="5" spans="1:6" ht="17.25" thickBot="1" x14ac:dyDescent="0.35">
      <c r="A5" s="197" t="s">
        <v>87</v>
      </c>
      <c r="B5" s="198"/>
      <c r="C5" s="198"/>
      <c r="D5" s="198"/>
      <c r="E5" s="198"/>
      <c r="F5" s="100"/>
    </row>
    <row r="6" spans="1:6" ht="16.5" x14ac:dyDescent="0.3">
      <c r="A6" s="15"/>
      <c r="B6" s="15"/>
      <c r="C6" s="15"/>
      <c r="D6" s="15"/>
      <c r="E6" s="78"/>
    </row>
    <row r="7" spans="1:6" ht="16.5" x14ac:dyDescent="0.3">
      <c r="A7" s="224" t="s">
        <v>2</v>
      </c>
      <c r="B7" s="224"/>
      <c r="C7" s="224"/>
      <c r="D7" s="224"/>
      <c r="E7" s="77"/>
    </row>
    <row r="8" spans="1:6" ht="16.5" x14ac:dyDescent="0.3">
      <c r="A8" s="11" t="s">
        <v>0</v>
      </c>
      <c r="B8" s="11" t="s">
        <v>6</v>
      </c>
      <c r="C8" s="11" t="s">
        <v>7</v>
      </c>
      <c r="D8" s="149" t="s">
        <v>114</v>
      </c>
      <c r="E8" s="11" t="s">
        <v>121</v>
      </c>
    </row>
    <row r="9" spans="1:6" ht="16.5" x14ac:dyDescent="0.3">
      <c r="A9" s="18" t="s">
        <v>8</v>
      </c>
      <c r="B9" s="4">
        <v>10000</v>
      </c>
      <c r="C9" s="5">
        <v>60</v>
      </c>
      <c r="D9" s="115">
        <v>0</v>
      </c>
      <c r="E9" s="119">
        <f>C9*D9</f>
        <v>0</v>
      </c>
    </row>
    <row r="10" spans="1:6" ht="16.5" x14ac:dyDescent="0.3">
      <c r="A10" s="19" t="s">
        <v>8</v>
      </c>
      <c r="B10" s="6">
        <v>15000</v>
      </c>
      <c r="C10" s="7">
        <v>60</v>
      </c>
      <c r="D10" s="116">
        <v>0</v>
      </c>
      <c r="E10" s="119">
        <f t="shared" ref="E10:E18" si="0">C10*D10</f>
        <v>0</v>
      </c>
    </row>
    <row r="11" spans="1:6" ht="16.5" x14ac:dyDescent="0.3">
      <c r="A11" s="3" t="s">
        <v>8</v>
      </c>
      <c r="B11" s="8">
        <v>20000</v>
      </c>
      <c r="C11" s="3">
        <v>60</v>
      </c>
      <c r="D11" s="117">
        <v>0</v>
      </c>
      <c r="E11" s="119">
        <f t="shared" si="0"/>
        <v>0</v>
      </c>
    </row>
    <row r="12" spans="1:6" ht="16.5" x14ac:dyDescent="0.3">
      <c r="A12" s="25" t="s">
        <v>8</v>
      </c>
      <c r="B12" s="26">
        <v>25000</v>
      </c>
      <c r="C12" s="25">
        <v>60</v>
      </c>
      <c r="D12" s="117">
        <v>0</v>
      </c>
      <c r="E12" s="119">
        <f t="shared" si="0"/>
        <v>0</v>
      </c>
    </row>
    <row r="13" spans="1:6" ht="16.5" x14ac:dyDescent="0.3">
      <c r="A13" s="3" t="s">
        <v>8</v>
      </c>
      <c r="B13" s="8">
        <v>30000</v>
      </c>
      <c r="C13" s="3">
        <v>60</v>
      </c>
      <c r="D13" s="117">
        <v>0</v>
      </c>
      <c r="E13" s="119">
        <f t="shared" si="0"/>
        <v>0</v>
      </c>
    </row>
    <row r="14" spans="1:6" ht="16.5" x14ac:dyDescent="0.3">
      <c r="A14" s="3" t="s">
        <v>8</v>
      </c>
      <c r="B14" s="4">
        <v>10000</v>
      </c>
      <c r="C14" s="3">
        <v>72</v>
      </c>
      <c r="D14" s="117">
        <v>0</v>
      </c>
      <c r="E14" s="119">
        <f t="shared" si="0"/>
        <v>0</v>
      </c>
    </row>
    <row r="15" spans="1:6" ht="16.5" x14ac:dyDescent="0.3">
      <c r="A15" s="18" t="s">
        <v>8</v>
      </c>
      <c r="B15" s="6">
        <v>15000</v>
      </c>
      <c r="C15" s="5">
        <v>72</v>
      </c>
      <c r="D15" s="115">
        <v>0</v>
      </c>
      <c r="E15" s="119">
        <f>C15*D15</f>
        <v>0</v>
      </c>
    </row>
    <row r="16" spans="1:6" ht="16.5" x14ac:dyDescent="0.3">
      <c r="A16" s="19" t="s">
        <v>8</v>
      </c>
      <c r="B16" s="8">
        <v>20000</v>
      </c>
      <c r="C16" s="7">
        <v>72</v>
      </c>
      <c r="D16" s="116">
        <v>0</v>
      </c>
      <c r="E16" s="119">
        <f t="shared" si="0"/>
        <v>0</v>
      </c>
    </row>
    <row r="17" spans="1:5" ht="16.5" x14ac:dyDescent="0.3">
      <c r="A17" s="3" t="s">
        <v>8</v>
      </c>
      <c r="B17" s="26">
        <v>25000</v>
      </c>
      <c r="C17" s="3">
        <v>72</v>
      </c>
      <c r="D17" s="117">
        <v>0</v>
      </c>
      <c r="E17" s="119">
        <f t="shared" si="0"/>
        <v>0</v>
      </c>
    </row>
    <row r="18" spans="1:5" ht="17.25" thickBot="1" x14ac:dyDescent="0.35">
      <c r="A18" s="25" t="s">
        <v>8</v>
      </c>
      <c r="B18" s="26">
        <v>30000</v>
      </c>
      <c r="C18" s="25">
        <v>72</v>
      </c>
      <c r="D18" s="118">
        <v>0</v>
      </c>
      <c r="E18" s="130">
        <f t="shared" si="0"/>
        <v>0</v>
      </c>
    </row>
    <row r="19" spans="1:5" ht="17.25" thickBot="1" x14ac:dyDescent="0.35">
      <c r="A19" s="233" t="s">
        <v>116</v>
      </c>
      <c r="B19" s="234"/>
      <c r="C19" s="234"/>
      <c r="D19" s="234"/>
      <c r="E19" s="49">
        <f>SUM(E9:E18)</f>
        <v>0</v>
      </c>
    </row>
    <row r="20" spans="1:5" ht="16.5" x14ac:dyDescent="0.3">
      <c r="A20" s="15"/>
      <c r="B20" s="15"/>
      <c r="C20" s="15"/>
      <c r="D20" s="15"/>
    </row>
    <row r="21" spans="1:5" ht="16.5" x14ac:dyDescent="0.3">
      <c r="A21" s="281" t="s">
        <v>1</v>
      </c>
      <c r="B21" s="243"/>
      <c r="C21" s="243"/>
      <c r="D21" s="243"/>
      <c r="E21" s="243"/>
    </row>
    <row r="22" spans="1:5" ht="16.5" hidden="1" x14ac:dyDescent="0.3">
      <c r="A22" s="264" t="s">
        <v>67</v>
      </c>
      <c r="B22" s="297"/>
      <c r="C22" s="298"/>
      <c r="D22" s="47">
        <v>0</v>
      </c>
    </row>
    <row r="23" spans="1:5" ht="16.5" x14ac:dyDescent="0.3">
      <c r="A23" s="271" t="s">
        <v>42</v>
      </c>
      <c r="B23" s="271"/>
      <c r="C23" s="199" t="s">
        <v>108</v>
      </c>
      <c r="D23" s="199" t="s">
        <v>109</v>
      </c>
      <c r="E23" s="82" t="s">
        <v>149</v>
      </c>
    </row>
    <row r="24" spans="1:5" ht="16.5" x14ac:dyDescent="0.3">
      <c r="A24" s="263" t="s">
        <v>56</v>
      </c>
      <c r="B24" s="263"/>
      <c r="C24" s="153">
        <v>0</v>
      </c>
      <c r="D24" s="47">
        <v>0</v>
      </c>
      <c r="E24" s="170">
        <f>(C24*60)+(D24*72)</f>
        <v>0</v>
      </c>
    </row>
    <row r="25" spans="1:5" ht="16.5" customHeight="1" x14ac:dyDescent="0.3">
      <c r="A25" s="263" t="s">
        <v>68</v>
      </c>
      <c r="B25" s="263"/>
      <c r="C25" s="153">
        <v>0</v>
      </c>
      <c r="D25" s="47">
        <v>0</v>
      </c>
      <c r="E25" s="170">
        <f t="shared" ref="E25:E33" si="1">(C25*60)+(D25*72)</f>
        <v>0</v>
      </c>
    </row>
    <row r="26" spans="1:5" ht="16.5" x14ac:dyDescent="0.3">
      <c r="A26" s="263" t="s">
        <v>69</v>
      </c>
      <c r="B26" s="263"/>
      <c r="C26" s="153">
        <v>0</v>
      </c>
      <c r="D26" s="47">
        <v>0</v>
      </c>
      <c r="E26" s="170">
        <f t="shared" si="1"/>
        <v>0</v>
      </c>
    </row>
    <row r="27" spans="1:5" ht="16.5" x14ac:dyDescent="0.3">
      <c r="A27" s="263" t="s">
        <v>70</v>
      </c>
      <c r="B27" s="263"/>
      <c r="C27" s="153">
        <v>0</v>
      </c>
      <c r="D27" s="47">
        <v>0</v>
      </c>
      <c r="E27" s="170">
        <f t="shared" si="1"/>
        <v>0</v>
      </c>
    </row>
    <row r="28" spans="1:5" ht="16.5" x14ac:dyDescent="0.3">
      <c r="A28" s="263" t="s">
        <v>71</v>
      </c>
      <c r="B28" s="263"/>
      <c r="C28" s="153">
        <v>0</v>
      </c>
      <c r="D28" s="47">
        <v>0</v>
      </c>
      <c r="E28" s="170">
        <f t="shared" si="1"/>
        <v>0</v>
      </c>
    </row>
    <row r="29" spans="1:5" ht="16.5" x14ac:dyDescent="0.3">
      <c r="A29" s="263" t="s">
        <v>72</v>
      </c>
      <c r="B29" s="263"/>
      <c r="C29" s="153">
        <v>0</v>
      </c>
      <c r="D29" s="47">
        <v>0</v>
      </c>
      <c r="E29" s="170">
        <f t="shared" si="1"/>
        <v>0</v>
      </c>
    </row>
    <row r="30" spans="1:5" ht="16.5" x14ac:dyDescent="0.3">
      <c r="A30" s="263" t="s">
        <v>73</v>
      </c>
      <c r="B30" s="263"/>
      <c r="C30" s="153">
        <v>0</v>
      </c>
      <c r="D30" s="47">
        <v>0</v>
      </c>
      <c r="E30" s="170">
        <f t="shared" si="1"/>
        <v>0</v>
      </c>
    </row>
    <row r="31" spans="1:5" ht="16.5" x14ac:dyDescent="0.3">
      <c r="A31" s="263" t="s">
        <v>74</v>
      </c>
      <c r="B31" s="263"/>
      <c r="C31" s="153">
        <v>0</v>
      </c>
      <c r="D31" s="47">
        <v>0</v>
      </c>
      <c r="E31" s="170">
        <f t="shared" si="1"/>
        <v>0</v>
      </c>
    </row>
    <row r="32" spans="1:5" ht="16.5" customHeight="1" x14ac:dyDescent="0.3">
      <c r="A32" s="263" t="s">
        <v>75</v>
      </c>
      <c r="B32" s="263"/>
      <c r="C32" s="153">
        <v>0</v>
      </c>
      <c r="D32" s="47">
        <v>0</v>
      </c>
      <c r="E32" s="170">
        <f t="shared" si="1"/>
        <v>0</v>
      </c>
    </row>
    <row r="33" spans="1:5" ht="16.5" customHeight="1" x14ac:dyDescent="0.3">
      <c r="A33" s="263" t="s">
        <v>82</v>
      </c>
      <c r="B33" s="263"/>
      <c r="C33" s="153">
        <v>0</v>
      </c>
      <c r="D33" s="47">
        <v>0</v>
      </c>
      <c r="E33" s="170">
        <f t="shared" si="1"/>
        <v>0</v>
      </c>
    </row>
    <row r="34" spans="1:5" ht="17.25" thickBot="1" x14ac:dyDescent="0.35">
      <c r="A34" s="272" t="s">
        <v>76</v>
      </c>
      <c r="B34" s="299"/>
      <c r="C34" s="191">
        <v>0</v>
      </c>
      <c r="D34" s="192">
        <v>0</v>
      </c>
      <c r="E34" s="193">
        <f>(C34*60)+(D34*72)</f>
        <v>0</v>
      </c>
    </row>
    <row r="35" spans="1:5" ht="17.25" customHeight="1" thickBot="1" x14ac:dyDescent="0.35">
      <c r="A35" s="225" t="s">
        <v>135</v>
      </c>
      <c r="B35" s="226"/>
      <c r="C35" s="226"/>
      <c r="D35" s="226"/>
      <c r="E35" s="97">
        <f>SUM(E24:E34)</f>
        <v>0</v>
      </c>
    </row>
    <row r="36" spans="1:5" ht="16.5" x14ac:dyDescent="0.3">
      <c r="A36" s="57"/>
      <c r="B36" s="57"/>
      <c r="C36" s="57"/>
      <c r="D36" s="58"/>
    </row>
    <row r="37" spans="1:5" ht="17.25" thickBot="1" x14ac:dyDescent="0.35">
      <c r="A37" s="281" t="s">
        <v>103</v>
      </c>
      <c r="B37" s="243"/>
      <c r="C37" s="243"/>
      <c r="D37" s="243"/>
      <c r="E37" s="243"/>
    </row>
    <row r="38" spans="1:5" ht="17.25" customHeight="1" thickBot="1" x14ac:dyDescent="0.35">
      <c r="A38" s="228" t="s">
        <v>157</v>
      </c>
      <c r="B38" s="229"/>
      <c r="C38" s="229"/>
      <c r="D38" s="230"/>
      <c r="E38" s="195">
        <f>E19+E35</f>
        <v>0</v>
      </c>
    </row>
    <row r="39" spans="1:5" ht="16.5" x14ac:dyDescent="0.3">
      <c r="A39" s="17"/>
      <c r="B39" s="17"/>
      <c r="C39" s="17"/>
      <c r="D39" s="17"/>
    </row>
    <row r="40" spans="1:5" ht="16.5" x14ac:dyDescent="0.3">
      <c r="A40" s="281" t="s">
        <v>21</v>
      </c>
      <c r="B40" s="243"/>
      <c r="C40" s="243"/>
      <c r="D40" s="243"/>
      <c r="E40" s="243"/>
    </row>
    <row r="41" spans="1:5" ht="16.5" x14ac:dyDescent="0.3">
      <c r="A41" s="222" t="s">
        <v>22</v>
      </c>
      <c r="B41" s="222"/>
      <c r="C41" s="222"/>
      <c r="D41" s="231">
        <v>0</v>
      </c>
      <c r="E41" s="231"/>
    </row>
    <row r="42" spans="1:5" ht="16.5" x14ac:dyDescent="0.3">
      <c r="A42" s="222" t="s">
        <v>23</v>
      </c>
      <c r="B42" s="222"/>
      <c r="C42" s="222"/>
      <c r="D42" s="231">
        <v>0</v>
      </c>
      <c r="E42" s="231"/>
    </row>
  </sheetData>
  <protectedRanges>
    <protectedRange sqref="A22 A24:A34 A36" name="Additionele invessteringen"/>
    <protectedRange sqref="A35" name="Additionele invessteringen_1_1"/>
  </protectedRanges>
  <mergeCells count="24">
    <mergeCell ref="D41:E41"/>
    <mergeCell ref="D42:E42"/>
    <mergeCell ref="A34:B34"/>
    <mergeCell ref="A35:D35"/>
    <mergeCell ref="A41:C41"/>
    <mergeCell ref="A42:C42"/>
    <mergeCell ref="A25:B25"/>
    <mergeCell ref="A26:B26"/>
    <mergeCell ref="A27:B27"/>
    <mergeCell ref="A28:B28"/>
    <mergeCell ref="A40:E40"/>
    <mergeCell ref="A38:D38"/>
    <mergeCell ref="A37:E37"/>
    <mergeCell ref="A29:B29"/>
    <mergeCell ref="A30:B30"/>
    <mergeCell ref="A31:B31"/>
    <mergeCell ref="A32:B32"/>
    <mergeCell ref="A33:B33"/>
    <mergeCell ref="A7:D7"/>
    <mergeCell ref="A22:C22"/>
    <mergeCell ref="A19:D19"/>
    <mergeCell ref="A23:B23"/>
    <mergeCell ref="A24:B24"/>
    <mergeCell ref="A21:E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1755A-9722-44BD-8D3C-3DF3B0432FB7}">
  <dimension ref="A1:E37"/>
  <sheetViews>
    <sheetView workbookViewId="0">
      <selection activeCell="A33" sqref="A33:D33"/>
    </sheetView>
  </sheetViews>
  <sheetFormatPr defaultColWidth="0" defaultRowHeight="14.45" customHeight="1" zeroHeight="1" x14ac:dyDescent="0.3"/>
  <cols>
    <col min="1" max="1" width="30.140625" style="34" customWidth="1"/>
    <col min="2" max="2" width="11.28515625" style="34" bestFit="1" customWidth="1"/>
    <col min="3" max="3" width="15.5703125" style="34" bestFit="1" customWidth="1"/>
    <col min="4" max="4" width="20.7109375" style="34" customWidth="1"/>
    <col min="5" max="5" width="17" style="34" bestFit="1" customWidth="1"/>
    <col min="6" max="16384" width="8.85546875" style="34" hidden="1"/>
  </cols>
  <sheetData>
    <row r="1" spans="1:5" ht="18.75" thickBot="1" x14ac:dyDescent="0.4">
      <c r="A1" s="44" t="s">
        <v>88</v>
      </c>
      <c r="B1" s="16"/>
      <c r="C1" s="17"/>
      <c r="D1" s="17"/>
    </row>
    <row r="2" spans="1:5" ht="17.25" thickBot="1" x14ac:dyDescent="0.35">
      <c r="A2" s="12" t="s">
        <v>54</v>
      </c>
      <c r="B2" s="13"/>
      <c r="C2" s="13"/>
      <c r="D2" s="14"/>
    </row>
    <row r="3" spans="1:5" ht="17.25" thickBot="1" x14ac:dyDescent="0.35">
      <c r="A3" s="244" t="s">
        <v>20</v>
      </c>
      <c r="B3" s="245"/>
      <c r="C3" s="245"/>
      <c r="D3" s="246"/>
    </row>
    <row r="4" spans="1:5" ht="16.5" x14ac:dyDescent="0.3">
      <c r="A4" s="15"/>
      <c r="B4" s="15"/>
      <c r="C4" s="15"/>
      <c r="D4" s="15"/>
    </row>
    <row r="5" spans="1:5" ht="16.5" x14ac:dyDescent="0.3">
      <c r="A5" s="224" t="s">
        <v>2</v>
      </c>
      <c r="B5" s="224"/>
      <c r="C5" s="224"/>
      <c r="D5" s="224"/>
      <c r="E5" s="77"/>
    </row>
    <row r="6" spans="1:5" ht="16.5" x14ac:dyDescent="0.3">
      <c r="A6" s="11" t="s">
        <v>0</v>
      </c>
      <c r="B6" s="11" t="s">
        <v>6</v>
      </c>
      <c r="C6" s="11" t="s">
        <v>7</v>
      </c>
      <c r="D6" s="149" t="s">
        <v>114</v>
      </c>
      <c r="E6" s="11" t="s">
        <v>121</v>
      </c>
    </row>
    <row r="7" spans="1:5" ht="16.5" x14ac:dyDescent="0.3">
      <c r="A7" s="18" t="s">
        <v>8</v>
      </c>
      <c r="B7" s="4">
        <v>10000</v>
      </c>
      <c r="C7" s="5">
        <v>60</v>
      </c>
      <c r="D7" s="115">
        <v>0</v>
      </c>
      <c r="E7" s="119">
        <f>C7*D7</f>
        <v>0</v>
      </c>
    </row>
    <row r="8" spans="1:5" ht="16.5" x14ac:dyDescent="0.3">
      <c r="A8" s="19" t="s">
        <v>8</v>
      </c>
      <c r="B8" s="6">
        <v>15000</v>
      </c>
      <c r="C8" s="7">
        <v>60</v>
      </c>
      <c r="D8" s="116">
        <v>0</v>
      </c>
      <c r="E8" s="119">
        <f t="shared" ref="E8:E16" si="0">C8*D8</f>
        <v>0</v>
      </c>
    </row>
    <row r="9" spans="1:5" ht="16.5" x14ac:dyDescent="0.3">
      <c r="A9" s="3" t="s">
        <v>8</v>
      </c>
      <c r="B9" s="8">
        <v>20000</v>
      </c>
      <c r="C9" s="3">
        <v>60</v>
      </c>
      <c r="D9" s="117">
        <v>0</v>
      </c>
      <c r="E9" s="119">
        <f t="shared" si="0"/>
        <v>0</v>
      </c>
    </row>
    <row r="10" spans="1:5" ht="16.5" x14ac:dyDescent="0.3">
      <c r="A10" s="25" t="s">
        <v>8</v>
      </c>
      <c r="B10" s="26">
        <v>25000</v>
      </c>
      <c r="C10" s="25">
        <v>60</v>
      </c>
      <c r="D10" s="117">
        <v>0</v>
      </c>
      <c r="E10" s="119">
        <f t="shared" si="0"/>
        <v>0</v>
      </c>
    </row>
    <row r="11" spans="1:5" ht="16.5" x14ac:dyDescent="0.3">
      <c r="A11" s="3" t="s">
        <v>8</v>
      </c>
      <c r="B11" s="8">
        <v>30000</v>
      </c>
      <c r="C11" s="3">
        <v>60</v>
      </c>
      <c r="D11" s="117">
        <v>0</v>
      </c>
      <c r="E11" s="119">
        <f t="shared" si="0"/>
        <v>0</v>
      </c>
    </row>
    <row r="12" spans="1:5" ht="16.5" x14ac:dyDescent="0.3">
      <c r="A12" s="3" t="s">
        <v>8</v>
      </c>
      <c r="B12" s="4">
        <v>10000</v>
      </c>
      <c r="C12" s="3">
        <v>72</v>
      </c>
      <c r="D12" s="117">
        <v>0</v>
      </c>
      <c r="E12" s="119">
        <f t="shared" si="0"/>
        <v>0</v>
      </c>
    </row>
    <row r="13" spans="1:5" ht="16.5" x14ac:dyDescent="0.3">
      <c r="A13" s="18" t="s">
        <v>8</v>
      </c>
      <c r="B13" s="6">
        <v>15000</v>
      </c>
      <c r="C13" s="5">
        <v>72</v>
      </c>
      <c r="D13" s="115">
        <v>0</v>
      </c>
      <c r="E13" s="119">
        <f>C13*D13</f>
        <v>0</v>
      </c>
    </row>
    <row r="14" spans="1:5" ht="16.5" x14ac:dyDescent="0.3">
      <c r="A14" s="19" t="s">
        <v>8</v>
      </c>
      <c r="B14" s="8">
        <v>20000</v>
      </c>
      <c r="C14" s="7">
        <v>72</v>
      </c>
      <c r="D14" s="116">
        <v>0</v>
      </c>
      <c r="E14" s="119">
        <f t="shared" si="0"/>
        <v>0</v>
      </c>
    </row>
    <row r="15" spans="1:5" ht="16.5" x14ac:dyDescent="0.3">
      <c r="A15" s="3" t="s">
        <v>8</v>
      </c>
      <c r="B15" s="26">
        <v>25000</v>
      </c>
      <c r="C15" s="3">
        <v>72</v>
      </c>
      <c r="D15" s="117">
        <v>0</v>
      </c>
      <c r="E15" s="119">
        <f t="shared" si="0"/>
        <v>0</v>
      </c>
    </row>
    <row r="16" spans="1:5" ht="17.25" thickBot="1" x14ac:dyDescent="0.35">
      <c r="A16" s="25" t="s">
        <v>8</v>
      </c>
      <c r="B16" s="26">
        <v>30000</v>
      </c>
      <c r="C16" s="25">
        <v>72</v>
      </c>
      <c r="D16" s="118">
        <v>0</v>
      </c>
      <c r="E16" s="130">
        <f t="shared" si="0"/>
        <v>0</v>
      </c>
    </row>
    <row r="17" spans="1:5" ht="17.25" thickBot="1" x14ac:dyDescent="0.35">
      <c r="A17" s="233" t="s">
        <v>116</v>
      </c>
      <c r="B17" s="234"/>
      <c r="C17" s="234"/>
      <c r="D17" s="234"/>
      <c r="E17" s="49">
        <f>SUM(E7:E16)</f>
        <v>0</v>
      </c>
    </row>
    <row r="18" spans="1:5" ht="16.5" x14ac:dyDescent="0.3">
      <c r="A18" s="15"/>
      <c r="B18" s="15"/>
      <c r="C18" s="15"/>
      <c r="D18" s="15"/>
    </row>
    <row r="19" spans="1:5" ht="16.5" x14ac:dyDescent="0.3">
      <c r="A19" s="283" t="s">
        <v>1</v>
      </c>
      <c r="B19" s="284"/>
      <c r="C19" s="284"/>
      <c r="D19" s="285"/>
      <c r="E19" s="77"/>
    </row>
    <row r="20" spans="1:5" ht="16.5" x14ac:dyDescent="0.3">
      <c r="A20" s="290" t="s">
        <v>42</v>
      </c>
      <c r="B20" s="291"/>
      <c r="C20" s="199" t="s">
        <v>108</v>
      </c>
      <c r="D20" s="199" t="s">
        <v>109</v>
      </c>
      <c r="E20" s="82" t="s">
        <v>149</v>
      </c>
    </row>
    <row r="21" spans="1:5" ht="16.5" x14ac:dyDescent="0.3">
      <c r="A21" s="263" t="s">
        <v>26</v>
      </c>
      <c r="B21" s="263"/>
      <c r="C21" s="153">
        <v>0</v>
      </c>
      <c r="D21" s="47">
        <v>0</v>
      </c>
      <c r="E21" s="170">
        <f>(C21*60)+(D21*72)</f>
        <v>0</v>
      </c>
    </row>
    <row r="22" spans="1:5" ht="16.5" customHeight="1" x14ac:dyDescent="0.3">
      <c r="A22" s="263" t="s">
        <v>78</v>
      </c>
      <c r="B22" s="263"/>
      <c r="C22" s="153">
        <v>0</v>
      </c>
      <c r="D22" s="47">
        <v>0</v>
      </c>
      <c r="E22" s="170">
        <f t="shared" ref="E22:E28" si="1">(C22*60)+(D22*72)</f>
        <v>0</v>
      </c>
    </row>
    <row r="23" spans="1:5" ht="16.5" x14ac:dyDescent="0.3">
      <c r="A23" s="263" t="s">
        <v>79</v>
      </c>
      <c r="B23" s="263"/>
      <c r="C23" s="153">
        <v>0</v>
      </c>
      <c r="D23" s="47">
        <v>0</v>
      </c>
      <c r="E23" s="170">
        <f t="shared" si="1"/>
        <v>0</v>
      </c>
    </row>
    <row r="24" spans="1:5" ht="16.5" x14ac:dyDescent="0.3">
      <c r="A24" s="263" t="s">
        <v>63</v>
      </c>
      <c r="B24" s="263"/>
      <c r="C24" s="153">
        <v>0</v>
      </c>
      <c r="D24" s="47">
        <v>0</v>
      </c>
      <c r="E24" s="170">
        <f t="shared" si="1"/>
        <v>0</v>
      </c>
    </row>
    <row r="25" spans="1:5" ht="16.5" x14ac:dyDescent="0.3">
      <c r="A25" s="263" t="s">
        <v>80</v>
      </c>
      <c r="B25" s="263"/>
      <c r="C25" s="153">
        <v>0</v>
      </c>
      <c r="D25" s="47">
        <v>0</v>
      </c>
      <c r="E25" s="170">
        <f t="shared" si="1"/>
        <v>0</v>
      </c>
    </row>
    <row r="26" spans="1:5" ht="16.5" x14ac:dyDescent="0.3">
      <c r="A26" s="263" t="s">
        <v>81</v>
      </c>
      <c r="B26" s="263"/>
      <c r="C26" s="153">
        <v>0</v>
      </c>
      <c r="D26" s="47">
        <v>0</v>
      </c>
      <c r="E26" s="170">
        <f t="shared" si="1"/>
        <v>0</v>
      </c>
    </row>
    <row r="27" spans="1:5" ht="32.25" customHeight="1" x14ac:dyDescent="0.3">
      <c r="A27" s="263" t="s">
        <v>82</v>
      </c>
      <c r="B27" s="263"/>
      <c r="C27" s="153">
        <v>0</v>
      </c>
      <c r="D27" s="47">
        <v>0</v>
      </c>
      <c r="E27" s="170">
        <f>(C27*60)+(D27*72)</f>
        <v>0</v>
      </c>
    </row>
    <row r="28" spans="1:5" ht="16.5" customHeight="1" x14ac:dyDescent="0.3">
      <c r="A28" s="263" t="s">
        <v>57</v>
      </c>
      <c r="B28" s="263"/>
      <c r="C28" s="153">
        <v>0</v>
      </c>
      <c r="D28" s="190">
        <v>0</v>
      </c>
      <c r="E28" s="170">
        <f t="shared" si="1"/>
        <v>0</v>
      </c>
    </row>
    <row r="29" spans="1:5" ht="17.25" customHeight="1" thickBot="1" x14ac:dyDescent="0.35">
      <c r="A29" s="300" t="s">
        <v>83</v>
      </c>
      <c r="B29" s="300"/>
      <c r="C29" s="168">
        <v>0</v>
      </c>
      <c r="D29" s="192">
        <v>0</v>
      </c>
      <c r="E29" s="193">
        <f>(C29*60)+(D29*72)</f>
        <v>0</v>
      </c>
    </row>
    <row r="30" spans="1:5" ht="17.25" customHeight="1" thickBot="1" x14ac:dyDescent="0.35">
      <c r="A30" s="225" t="s">
        <v>135</v>
      </c>
      <c r="B30" s="226"/>
      <c r="C30" s="226"/>
      <c r="D30" s="226"/>
      <c r="E30" s="201">
        <f>SUM(E21:E29)</f>
        <v>0</v>
      </c>
    </row>
    <row r="31" spans="1:5" ht="16.5" x14ac:dyDescent="0.3">
      <c r="A31" s="57"/>
      <c r="B31" s="57"/>
      <c r="C31" s="57"/>
      <c r="D31" s="58"/>
    </row>
    <row r="32" spans="1:5" ht="17.25" thickBot="1" x14ac:dyDescent="0.35">
      <c r="A32" s="281" t="s">
        <v>103</v>
      </c>
      <c r="B32" s="243"/>
      <c r="C32" s="243"/>
      <c r="D32" s="243"/>
      <c r="E32" s="243"/>
    </row>
    <row r="33" spans="1:5" ht="17.25" customHeight="1" thickBot="1" x14ac:dyDescent="0.35">
      <c r="A33" s="228" t="s">
        <v>157</v>
      </c>
      <c r="B33" s="229"/>
      <c r="C33" s="229"/>
      <c r="D33" s="230"/>
      <c r="E33" s="200">
        <f>E17+E30</f>
        <v>0</v>
      </c>
    </row>
    <row r="34" spans="1:5" ht="16.5" x14ac:dyDescent="0.3">
      <c r="A34" s="17"/>
      <c r="B34" s="17"/>
      <c r="C34" s="17"/>
      <c r="D34" s="17"/>
    </row>
    <row r="35" spans="1:5" ht="16.5" x14ac:dyDescent="0.3">
      <c r="A35" s="281" t="s">
        <v>21</v>
      </c>
      <c r="B35" s="243"/>
      <c r="C35" s="243"/>
      <c r="D35" s="243"/>
      <c r="E35" s="77"/>
    </row>
    <row r="36" spans="1:5" ht="16.5" x14ac:dyDescent="0.3">
      <c r="A36" s="222" t="s">
        <v>22</v>
      </c>
      <c r="B36" s="222"/>
      <c r="C36" s="222"/>
      <c r="D36" s="231">
        <v>0</v>
      </c>
      <c r="E36" s="231"/>
    </row>
    <row r="37" spans="1:5" ht="16.5" x14ac:dyDescent="0.3">
      <c r="A37" s="222" t="s">
        <v>23</v>
      </c>
      <c r="B37" s="222"/>
      <c r="C37" s="222"/>
      <c r="D37" s="231">
        <v>0</v>
      </c>
      <c r="E37" s="231"/>
    </row>
  </sheetData>
  <protectedRanges>
    <protectedRange sqref="A21:A29 A31" name="Additionele invessteringen_1"/>
    <protectedRange sqref="A30" name="Additionele invessteringen_1_1"/>
  </protectedRanges>
  <mergeCells count="22">
    <mergeCell ref="D36:E36"/>
    <mergeCell ref="D37:E37"/>
    <mergeCell ref="A36:C36"/>
    <mergeCell ref="A37:C37"/>
    <mergeCell ref="A3:D3"/>
    <mergeCell ref="A19:D19"/>
    <mergeCell ref="A5:D5"/>
    <mergeCell ref="A17:D17"/>
    <mergeCell ref="A21:B21"/>
    <mergeCell ref="A20:B20"/>
    <mergeCell ref="A22:B22"/>
    <mergeCell ref="A23:B23"/>
    <mergeCell ref="A24:B24"/>
    <mergeCell ref="A25:B25"/>
    <mergeCell ref="A35:D35"/>
    <mergeCell ref="A26:B26"/>
    <mergeCell ref="A33:D33"/>
    <mergeCell ref="A27:B27"/>
    <mergeCell ref="A28:B28"/>
    <mergeCell ref="A29:B29"/>
    <mergeCell ref="A30:D30"/>
    <mergeCell ref="A32:E3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3EF47-4F88-4959-BEC0-567A5F25D5DD}">
  <dimension ref="A1:F40"/>
  <sheetViews>
    <sheetView workbookViewId="0">
      <selection activeCell="A36" sqref="A36:D36"/>
    </sheetView>
  </sheetViews>
  <sheetFormatPr defaultColWidth="0" defaultRowHeight="0" customHeight="1" zeroHeight="1" x14ac:dyDescent="0.3"/>
  <cols>
    <col min="1" max="1" width="30.140625" style="34" customWidth="1"/>
    <col min="2" max="2" width="11.28515625" style="34" bestFit="1" customWidth="1"/>
    <col min="3" max="3" width="15.5703125" style="34" bestFit="1" customWidth="1"/>
    <col min="4" max="4" width="22" style="34" customWidth="1"/>
    <col min="5" max="5" width="16.28515625" style="34" bestFit="1" customWidth="1"/>
    <col min="6" max="16384" width="8.85546875" style="34" hidden="1"/>
  </cols>
  <sheetData>
    <row r="1" spans="1:6" ht="18.75" thickBot="1" x14ac:dyDescent="0.4">
      <c r="A1" s="196" t="s">
        <v>90</v>
      </c>
      <c r="B1" s="16"/>
      <c r="C1" s="17"/>
      <c r="D1" s="17"/>
      <c r="E1" s="78"/>
    </row>
    <row r="2" spans="1:6" ht="17.25" thickBot="1" x14ac:dyDescent="0.35">
      <c r="A2" s="188" t="s">
        <v>54</v>
      </c>
      <c r="B2" s="189"/>
      <c r="C2" s="189"/>
      <c r="D2" s="189"/>
      <c r="E2" s="157"/>
      <c r="F2" s="156"/>
    </row>
    <row r="3" spans="1:6" ht="17.25" thickBot="1" x14ac:dyDescent="0.35">
      <c r="A3" s="188" t="s">
        <v>20</v>
      </c>
      <c r="B3" s="189"/>
      <c r="C3" s="189"/>
      <c r="D3" s="189"/>
      <c r="E3" s="157"/>
      <c r="F3" s="156"/>
    </row>
    <row r="4" spans="1:6" ht="17.25" thickBot="1" x14ac:dyDescent="0.35">
      <c r="A4" s="79"/>
      <c r="B4" s="79"/>
      <c r="C4" s="79"/>
      <c r="D4" s="79"/>
      <c r="E4" s="78"/>
      <c r="F4" s="78"/>
    </row>
    <row r="5" spans="1:6" ht="17.25" thickBot="1" x14ac:dyDescent="0.35">
      <c r="A5" s="197" t="s">
        <v>87</v>
      </c>
      <c r="B5" s="198"/>
      <c r="C5" s="198"/>
      <c r="D5" s="198"/>
      <c r="E5" s="202"/>
      <c r="F5" s="105"/>
    </row>
    <row r="6" spans="1:6" ht="16.5" x14ac:dyDescent="0.3">
      <c r="A6" s="15"/>
      <c r="B6" s="15"/>
      <c r="C6" s="15"/>
      <c r="D6" s="15"/>
      <c r="E6" s="78"/>
    </row>
    <row r="7" spans="1:6" ht="16.5" x14ac:dyDescent="0.3">
      <c r="A7" s="224" t="s">
        <v>2</v>
      </c>
      <c r="B7" s="224"/>
      <c r="C7" s="224"/>
      <c r="D7" s="224"/>
      <c r="E7" s="77"/>
    </row>
    <row r="8" spans="1:6" ht="16.5" x14ac:dyDescent="0.3">
      <c r="A8" s="11" t="s">
        <v>0</v>
      </c>
      <c r="B8" s="11" t="s">
        <v>6</v>
      </c>
      <c r="C8" s="11" t="s">
        <v>7</v>
      </c>
      <c r="D8" s="149" t="s">
        <v>114</v>
      </c>
      <c r="E8" s="11" t="s">
        <v>121</v>
      </c>
    </row>
    <row r="9" spans="1:6" ht="16.5" x14ac:dyDescent="0.3">
      <c r="A9" s="18" t="s">
        <v>8</v>
      </c>
      <c r="B9" s="4">
        <v>10000</v>
      </c>
      <c r="C9" s="5">
        <v>60</v>
      </c>
      <c r="D9" s="115">
        <v>0</v>
      </c>
      <c r="E9" s="119">
        <f>C9*D9</f>
        <v>0</v>
      </c>
    </row>
    <row r="10" spans="1:6" ht="16.5" x14ac:dyDescent="0.3">
      <c r="A10" s="19" t="s">
        <v>8</v>
      </c>
      <c r="B10" s="6">
        <v>15000</v>
      </c>
      <c r="C10" s="7">
        <v>60</v>
      </c>
      <c r="D10" s="116">
        <v>0</v>
      </c>
      <c r="E10" s="119">
        <f t="shared" ref="E10:E18" si="0">C10*D10</f>
        <v>0</v>
      </c>
    </row>
    <row r="11" spans="1:6" ht="16.5" x14ac:dyDescent="0.3">
      <c r="A11" s="3" t="s">
        <v>8</v>
      </c>
      <c r="B11" s="8">
        <v>20000</v>
      </c>
      <c r="C11" s="3">
        <v>60</v>
      </c>
      <c r="D11" s="117">
        <v>0</v>
      </c>
      <c r="E11" s="119">
        <f t="shared" si="0"/>
        <v>0</v>
      </c>
    </row>
    <row r="12" spans="1:6" ht="16.5" x14ac:dyDescent="0.3">
      <c r="A12" s="25" t="s">
        <v>8</v>
      </c>
      <c r="B12" s="26">
        <v>25000</v>
      </c>
      <c r="C12" s="25">
        <v>60</v>
      </c>
      <c r="D12" s="117">
        <v>0</v>
      </c>
      <c r="E12" s="119">
        <f t="shared" si="0"/>
        <v>0</v>
      </c>
    </row>
    <row r="13" spans="1:6" ht="16.5" x14ac:dyDescent="0.3">
      <c r="A13" s="3" t="s">
        <v>8</v>
      </c>
      <c r="B13" s="8">
        <v>30000</v>
      </c>
      <c r="C13" s="3">
        <v>60</v>
      </c>
      <c r="D13" s="117">
        <v>0</v>
      </c>
      <c r="E13" s="119">
        <f t="shared" si="0"/>
        <v>0</v>
      </c>
    </row>
    <row r="14" spans="1:6" ht="16.5" x14ac:dyDescent="0.3">
      <c r="A14" s="3" t="s">
        <v>8</v>
      </c>
      <c r="B14" s="4">
        <v>10000</v>
      </c>
      <c r="C14" s="3">
        <v>72</v>
      </c>
      <c r="D14" s="117">
        <v>0</v>
      </c>
      <c r="E14" s="119">
        <f t="shared" si="0"/>
        <v>0</v>
      </c>
    </row>
    <row r="15" spans="1:6" ht="16.5" x14ac:dyDescent="0.3">
      <c r="A15" s="18" t="s">
        <v>8</v>
      </c>
      <c r="B15" s="6">
        <v>15000</v>
      </c>
      <c r="C15" s="5">
        <v>72</v>
      </c>
      <c r="D15" s="115">
        <v>0</v>
      </c>
      <c r="E15" s="119">
        <f>C15*D15</f>
        <v>0</v>
      </c>
    </row>
    <row r="16" spans="1:6" ht="16.5" x14ac:dyDescent="0.3">
      <c r="A16" s="19" t="s">
        <v>8</v>
      </c>
      <c r="B16" s="8">
        <v>20000</v>
      </c>
      <c r="C16" s="7">
        <v>72</v>
      </c>
      <c r="D16" s="116">
        <v>0</v>
      </c>
      <c r="E16" s="119">
        <f t="shared" si="0"/>
        <v>0</v>
      </c>
    </row>
    <row r="17" spans="1:5" ht="16.5" x14ac:dyDescent="0.3">
      <c r="A17" s="3" t="s">
        <v>8</v>
      </c>
      <c r="B17" s="26">
        <v>25000</v>
      </c>
      <c r="C17" s="3">
        <v>72</v>
      </c>
      <c r="D17" s="117">
        <v>0</v>
      </c>
      <c r="E17" s="119">
        <f t="shared" si="0"/>
        <v>0</v>
      </c>
    </row>
    <row r="18" spans="1:5" ht="17.25" thickBot="1" x14ac:dyDescent="0.35">
      <c r="A18" s="25" t="s">
        <v>8</v>
      </c>
      <c r="B18" s="26">
        <v>30000</v>
      </c>
      <c r="C18" s="25">
        <v>72</v>
      </c>
      <c r="D18" s="118">
        <v>0</v>
      </c>
      <c r="E18" s="130">
        <f t="shared" si="0"/>
        <v>0</v>
      </c>
    </row>
    <row r="19" spans="1:5" ht="17.25" thickBot="1" x14ac:dyDescent="0.35">
      <c r="A19" s="233" t="s">
        <v>116</v>
      </c>
      <c r="B19" s="234"/>
      <c r="C19" s="234"/>
      <c r="D19" s="234"/>
      <c r="E19" s="49">
        <f>SUM(E9:E18)</f>
        <v>0</v>
      </c>
    </row>
    <row r="20" spans="1:5" ht="16.5" x14ac:dyDescent="0.3">
      <c r="A20" s="15"/>
      <c r="B20" s="15"/>
      <c r="C20" s="15"/>
      <c r="D20" s="15"/>
    </row>
    <row r="21" spans="1:5" ht="16.5" x14ac:dyDescent="0.3">
      <c r="A21" s="232" t="s">
        <v>1</v>
      </c>
      <c r="B21" s="224"/>
      <c r="C21" s="224"/>
      <c r="D21" s="224"/>
      <c r="E21" s="224"/>
    </row>
    <row r="22" spans="1:5" ht="16.5" x14ac:dyDescent="0.3">
      <c r="A22" s="150" t="s">
        <v>42</v>
      </c>
      <c r="B22" s="151"/>
      <c r="C22" s="199" t="s">
        <v>108</v>
      </c>
      <c r="D22" s="199" t="s">
        <v>109</v>
      </c>
      <c r="E22" s="82" t="s">
        <v>149</v>
      </c>
    </row>
    <row r="23" spans="1:5" ht="16.5" x14ac:dyDescent="0.3">
      <c r="A23" s="264" t="s">
        <v>56</v>
      </c>
      <c r="B23" s="298"/>
      <c r="C23" s="153">
        <v>0</v>
      </c>
      <c r="D23" s="47">
        <v>0</v>
      </c>
      <c r="E23" s="170">
        <f>(C23*60)+(D23*72)</f>
        <v>0</v>
      </c>
    </row>
    <row r="24" spans="1:5" ht="16.5" x14ac:dyDescent="0.3">
      <c r="A24" s="264" t="s">
        <v>63</v>
      </c>
      <c r="B24" s="298"/>
      <c r="C24" s="153">
        <v>0</v>
      </c>
      <c r="D24" s="47">
        <v>0</v>
      </c>
      <c r="E24" s="170">
        <f t="shared" ref="E24:E30" si="1">(C24*60)+(D24*72)</f>
        <v>0</v>
      </c>
    </row>
    <row r="25" spans="1:5" ht="16.5" x14ac:dyDescent="0.3">
      <c r="A25" s="264" t="s">
        <v>84</v>
      </c>
      <c r="B25" s="298"/>
      <c r="C25" s="153">
        <v>0</v>
      </c>
      <c r="D25" s="47">
        <v>0</v>
      </c>
      <c r="E25" s="170">
        <f t="shared" si="1"/>
        <v>0</v>
      </c>
    </row>
    <row r="26" spans="1:5" ht="16.5" x14ac:dyDescent="0.3">
      <c r="A26" s="264" t="s">
        <v>72</v>
      </c>
      <c r="B26" s="298"/>
      <c r="C26" s="153">
        <v>0</v>
      </c>
      <c r="D26" s="47">
        <v>0</v>
      </c>
      <c r="E26" s="170">
        <f t="shared" si="1"/>
        <v>0</v>
      </c>
    </row>
    <row r="27" spans="1:5" ht="16.5" customHeight="1" x14ac:dyDescent="0.3">
      <c r="A27" s="264" t="s">
        <v>57</v>
      </c>
      <c r="B27" s="298"/>
      <c r="C27" s="153">
        <v>0</v>
      </c>
      <c r="D27" s="47">
        <v>0</v>
      </c>
      <c r="E27" s="170">
        <f>(C27*60)+(D27*72)</f>
        <v>0</v>
      </c>
    </row>
    <row r="28" spans="1:5" ht="16.5" x14ac:dyDescent="0.3">
      <c r="A28" s="264" t="s">
        <v>69</v>
      </c>
      <c r="B28" s="298"/>
      <c r="C28" s="153">
        <v>0</v>
      </c>
      <c r="D28" s="47">
        <v>0</v>
      </c>
      <c r="E28" s="170">
        <f t="shared" si="1"/>
        <v>0</v>
      </c>
    </row>
    <row r="29" spans="1:5" ht="16.5" x14ac:dyDescent="0.3">
      <c r="A29" s="264" t="s">
        <v>70</v>
      </c>
      <c r="B29" s="298"/>
      <c r="C29" s="153">
        <v>0</v>
      </c>
      <c r="D29" s="47">
        <v>0</v>
      </c>
      <c r="E29" s="170">
        <f>(C29*60)+(D29*72)</f>
        <v>0</v>
      </c>
    </row>
    <row r="30" spans="1:5" ht="16.5" x14ac:dyDescent="0.3">
      <c r="A30" s="108" t="s">
        <v>71</v>
      </c>
      <c r="B30" s="109"/>
      <c r="C30" s="153">
        <v>0</v>
      </c>
      <c r="D30" s="190">
        <v>0</v>
      </c>
      <c r="E30" s="170">
        <f t="shared" si="1"/>
        <v>0</v>
      </c>
    </row>
    <row r="31" spans="1:5" ht="16.5" x14ac:dyDescent="0.3">
      <c r="A31" s="108" t="s">
        <v>73</v>
      </c>
      <c r="B31" s="109"/>
      <c r="C31" s="168">
        <v>0</v>
      </c>
      <c r="D31" s="192">
        <v>0</v>
      </c>
      <c r="E31" s="193">
        <f>(C31*60)+(D31*72)</f>
        <v>0</v>
      </c>
    </row>
    <row r="32" spans="1:5" ht="33.75" customHeight="1" thickBot="1" x14ac:dyDescent="0.35">
      <c r="A32" s="167" t="s">
        <v>75</v>
      </c>
      <c r="B32" s="160"/>
      <c r="C32" s="168">
        <v>0</v>
      </c>
      <c r="D32" s="48">
        <v>0</v>
      </c>
      <c r="E32" s="193">
        <f>(C32*60)+(D32*72)</f>
        <v>0</v>
      </c>
    </row>
    <row r="33" spans="1:5" ht="17.25" customHeight="1" thickBot="1" x14ac:dyDescent="0.35">
      <c r="A33" s="225" t="s">
        <v>135</v>
      </c>
      <c r="B33" s="226"/>
      <c r="C33" s="226"/>
      <c r="D33" s="226"/>
      <c r="E33" s="200">
        <f>SUM(E23:E32)</f>
        <v>0</v>
      </c>
    </row>
    <row r="34" spans="1:5" ht="16.5" x14ac:dyDescent="0.3">
      <c r="A34" s="57"/>
      <c r="B34" s="57"/>
      <c r="C34" s="57"/>
      <c r="D34" s="58"/>
    </row>
    <row r="35" spans="1:5" ht="17.25" thickBot="1" x14ac:dyDescent="0.35">
      <c r="A35" s="301" t="s">
        <v>150</v>
      </c>
      <c r="B35" s="302"/>
      <c r="C35" s="302"/>
      <c r="D35" s="302"/>
      <c r="E35" s="302"/>
    </row>
    <row r="36" spans="1:5" ht="17.25" customHeight="1" thickBot="1" x14ac:dyDescent="0.35">
      <c r="A36" s="228" t="s">
        <v>157</v>
      </c>
      <c r="B36" s="229"/>
      <c r="C36" s="229"/>
      <c r="D36" s="230"/>
      <c r="E36" s="194">
        <f>E19+E33</f>
        <v>0</v>
      </c>
    </row>
    <row r="37" spans="1:5" ht="16.5" x14ac:dyDescent="0.3">
      <c r="A37" s="17"/>
      <c r="B37" s="17"/>
      <c r="C37" s="17"/>
      <c r="D37" s="17"/>
    </row>
    <row r="38" spans="1:5" ht="16.5" x14ac:dyDescent="0.3">
      <c r="A38" s="301" t="s">
        <v>21</v>
      </c>
      <c r="B38" s="302"/>
      <c r="C38" s="302"/>
      <c r="D38" s="302"/>
      <c r="E38" s="302"/>
    </row>
    <row r="39" spans="1:5" ht="16.5" x14ac:dyDescent="0.3">
      <c r="A39" s="222" t="s">
        <v>22</v>
      </c>
      <c r="B39" s="222"/>
      <c r="C39" s="222"/>
      <c r="D39" s="231">
        <v>0</v>
      </c>
      <c r="E39" s="231"/>
    </row>
    <row r="40" spans="1:5" ht="16.5" x14ac:dyDescent="0.3">
      <c r="A40" s="222" t="s">
        <v>23</v>
      </c>
      <c r="B40" s="222"/>
      <c r="C40" s="222"/>
      <c r="D40" s="231">
        <v>0</v>
      </c>
      <c r="E40" s="231"/>
    </row>
  </sheetData>
  <protectedRanges>
    <protectedRange sqref="A23:A32 A34" name="Additionele invessteringen_1"/>
    <protectedRange sqref="A33" name="Additionele invessteringen_1_1"/>
  </protectedRanges>
  <mergeCells count="18">
    <mergeCell ref="D40:E40"/>
    <mergeCell ref="A33:D33"/>
    <mergeCell ref="A35:E35"/>
    <mergeCell ref="A36:D36"/>
    <mergeCell ref="A38:E38"/>
    <mergeCell ref="D39:E39"/>
    <mergeCell ref="A40:C40"/>
    <mergeCell ref="A39:C39"/>
    <mergeCell ref="A7:D7"/>
    <mergeCell ref="A19:D19"/>
    <mergeCell ref="A21:E21"/>
    <mergeCell ref="A23:B23"/>
    <mergeCell ref="A24:B24"/>
    <mergeCell ref="A25:B25"/>
    <mergeCell ref="A26:B26"/>
    <mergeCell ref="A27:B27"/>
    <mergeCell ref="A28:B28"/>
    <mergeCell ref="A29:B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6874C4D8007140B95A60D228CB3C22" ma:contentTypeVersion="3" ma:contentTypeDescription="Een nieuw document maken." ma:contentTypeScope="" ma:versionID="b81147d5fde687eef333189329f26dfd">
  <xsd:schema xmlns:xsd="http://www.w3.org/2001/XMLSchema" xmlns:xs="http://www.w3.org/2001/XMLSchema" xmlns:p="http://schemas.microsoft.com/office/2006/metadata/properties" xmlns:ns2="59dd4101-cb5c-40c6-aac7-ab512b421c18" targetNamespace="http://schemas.microsoft.com/office/2006/metadata/properties" ma:root="true" ma:fieldsID="bd118e0fd8af4eab5d6d9dd911ceb0bb" ns2:_="">
    <xsd:import namespace="59dd4101-cb5c-40c6-aac7-ab512b421c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d4101-cb5c-40c6-aac7-ab512b421c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3D6EE9-9C53-4D89-8EBD-9C487284B1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d4101-cb5c-40c6-aac7-ab512b421c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50CE8F-27BA-4919-9B9B-C49082A36CE2}">
  <ds:schemaRefs>
    <ds:schemaRef ds:uri="http://schemas.microsoft.com/sharepoint/v3/contenttype/forms"/>
  </ds:schemaRefs>
</ds:datastoreItem>
</file>

<file path=customXml/itemProps3.xml><?xml version="1.0" encoding="utf-8"?>
<ds:datastoreItem xmlns:ds="http://schemas.openxmlformats.org/officeDocument/2006/customXml" ds:itemID="{042C6D97-2168-49E3-B6EE-4FE264FE6434}">
  <ds:schemaRefs>
    <ds:schemaRef ds:uri="http://purl.org/dc/dcmitype/"/>
    <ds:schemaRef ds:uri="http://schemas.openxmlformats.org/package/2006/metadata/core-propertie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59dd4101-cb5c-40c6-aac7-ab512b421c1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Uitleg prijzenblad</vt:lpstr>
      <vt:lpstr>Inschrijfstaat</vt:lpstr>
      <vt:lpstr>1. Personenauto</vt:lpstr>
      <vt:lpstr>2. Compacte bedrijfsauto</vt:lpstr>
      <vt:lpstr>3. Bedrijfsauto 9 personen</vt:lpstr>
      <vt:lpstr>4. Bedrijfsauto gesloten &lt;4250</vt:lpstr>
      <vt:lpstr>5. Bedrijfsauto pick-up 4x2</vt:lpstr>
      <vt:lpstr>6. Bedrijfsauto pick-up 4x4</vt:lpstr>
      <vt:lpstr>7. BA Pick-up 4x2 &gt;4250</vt:lpstr>
      <vt:lpstr>8. Bedrijfsauto gesloten &gt;4250</vt:lpstr>
      <vt:lpstr>9. Type auto en FOAK-percentage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Nick Klooster</cp:lastModifiedBy>
  <cp:revision/>
  <dcterms:created xsi:type="dcterms:W3CDTF">2026-03-16T09:43:04Z</dcterms:created>
  <dcterms:modified xsi:type="dcterms:W3CDTF">2026-08-04T09:17:54Z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0x010100626874C4D8007140B95A60D228CB3C22</vt:lpwstr>
  </property>
</Properties>
</file>