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6\Opdrachten\BSGR\Print en maildiensten\2026\Te publiceren\"/>
    </mc:Choice>
  </mc:AlternateContent>
  <xr:revisionPtr revIDLastSave="0" documentId="13_ncr:1_{FB3C88D8-CA80-4B0F-8233-4432DE0A49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Printen en couverteren" sheetId="2" r:id="rId1"/>
    <sheet name="2. Digitaliseren berichtenbox" sheetId="3" r:id="rId2"/>
    <sheet name="3. Porto en afhandeling" sheetId="1" r:id="rId3"/>
    <sheet name="4. Eindtotalen" sheetId="4" r:id="rId4"/>
  </sheets>
  <calcPr calcId="181029"/>
</workbook>
</file>

<file path=xl/calcChain.xml><?xml version="1.0" encoding="utf-8"?>
<calcChain xmlns="http://schemas.openxmlformats.org/spreadsheetml/2006/main">
  <c r="D18" i="1" l="1"/>
  <c r="D17" i="1"/>
  <c r="D9" i="1"/>
  <c r="D19" i="1"/>
  <c r="D44" i="2"/>
  <c r="D45" i="2" s="1"/>
  <c r="D25" i="2"/>
  <c r="D24" i="2"/>
  <c r="D23" i="2"/>
  <c r="D22" i="2"/>
  <c r="D21" i="2"/>
  <c r="D20" i="2"/>
  <c r="D30" i="2"/>
  <c r="D31" i="2"/>
  <c r="D32" i="2"/>
  <c r="D33" i="2"/>
  <c r="D34" i="2"/>
  <c r="D35" i="2"/>
  <c r="D36" i="2"/>
  <c r="D33" i="3"/>
  <c r="D32" i="3"/>
  <c r="D12" i="3"/>
  <c r="D13" i="3"/>
  <c r="D14" i="3"/>
  <c r="D15" i="3"/>
  <c r="D16" i="3"/>
  <c r="D39" i="3"/>
  <c r="D38" i="3"/>
  <c r="D37" i="3"/>
  <c r="D22" i="3"/>
  <c r="D21" i="3"/>
  <c r="D20" i="3"/>
  <c r="D37" i="2" l="1"/>
  <c r="D26" i="2"/>
  <c r="D30" i="3"/>
  <c r="D8" i="2" l="1"/>
  <c r="D7" i="2"/>
  <c r="D53" i="2" l="1"/>
  <c r="D13" i="1" l="1"/>
  <c r="D10" i="1"/>
  <c r="D8" i="1"/>
  <c r="D7" i="1"/>
  <c r="D6" i="1"/>
  <c r="D14" i="1" l="1"/>
  <c r="D20" i="1" s="1"/>
  <c r="D21" i="1" s="1"/>
  <c r="D40" i="3"/>
  <c r="D31" i="3"/>
  <c r="D29" i="3"/>
  <c r="D28" i="3"/>
  <c r="D11" i="3"/>
  <c r="D10" i="3"/>
  <c r="D9" i="3"/>
  <c r="D8" i="3"/>
  <c r="D7" i="3"/>
  <c r="D6" i="3"/>
  <c r="D51" i="2"/>
  <c r="D16" i="2"/>
  <c r="D15" i="2"/>
  <c r="D14" i="2"/>
  <c r="D13" i="2"/>
  <c r="D12" i="2"/>
  <c r="D11" i="2"/>
  <c r="D10" i="2"/>
  <c r="D9" i="2"/>
  <c r="D6" i="2"/>
  <c r="D34" i="3" l="1"/>
  <c r="D17" i="3"/>
  <c r="D18" i="3" s="1"/>
  <c r="D17" i="2"/>
  <c r="D26" i="1"/>
  <c r="D49" i="2"/>
  <c r="D43" i="2"/>
  <c r="D42" i="2"/>
  <c r="D33" i="1"/>
  <c r="D32" i="1"/>
  <c r="D31" i="1"/>
  <c r="D23" i="3" l="1"/>
  <c r="D24" i="3" s="1"/>
  <c r="D54" i="2"/>
  <c r="D34" i="1"/>
  <c r="E43" i="3" l="1"/>
  <c r="F4" i="4" s="1"/>
  <c r="E57" i="2"/>
  <c r="F3" i="4" s="1"/>
  <c r="E36" i="1"/>
  <c r="F5" i="4" s="1"/>
  <c r="F6" i="4" l="1"/>
</calcChain>
</file>

<file path=xl/sharedStrings.xml><?xml version="1.0" encoding="utf-8"?>
<sst xmlns="http://schemas.openxmlformats.org/spreadsheetml/2006/main" count="159" uniqueCount="105">
  <si>
    <t>Omschrijving:</t>
  </si>
  <si>
    <t>Totaal</t>
  </si>
  <si>
    <t>Eindtotaal</t>
  </si>
  <si>
    <t>Totaal Portokosten</t>
  </si>
  <si>
    <t>Omschrijving: container en vervoerskosten</t>
  </si>
  <si>
    <t>Beoordelingstotaal</t>
  </si>
  <si>
    <t>Vaste kosten per maand</t>
  </si>
  <si>
    <t>Tarief per maand</t>
  </si>
  <si>
    <t>Overige eenmalige kosten</t>
  </si>
  <si>
    <t>Aantal maanden</t>
  </si>
  <si>
    <t>Communicatie verbinding BSGR-Opdrachtnemer</t>
  </si>
  <si>
    <t xml:space="preserve">Tarief per uur </t>
  </si>
  <si>
    <t>Oranje cellen invullen door Inschrijver: prijzen en tarieven excl. BTW</t>
  </si>
  <si>
    <t>Bulkzending: 1001-5000 stuks</t>
  </si>
  <si>
    <t>Bulkzending &gt; 5000 stuks</t>
  </si>
  <si>
    <t>Bulkzending: 0-1000 stuks</t>
  </si>
  <si>
    <t>Portokosten per stuk</t>
  </si>
  <si>
    <t>Printomschrijving:</t>
  </si>
  <si>
    <t>Implementatie communicatie verbinding met BSGR</t>
  </si>
  <si>
    <t>5. Digitaliseren</t>
  </si>
  <si>
    <t>Totaal: 8. Portokosten, 9. Eventuele vaste kosten per maand en 10. Afhandelingskosten</t>
  </si>
  <si>
    <t>Tarief per bulkzending</t>
  </si>
  <si>
    <t>Tab 3: Porto en afhandeling</t>
  </si>
  <si>
    <t>Prijzenblad Tab 3 'Porto en afhandeling</t>
  </si>
  <si>
    <t>10. Eventuele vaste kosten</t>
  </si>
  <si>
    <t>Totaal 3 jaar</t>
  </si>
  <si>
    <t>Eindtotaal printen formulieren 3 jaar</t>
  </si>
  <si>
    <t>Tarief</t>
  </si>
  <si>
    <t>Aantal per jaar**</t>
  </si>
  <si>
    <t xml:space="preserve">Beheren, updaten en onderhouden templates </t>
  </si>
  <si>
    <t>** Het betreft hier een inschatting. Deze inschatting wordt gebruikt voor de uiteindelijke beoordeling van de door Inschrijver aangeboden prijs. Aan de aantallen kunnen echter geen rechten worden ontleend door Inschrijver</t>
  </si>
  <si>
    <t>Aantal uur (250 uur p/j x 3jaar)**</t>
  </si>
  <si>
    <t>Omschrijving; De digitalisering dient uitgevoerd te worden conform de omschrijving in het aanbestedingsdocument in paragraaf 6.3. U dient alle kosten in  uw tarief op te nemen, dus ook de kosten voor eventuele koppelingen.</t>
  </si>
  <si>
    <t>Eindtotaal digitaliseren 3 jaar</t>
  </si>
  <si>
    <t>totaal eenmalige kosten digitaliseren</t>
  </si>
  <si>
    <t>Eindtotaal plaatsen in berichtenbox MijnOverheid 3 jaar</t>
  </si>
  <si>
    <t>6. Eventuele eenmalige kosten digitaliseren</t>
  </si>
  <si>
    <r>
      <t xml:space="preserve">Tarief per </t>
    </r>
    <r>
      <rPr>
        <b/>
        <u/>
        <sz val="11"/>
        <color indexed="8"/>
        <rFont val="Calibri"/>
        <family val="2"/>
      </rPr>
      <t xml:space="preserve">plaatsing in de berichtenbox </t>
    </r>
  </si>
  <si>
    <t>7. Plaatsen in de berichtenbox van MijnOverheid</t>
  </si>
  <si>
    <t>Prijzenblad Tab 2 'Digitaliseren en plaatsen in berichtenbox 'MijnOverheid'</t>
  </si>
  <si>
    <t>Totaal: 2. 'Digitaliseren en plaatsen in berichtenbox 'MijnOverheid'</t>
  </si>
  <si>
    <t>Totaal: 1. Printen/couverteren formulieren, 2. drukwerk, 3. Eenmalige kosten, 4. Vaste kosten per maand</t>
  </si>
  <si>
    <r>
      <t xml:space="preserve">Tarief </t>
    </r>
    <r>
      <rPr>
        <b/>
        <u/>
        <sz val="11"/>
        <color indexed="8"/>
        <rFont val="Calibri"/>
        <family val="2"/>
      </rPr>
      <t>per</t>
    </r>
    <r>
      <rPr>
        <b/>
        <sz val="11"/>
        <color indexed="8"/>
        <rFont val="Calibri"/>
        <family val="2"/>
      </rPr>
      <t xml:space="preserve"> </t>
    </r>
    <r>
      <rPr>
        <b/>
        <u/>
        <sz val="11"/>
        <color indexed="8"/>
        <rFont val="Calibri"/>
        <family val="2"/>
      </rPr>
      <t>digitalisering (PDF A)</t>
    </r>
  </si>
  <si>
    <t>** Het betreft hier een inschatting. Deze inschatting wordt gebruikt voor de uiteindelijke beoordeling van de door Inschrijver aangeboden prijs. Aan de aantallen kunnen echter geen rechten worden ontleend door Inschrijver.</t>
  </si>
  <si>
    <t>7. Eventuele eenmalige kosten t.b.v. plaatsen in de berichtenbox van MijnOverheid</t>
  </si>
  <si>
    <r>
      <t xml:space="preserve">Overkomstduur </t>
    </r>
    <r>
      <rPr>
        <b/>
        <sz val="11"/>
        <color rgb="FFFF0000"/>
        <rFont val="Calibri"/>
        <family val="2"/>
        <scheme val="minor"/>
      </rPr>
      <t>72-uur</t>
    </r>
  </si>
  <si>
    <r>
      <t xml:space="preserve">Overkomstduur </t>
    </r>
    <r>
      <rPr>
        <b/>
        <sz val="11"/>
        <color rgb="FFFF0000"/>
        <rFont val="Calibri"/>
        <family val="2"/>
        <scheme val="minor"/>
      </rPr>
      <t>24-uur</t>
    </r>
  </si>
  <si>
    <t>Aantal bulkzendingen**</t>
  </si>
  <si>
    <t>11. Eventuele Afhandelingskosten</t>
  </si>
  <si>
    <t xml:space="preserve">Tarief </t>
  </si>
  <si>
    <t>Tab 2: Digitaliseren en plaatsen in berichtenbox 'MijnOverheid'</t>
  </si>
  <si>
    <t>Eventuele overige vaste kosten, bijvoorbeeld opslagkosten</t>
  </si>
  <si>
    <t>Tarief per jaar</t>
  </si>
  <si>
    <t>Aantal jaar**</t>
  </si>
  <si>
    <t>** Wat de batchgroote betreft dient Inschrijver zelf een inschatting te maken op basis van de jaarplanning en haar ervaring met soortgelijke opdrachten.</t>
  </si>
  <si>
    <t>Totaal eenmalige kosten digitaliseren</t>
  </si>
  <si>
    <t xml:space="preserve">9. Portokosten volgens specificaties van het document en/of mailpack, dus inclusief enveloppe. </t>
  </si>
  <si>
    <r>
      <t xml:space="preserve">Oranje cellen invulen door Inschrijver: </t>
    </r>
    <r>
      <rPr>
        <b/>
        <u/>
        <sz val="11"/>
        <color theme="1"/>
        <rFont val="Calibri"/>
        <family val="2"/>
        <scheme val="minor"/>
      </rPr>
      <t>prijzen en tarieven excl. BTW</t>
    </r>
  </si>
  <si>
    <r>
      <t xml:space="preserve">Tarief </t>
    </r>
    <r>
      <rPr>
        <u/>
        <sz val="11"/>
        <color theme="1"/>
        <rFont val="Calibri"/>
        <family val="2"/>
        <scheme val="minor"/>
      </rPr>
      <t>per printomschrijving</t>
    </r>
  </si>
  <si>
    <r>
      <t xml:space="preserve">2. </t>
    </r>
    <r>
      <rPr>
        <u/>
        <sz val="11"/>
        <color theme="1"/>
        <rFont val="Calibri"/>
        <family val="2"/>
        <scheme val="minor"/>
      </rPr>
      <t>Drukwerk:</t>
    </r>
    <r>
      <rPr>
        <sz val="11"/>
        <color theme="1"/>
        <rFont val="Calibri"/>
        <family val="2"/>
        <scheme val="minor"/>
      </rPr>
      <t xml:space="preserve"> Het tarief voor het printen/drukken van enveloppen, legitimatiebewijzen, visitekaartjes en briefpapier</t>
    </r>
  </si>
  <si>
    <t>Eindtotalen Tab 4</t>
  </si>
  <si>
    <t>Printomschrijving formulieren:</t>
  </si>
  <si>
    <r>
      <t xml:space="preserve">4. Herrinering: </t>
    </r>
    <r>
      <rPr>
        <sz val="11"/>
        <color theme="1"/>
        <rFont val="Calibri"/>
        <family val="2"/>
        <scheme val="minor"/>
      </rPr>
      <t xml:space="preserve"> (specificatie: enkele pagina A4 dubbelzijdig, zie voorbeeld document. Verstuurd in C5 vensterenveloppe) let op: op achterkant duplicaat aanslagbiljet</t>
    </r>
  </si>
  <si>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 xml:space="preserve">Hernieuwde bevelen: </t>
    </r>
    <r>
      <rPr>
        <sz val="11"/>
        <color theme="1"/>
        <rFont val="Calibri"/>
        <family val="2"/>
        <scheme val="minor"/>
      </rPr>
      <t xml:space="preserve"> (specificatie: 2 pagina A4 dubbelzijdig, zie voorbeeld document) Let op: Wordt niet per post verstuurd. </t>
    </r>
  </si>
  <si>
    <r>
      <t xml:space="preserve">10. Dagpost: </t>
    </r>
    <r>
      <rPr>
        <sz val="11"/>
        <color theme="1"/>
        <rFont val="Calibri"/>
        <family val="2"/>
        <scheme val="minor"/>
      </rPr>
      <t xml:space="preserve">(specificatie voor het prijzenblad: 2 vellen A4 dubbelzijdig. Verstuurd in C5 vensterenveloppe. Zie ook bepaling in het gele vlak in dit prijzenblad. </t>
    </r>
  </si>
  <si>
    <r>
      <t xml:space="preserve">1. Printen, couverteren en verzendgereed maken van de formulieren en documenten. Het tarief voor de printomschrijving is: inclusief papier en inclusief eventueel snijden, vouwen en couverteren! Het printtarief is exclusief de enveloppen! Daarnaast dient u uw tarieven de baseren op de in de voorbeelden conform de bij deze aanbesteding bijgevoegde bijlagen. Let op: Specificaties kunnen in werkelijkheid per formulier wijzigen. Voorbeeld: De specificaties van een </t>
    </r>
    <r>
      <rPr>
        <b/>
        <sz val="12"/>
        <color indexed="8"/>
        <rFont val="Calibri"/>
        <family val="2"/>
      </rPr>
      <t>'spoedopdracht'</t>
    </r>
    <r>
      <rPr>
        <sz val="12"/>
        <color indexed="8"/>
        <rFont val="Calibri"/>
        <family val="2"/>
      </rPr>
      <t xml:space="preserve"> en </t>
    </r>
    <r>
      <rPr>
        <b/>
        <sz val="12"/>
        <color indexed="8"/>
        <rFont val="Calibri"/>
        <family val="2"/>
      </rPr>
      <t>'dagpost'</t>
    </r>
    <r>
      <rPr>
        <sz val="12"/>
        <color indexed="8"/>
        <rFont val="Calibri"/>
        <family val="2"/>
      </rPr>
      <t xml:space="preserve"> zijn in dit prijzenblad opgenomen. U dient bij de invulling van het tarief deze specificatie van het prijzenblad aan te houden. Echter, de specificatie kan in de praktijk ook anders zijn. U kunt dan uiteraard het tarief volgens die betreffende specificaties factureren. Voor formulieren geldt dat ze dubbelzijdig geprint worden. </t>
    </r>
    <r>
      <rPr>
        <b/>
        <sz val="12"/>
        <color indexed="8"/>
        <rFont val="Calibri"/>
        <family val="2"/>
      </rPr>
      <t>Een formulier van 3 pagina bestaat derhalve uit 2 vellen waarvan er 1 dubbelzijdig is geprint en 1 vel enkelzijdig. Een formulier van 2 pagina's bestaat derhalve uit 1 vel A4 dat dubbelzijdig is geprint.</t>
    </r>
  </si>
  <si>
    <r>
      <rPr>
        <b/>
        <sz val="11"/>
        <color theme="1"/>
        <rFont val="Calibri"/>
        <family val="2"/>
        <scheme val="minor"/>
      </rPr>
      <t>16.</t>
    </r>
    <r>
      <rPr>
        <sz val="11"/>
        <color theme="1"/>
        <rFont val="Calibri"/>
        <family val="2"/>
        <scheme val="minor"/>
      </rPr>
      <t xml:space="preserve"> Enveloppe: C5 Vensterenveloppe (zie bijlage voor voorbeeld) (*tarief invullen per 1000 stuks!)</t>
    </r>
  </si>
  <si>
    <r>
      <rPr>
        <b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. Enveloppe: C5 Vensterenveloppe deurwaarder (zie bijlage voor voorbeeld) (*tarief invullen per 1000 stuks!)</t>
    </r>
  </si>
  <si>
    <r>
      <rPr>
        <b/>
        <sz val="11"/>
        <color theme="1"/>
        <rFont val="Calibri"/>
        <family val="2"/>
        <scheme val="minor"/>
      </rPr>
      <t>13.</t>
    </r>
    <r>
      <rPr>
        <sz val="11"/>
        <color theme="1"/>
        <rFont val="Calibri"/>
        <family val="2"/>
        <scheme val="minor"/>
      </rPr>
      <t xml:space="preserve"> Plastic legitimatiebewijzen (zie bijlage voor voorbeeld) (*tarief invullen per stuk!)</t>
    </r>
  </si>
  <si>
    <t>Omschrijving; De digitalisering dient uitgevoerd te worden conform de omschrijving in het aanbestedingsdocument in paragraaf 6.3. en de opmaak van het document volgens de bij deze aanbesteding bijgevoegde bijlagen. U dient alle kosten in  uw tarief op te nemen, dus ook de kosten voor eventuele koppelingen.</t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</si>
  <si>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 xml:space="preserve">Aanslagen: </t>
    </r>
    <r>
      <rPr>
        <sz val="11"/>
        <color theme="1"/>
        <rFont val="Calibri"/>
        <family val="2"/>
        <scheme val="minor"/>
      </rPr>
      <t>Enkelvoudig aanslagbiljet (specificatie: enkele pagina A4 dubbelzijdig, zie voorbeeld document) Verstuurd in C5 vensterenveloppe</t>
    </r>
  </si>
  <si>
    <r>
      <t xml:space="preserve">5. Aanmaning: </t>
    </r>
    <r>
      <rPr>
        <sz val="11"/>
        <color theme="1"/>
        <rFont val="Calibri"/>
        <family val="2"/>
        <scheme val="minor"/>
      </rPr>
      <t xml:space="preserve"> (specificatie: enkele pagina A4 dubbelzijdig, zie voorbeeld document) Verstuurd in C5 vensterenveloppe)</t>
    </r>
  </si>
  <si>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. Visitekaartjes (zie bijlage voor voorbeeld) (tarief per 200!) (visitekaartjes worden in batches van 2 x 200 besteld, dat 5 maal per jaar)</t>
    </r>
  </si>
  <si>
    <r>
      <rPr>
        <b/>
        <sz val="11"/>
        <color theme="1"/>
        <rFont val="Calibri"/>
        <family val="2"/>
        <scheme val="minor"/>
      </rPr>
      <t>15.</t>
    </r>
    <r>
      <rPr>
        <sz val="11"/>
        <color theme="1"/>
        <rFont val="Calibri"/>
        <family val="2"/>
        <scheme val="minor"/>
      </rPr>
      <t xml:space="preserve"> Briefpapier, zie bijlage voor voorbeeld) (tarief invullen per 1000 stuks!)</t>
    </r>
  </si>
  <si>
    <t>Ophalen QR-codes en toevoegen aan formulier</t>
  </si>
  <si>
    <t>Tarief per QR-code</t>
  </si>
  <si>
    <t>Aantal per jaar***</t>
  </si>
  <si>
    <r>
      <rPr>
        <sz val="11"/>
        <color theme="1"/>
        <rFont val="Calibri"/>
        <family val="2"/>
        <scheme val="minor"/>
      </rPr>
      <t>Enveloppe :  C4 harmonica enveloppe geschikt voor 10 vellen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(*tarief invullen per 1000 stuks!) Niet berukt, alleen geleverd</t>
    </r>
  </si>
  <si>
    <r>
      <t xml:space="preserve">3. </t>
    </r>
    <r>
      <rPr>
        <u/>
        <sz val="12"/>
        <color indexed="8"/>
        <rFont val="Calibri"/>
        <family val="2"/>
      </rPr>
      <t>Eventuele</t>
    </r>
    <r>
      <rPr>
        <sz val="12"/>
        <color indexed="8"/>
        <rFont val="Calibri"/>
        <family val="2"/>
      </rPr>
      <t xml:space="preserve"> eenmalige kosten bij start contract.</t>
    </r>
  </si>
  <si>
    <r>
      <t xml:space="preserve">4. </t>
    </r>
    <r>
      <rPr>
        <u/>
        <sz val="12"/>
        <color indexed="8"/>
        <rFont val="Calibri"/>
        <family val="2"/>
      </rPr>
      <t>Eventuele</t>
    </r>
    <r>
      <rPr>
        <sz val="12"/>
        <color indexed="8"/>
        <rFont val="Calibri"/>
        <family val="2"/>
      </rPr>
      <t xml:space="preserve"> vaste kosten per maand</t>
    </r>
  </si>
  <si>
    <t xml:space="preserve">*** Het aantal betreft: het aantal formulieren waarop QR-codes moeten worden geplaatst x het aantal QR-codes op het betreffende formulier. </t>
  </si>
  <si>
    <r>
      <rPr>
        <b/>
        <sz val="11"/>
        <rFont val="Calibri"/>
        <family val="2"/>
        <scheme val="minor"/>
      </rPr>
      <t xml:space="preserve">9. Kwijtscheldingsformulier: </t>
    </r>
    <r>
      <rPr>
        <sz val="11"/>
        <rFont val="Calibri"/>
        <family val="2"/>
        <scheme val="minor"/>
      </rPr>
      <t>(specificatie: enkele pagina A4 enkelzijdig, zie voorbeeld document) Verstuurd in C5 vensterenveloppe)</t>
    </r>
  </si>
  <si>
    <r>
      <rPr>
        <b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. Antwoord enveloppe C5 met venster (*tarief invullen per 1000 stuks!)</t>
    </r>
  </si>
  <si>
    <r>
      <rPr>
        <b/>
        <u/>
        <sz val="11"/>
        <rFont val="Calibri"/>
        <family val="2"/>
        <scheme val="minor"/>
      </rPr>
      <t>Verzendspecificatie:</t>
    </r>
    <r>
      <rPr>
        <b/>
        <sz val="11"/>
        <rFont val="Calibri"/>
        <family val="2"/>
        <scheme val="minor"/>
      </rPr>
      <t xml:space="preserve"> 1 tot maximaal 2 losse A4 vellen, te verzenden in venster C5 enveloppe. </t>
    </r>
  </si>
  <si>
    <r>
      <rPr>
        <b/>
        <sz val="11"/>
        <color theme="1"/>
        <rFont val="Calibri"/>
        <family val="2"/>
        <scheme val="minor"/>
      </rPr>
      <t>3. Aanslagen:</t>
    </r>
    <r>
      <rPr>
        <sz val="11"/>
        <color theme="1"/>
        <rFont val="Calibri"/>
        <family val="2"/>
        <scheme val="minor"/>
      </rPr>
      <t xml:space="preserve"> Combi-aanslag, kwijtschelding  (specificatie: enkele pagina A4 dubbelzijdig, zie voorbeeld document) Verstuurd in C5 vensterenveloppe)</t>
    </r>
  </si>
  <si>
    <r>
      <rPr>
        <b/>
        <sz val="11"/>
        <color theme="1"/>
        <rFont val="Calibri"/>
        <family val="2"/>
        <scheme val="minor"/>
      </rPr>
      <t>6. Dwangbevelen:</t>
    </r>
    <r>
      <rPr>
        <sz val="11"/>
        <color theme="1"/>
        <rFont val="Calibri"/>
        <family val="2"/>
        <scheme val="minor"/>
      </rPr>
      <t xml:space="preserve">  (specificatie: enkele pagina A4 dubbelzijdig, zie voorbeeld document) Verstuurd in C5 vensterenveloppe) </t>
    </r>
    <r>
      <rPr>
        <b/>
        <sz val="11"/>
        <rFont val="Calibri"/>
        <family val="2"/>
        <scheme val="minor"/>
      </rPr>
      <t>24-uurs post</t>
    </r>
  </si>
  <si>
    <r>
      <t xml:space="preserve">11. Spoedopdrachten: </t>
    </r>
    <r>
      <rPr>
        <sz val="11"/>
        <color theme="1"/>
        <rFont val="Calibri"/>
        <family val="2"/>
        <scheme val="minor"/>
      </rPr>
      <t xml:space="preserve">(specificatie: gemiddeld  </t>
    </r>
    <r>
      <rPr>
        <sz val="11"/>
        <rFont val="Calibri"/>
        <family val="2"/>
        <scheme val="minor"/>
      </rPr>
      <t xml:space="preserve">2 vellen  A4 dubbelzijdig dubbelzijdig bedrukt. Verstuurd in C5 vensterenveloppe </t>
    </r>
    <r>
      <rPr>
        <b/>
        <sz val="11"/>
        <rFont val="Calibri"/>
        <family val="2"/>
        <scheme val="minor"/>
      </rPr>
      <t>24-uurs post</t>
    </r>
  </si>
  <si>
    <r>
      <t xml:space="preserve">1. Aanslagen: </t>
    </r>
    <r>
      <rPr>
        <sz val="11"/>
        <color theme="1"/>
        <rFont val="Calibri"/>
        <family val="2"/>
        <scheme val="minor"/>
      </rPr>
      <t xml:space="preserve">Combi-aanslag  </t>
    </r>
    <r>
      <rPr>
        <sz val="11"/>
        <rFont val="Calibri"/>
        <family val="2"/>
        <scheme val="minor"/>
      </rPr>
      <t>(specificatie: gemiddeld 3 bedrukte pagina's A4, dus 2 vellen A4, zie voorbeeld document) Verstuurd in C5 vensterenveloppe</t>
    </r>
  </si>
  <si>
    <r>
      <t xml:space="preserve">7. Beslagopdrachten: </t>
    </r>
    <r>
      <rPr>
        <sz val="11"/>
        <color theme="1"/>
        <rFont val="Calibri"/>
        <family val="2"/>
        <scheme val="minor"/>
      </rPr>
      <t>(2 vel A4 dubbelzijdig bedrukt</t>
    </r>
    <r>
      <rPr>
        <b/>
        <sz val="11"/>
        <color theme="1"/>
        <rFont val="Calibri"/>
        <family val="2"/>
        <scheme val="minor"/>
      </rPr>
      <t>) let op: worden niet per post verstuurd.</t>
    </r>
  </si>
  <si>
    <r>
      <rPr>
        <b/>
        <sz val="11"/>
        <color theme="1"/>
        <rFont val="Calibri"/>
        <family val="2"/>
        <scheme val="minor"/>
      </rPr>
      <t>6. Dwangbevelen:</t>
    </r>
    <r>
      <rPr>
        <sz val="11"/>
        <color theme="1"/>
        <rFont val="Calibri"/>
        <family val="2"/>
        <scheme val="minor"/>
      </rPr>
      <t xml:space="preserve">  (specificatie: enkele pagina A4 dubbelzijdig, zie voorbeeld document) Verstuurd in C5 vensterenveloppe) </t>
    </r>
  </si>
  <si>
    <t>Portokosten per mailpack</t>
  </si>
  <si>
    <r>
      <rPr>
        <b/>
        <sz val="11"/>
        <color theme="1"/>
        <rFont val="Calibri"/>
        <family val="2"/>
        <scheme val="minor"/>
      </rPr>
      <t>3. Aanslagen:</t>
    </r>
    <r>
      <rPr>
        <sz val="11"/>
        <color theme="1"/>
        <rFont val="Calibri"/>
        <family val="2"/>
        <scheme val="minor"/>
      </rPr>
      <t xml:space="preserve"> Combi-aanslag, kwijtschelding  (specificatie: enkele pagina A4 dubbelzijdig)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</si>
  <si>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 xml:space="preserve">Aanslagen: </t>
    </r>
    <r>
      <rPr>
        <sz val="11"/>
        <color theme="1"/>
        <rFont val="Calibri"/>
        <family val="2"/>
        <scheme val="minor"/>
      </rPr>
      <t>Enkelvoudig aanslagbiljet (specificatie: enkele pagina A4 dubbelzijdig)</t>
    </r>
  </si>
  <si>
    <r>
      <t xml:space="preserve">1. Aanslagen: </t>
    </r>
    <r>
      <rPr>
        <sz val="11"/>
        <color theme="1"/>
        <rFont val="Calibri"/>
        <family val="2"/>
        <scheme val="minor"/>
      </rPr>
      <t xml:space="preserve">Combi-aanslag  </t>
    </r>
    <r>
      <rPr>
        <sz val="11"/>
        <rFont val="Calibri"/>
        <family val="2"/>
        <scheme val="minor"/>
      </rPr>
      <t>(specificatie: gemiddeld 3 bedrukte pagina's A4, dus 2 vellen A4)</t>
    </r>
  </si>
  <si>
    <r>
      <t xml:space="preserve">4. Herrinering: </t>
    </r>
    <r>
      <rPr>
        <sz val="11"/>
        <color theme="1"/>
        <rFont val="Calibri"/>
        <family val="2"/>
        <scheme val="minor"/>
      </rPr>
      <t xml:space="preserve"> (specificatie: enkele pagina A4 dubbelzijdig)</t>
    </r>
  </si>
  <si>
    <r>
      <t xml:space="preserve">5. Aanmaning: </t>
    </r>
    <r>
      <rPr>
        <sz val="11"/>
        <color theme="1"/>
        <rFont val="Calibri"/>
        <family val="2"/>
        <scheme val="minor"/>
      </rPr>
      <t xml:space="preserve"> (specificatie: enkele pagina A4 dubbelzijdig)</t>
    </r>
  </si>
  <si>
    <r>
      <rPr>
        <b/>
        <sz val="11"/>
        <rFont val="Calibri"/>
        <family val="2"/>
        <scheme val="minor"/>
      </rPr>
      <t xml:space="preserve">9. Kwijtscheldingsformulier: </t>
    </r>
    <r>
      <rPr>
        <sz val="11"/>
        <rFont val="Calibri"/>
        <family val="2"/>
        <scheme val="minor"/>
      </rPr>
      <t>(specificatie: enkele pagina A4 enkelzijdig)</t>
    </r>
  </si>
  <si>
    <r>
      <rPr>
        <u/>
        <sz val="11"/>
        <color theme="1"/>
        <rFont val="Calibri"/>
        <family val="2"/>
        <scheme val="minor"/>
      </rPr>
      <t>Verzendspecificatie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indexed="8"/>
        <rFont val="Calibri"/>
        <family val="2"/>
      </rPr>
      <t>1 tot 2 losse A4 vellen</t>
    </r>
    <r>
      <rPr>
        <sz val="11"/>
        <color theme="1"/>
        <rFont val="Calibri"/>
        <family val="2"/>
        <scheme val="minor"/>
      </rPr>
      <t xml:space="preserve"> te verzenden in venster C5 enveloppe. </t>
    </r>
  </si>
  <si>
    <r>
      <t xml:space="preserve">7. Beslagopdrachten: </t>
    </r>
    <r>
      <rPr>
        <sz val="11"/>
        <color theme="1"/>
        <rFont val="Calibri"/>
        <family val="2"/>
        <scheme val="minor"/>
      </rPr>
      <t>(2 vel A4 dubbelzijdig bedrukt</t>
    </r>
    <r>
      <rPr>
        <b/>
        <sz val="11"/>
        <color theme="1"/>
        <rFont val="Calibri"/>
        <family val="2"/>
        <scheme val="minor"/>
      </rPr>
      <t xml:space="preserve">) let op: </t>
    </r>
    <r>
      <rPr>
        <b/>
        <sz val="11"/>
        <color rgb="FFED0000"/>
        <rFont val="Calibri"/>
        <family val="2"/>
        <scheme val="minor"/>
      </rPr>
      <t>Wordt niet per post verstuurd.</t>
    </r>
  </si>
  <si>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 xml:space="preserve">Hernieuwde bevelen: </t>
    </r>
    <r>
      <rPr>
        <sz val="11"/>
        <color theme="1"/>
        <rFont val="Calibri"/>
        <family val="2"/>
        <scheme val="minor"/>
      </rPr>
      <t xml:space="preserve"> (specificatie: 2 pagina A4 dubbelzijdig, zie voorbeeld document) </t>
    </r>
    <r>
      <rPr>
        <b/>
        <sz val="11"/>
        <color theme="1"/>
        <rFont val="Calibri"/>
        <family val="2"/>
        <scheme val="minor"/>
      </rPr>
      <t>Let op: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ED0000"/>
        <rFont val="Calibri"/>
        <family val="2"/>
        <scheme val="minor"/>
      </rPr>
      <t xml:space="preserve">Wordt niet per post verstuurd. </t>
    </r>
  </si>
  <si>
    <t>Tab 1: Printen en couverteren</t>
  </si>
  <si>
    <r>
      <t xml:space="preserve">11. Spoedopdrachten: </t>
    </r>
    <r>
      <rPr>
        <sz val="11"/>
        <rFont val="Calibri"/>
        <family val="2"/>
        <scheme val="minor"/>
      </rPr>
      <t xml:space="preserve">(specificatie: gemiddeld  2 vellen  A4 dubbelzijdig dubbelzijdig bedrukt)  </t>
    </r>
    <r>
      <rPr>
        <b/>
        <sz val="11"/>
        <color rgb="FFED0000"/>
        <rFont val="Calibri"/>
        <family val="2"/>
        <scheme val="minor"/>
      </rPr>
      <t>24-uurs post</t>
    </r>
  </si>
  <si>
    <r>
      <t xml:space="preserve">10. Dagpost: </t>
    </r>
    <r>
      <rPr>
        <sz val="11"/>
        <rFont val="Calibri"/>
        <family val="2"/>
        <scheme val="minor"/>
      </rPr>
      <t xml:space="preserve">(specificatie voor het prijzenblad: 2 vellen A4 dubbelzijdig) </t>
    </r>
    <r>
      <rPr>
        <b/>
        <sz val="11"/>
        <color rgb="FFED0000"/>
        <rFont val="Calibri"/>
        <family val="2"/>
        <scheme val="minor"/>
      </rPr>
      <t>24 uurs post</t>
    </r>
  </si>
  <si>
    <r>
      <rPr>
        <b/>
        <sz val="11"/>
        <rFont val="Calibri"/>
        <family val="2"/>
        <scheme val="minor"/>
      </rPr>
      <t>6. Dwangbevelen:</t>
    </r>
    <r>
      <rPr>
        <sz val="11"/>
        <rFont val="Calibri"/>
        <family val="2"/>
        <scheme val="minor"/>
      </rPr>
      <t xml:space="preserve">  (specificatie: enkele pagina A4 dubbelzijdig) </t>
    </r>
    <r>
      <rPr>
        <b/>
        <sz val="11"/>
        <color rgb="FFED0000"/>
        <rFont val="Calibri"/>
        <family val="2"/>
        <scheme val="minor"/>
      </rPr>
      <t>24-uurs post</t>
    </r>
  </si>
  <si>
    <t xml:space="preserve">Prijzenblad bij publicatie Tab 1 'Printen en couverteren'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</si>
</sst>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"/>
    <numFmt numFmtId="165" formatCode="&quot;€&quot;\ #,##0.00"/>
  </numFmts>
  <fonts count="3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20"/>
      <color indexed="8"/>
      <name val="Calibri"/>
      <family val="2"/>
    </font>
    <font>
      <sz val="22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6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name val="Calibri"/>
      <family val="2"/>
    </font>
    <font>
      <b/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u/>
      <sz val="12"/>
      <color indexed="8"/>
      <name val="Calibri"/>
      <family val="2"/>
    </font>
    <font>
      <b/>
      <u/>
      <sz val="1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0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0" fillId="2" borderId="0" xfId="0" applyFill="1"/>
    <xf numFmtId="0" fontId="2" fillId="3" borderId="0" xfId="0" applyFont="1" applyFill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/>
    <xf numFmtId="0" fontId="2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0" borderId="0" xfId="0" applyFont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3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164" fontId="6" fillId="0" borderId="1" xfId="0" applyNumberFormat="1" applyFont="1" applyBorder="1"/>
    <xf numFmtId="0" fontId="0" fillId="7" borderId="0" xfId="0" applyFill="1"/>
    <xf numFmtId="165" fontId="0" fillId="5" borderId="1" xfId="0" applyNumberFormat="1" applyFill="1" applyBorder="1"/>
    <xf numFmtId="1" fontId="0" fillId="2" borderId="1" xfId="0" applyNumberFormat="1" applyFill="1" applyBorder="1"/>
    <xf numFmtId="164" fontId="0" fillId="8" borderId="1" xfId="0" applyNumberFormat="1" applyFill="1" applyBorder="1"/>
    <xf numFmtId="165" fontId="0" fillId="0" borderId="1" xfId="0" applyNumberFormat="1" applyBorder="1"/>
    <xf numFmtId="165" fontId="0" fillId="6" borderId="1" xfId="0" applyNumberFormat="1" applyFill="1" applyBorder="1"/>
    <xf numFmtId="164" fontId="0" fillId="0" borderId="1" xfId="0" applyNumberFormat="1" applyBorder="1"/>
    <xf numFmtId="0" fontId="3" fillId="0" borderId="0" xfId="0" applyFont="1"/>
    <xf numFmtId="0" fontId="3" fillId="8" borderId="0" xfId="0" applyFont="1" applyFill="1"/>
    <xf numFmtId="165" fontId="0" fillId="8" borderId="1" xfId="0" applyNumberFormat="1" applyFill="1" applyBorder="1"/>
    <xf numFmtId="3" fontId="0" fillId="2" borderId="1" xfId="0" applyNumberFormat="1" applyFill="1" applyBorder="1"/>
    <xf numFmtId="0" fontId="0" fillId="0" borderId="1" xfId="0" applyBorder="1" applyAlignment="1">
      <alignment vertical="center"/>
    </xf>
    <xf numFmtId="0" fontId="2" fillId="9" borderId="0" xfId="0" applyFont="1" applyFill="1"/>
    <xf numFmtId="0" fontId="0" fillId="9" borderId="0" xfId="0" applyFill="1"/>
    <xf numFmtId="0" fontId="10" fillId="0" borderId="1" xfId="0" applyFont="1" applyBorder="1"/>
    <xf numFmtId="0" fontId="13" fillId="9" borderId="0" xfId="0" applyFont="1" applyFill="1"/>
    <xf numFmtId="3" fontId="0" fillId="10" borderId="1" xfId="0" applyNumberFormat="1" applyFill="1" applyBorder="1"/>
    <xf numFmtId="3" fontId="0" fillId="2" borderId="1" xfId="0" quotePrefix="1" applyNumberFormat="1" applyFill="1" applyBorder="1"/>
    <xf numFmtId="0" fontId="0" fillId="2" borderId="0" xfId="0" applyFill="1" applyAlignment="1">
      <alignment vertical="top" wrapText="1"/>
    </xf>
    <xf numFmtId="165" fontId="0" fillId="0" borderId="0" xfId="0" applyNumberFormat="1"/>
    <xf numFmtId="165" fontId="0" fillId="7" borderId="0" xfId="0" applyNumberFormat="1" applyFill="1"/>
    <xf numFmtId="0" fontId="16" fillId="0" borderId="0" xfId="0" applyFont="1"/>
    <xf numFmtId="0" fontId="10" fillId="11" borderId="1" xfId="0" applyFont="1" applyFill="1" applyBorder="1"/>
    <xf numFmtId="0" fontId="18" fillId="0" borderId="1" xfId="0" applyFont="1" applyBorder="1"/>
    <xf numFmtId="0" fontId="10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8" borderId="0" xfId="0" applyFont="1" applyFill="1"/>
    <xf numFmtId="0" fontId="23" fillId="9" borderId="0" xfId="0" applyFont="1" applyFill="1"/>
    <xf numFmtId="0" fontId="19" fillId="9" borderId="0" xfId="0" applyFont="1" applyFill="1"/>
    <xf numFmtId="0" fontId="24" fillId="2" borderId="0" xfId="0" applyFont="1" applyFill="1"/>
    <xf numFmtId="0" fontId="19" fillId="2" borderId="0" xfId="0" applyFont="1" applyFill="1"/>
    <xf numFmtId="0" fontId="25" fillId="0" borderId="0" xfId="0" applyFont="1"/>
    <xf numFmtId="164" fontId="19" fillId="8" borderId="1" xfId="0" applyNumberFormat="1" applyFont="1" applyFill="1" applyBorder="1"/>
    <xf numFmtId="3" fontId="19" fillId="10" borderId="1" xfId="0" applyNumberFormat="1" applyFont="1" applyFill="1" applyBorder="1"/>
    <xf numFmtId="165" fontId="19" fillId="0" borderId="1" xfId="0" applyNumberFormat="1" applyFont="1" applyBorder="1"/>
    <xf numFmtId="0" fontId="25" fillId="0" borderId="1" xfId="0" applyFont="1" applyBorder="1"/>
    <xf numFmtId="165" fontId="19" fillId="5" borderId="1" xfId="0" applyNumberFormat="1" applyFont="1" applyFill="1" applyBorder="1"/>
    <xf numFmtId="0" fontId="19" fillId="7" borderId="0" xfId="0" applyFont="1" applyFill="1"/>
    <xf numFmtId="0" fontId="22" fillId="9" borderId="0" xfId="0" applyFont="1" applyFill="1"/>
    <xf numFmtId="0" fontId="26" fillId="9" borderId="0" xfId="0" applyFont="1" applyFill="1"/>
    <xf numFmtId="0" fontId="19" fillId="0" borderId="1" xfId="0" applyFont="1" applyBorder="1"/>
    <xf numFmtId="165" fontId="19" fillId="8" borderId="1" xfId="0" applyNumberFormat="1" applyFont="1" applyFill="1" applyBorder="1"/>
    <xf numFmtId="0" fontId="19" fillId="2" borderId="1" xfId="0" applyFont="1" applyFill="1" applyBorder="1"/>
    <xf numFmtId="0" fontId="27" fillId="0" borderId="1" xfId="0" applyFont="1" applyBorder="1"/>
    <xf numFmtId="0" fontId="28" fillId="0" borderId="0" xfId="0" applyFont="1"/>
    <xf numFmtId="0" fontId="29" fillId="5" borderId="0" xfId="0" applyFont="1" applyFill="1"/>
    <xf numFmtId="0" fontId="19" fillId="5" borderId="0" xfId="0" applyFont="1" applyFill="1"/>
    <xf numFmtId="165" fontId="19" fillId="6" borderId="1" xfId="0" applyNumberFormat="1" applyFont="1" applyFill="1" applyBorder="1"/>
    <xf numFmtId="0" fontId="13" fillId="9" borderId="0" xfId="0" applyFont="1" applyFill="1" applyAlignment="1">
      <alignment vertical="top" wrapText="1"/>
    </xf>
    <xf numFmtId="0" fontId="10" fillId="2" borderId="0" xfId="0" applyFont="1" applyFill="1"/>
    <xf numFmtId="0" fontId="25" fillId="12" borderId="1" xfId="0" applyFont="1" applyFill="1" applyBorder="1"/>
    <xf numFmtId="0" fontId="17" fillId="11" borderId="1" xfId="0" applyFont="1" applyFill="1" applyBorder="1"/>
    <xf numFmtId="0" fontId="1" fillId="12" borderId="1" xfId="0" applyFont="1" applyFill="1" applyBorder="1"/>
    <xf numFmtId="165" fontId="19" fillId="7" borderId="0" xfId="0" applyNumberFormat="1" applyFont="1" applyFill="1"/>
    <xf numFmtId="0" fontId="17" fillId="0" borderId="1" xfId="0" applyFont="1" applyBorder="1"/>
    <xf numFmtId="0" fontId="18" fillId="2" borderId="0" xfId="0" applyFont="1" applyFill="1" applyAlignment="1">
      <alignment vertical="top"/>
    </xf>
    <xf numFmtId="0" fontId="10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65" fontId="0" fillId="2" borderId="0" xfId="0" applyNumberFormat="1" applyFill="1"/>
    <xf numFmtId="164" fontId="0" fillId="13" borderId="1" xfId="0" applyNumberFormat="1" applyFill="1" applyBorder="1"/>
    <xf numFmtId="3" fontId="0" fillId="13" borderId="1" xfId="0" applyNumberFormat="1" applyFill="1" applyBorder="1"/>
    <xf numFmtId="165" fontId="0" fillId="13" borderId="1" xfId="0" applyNumberFormat="1" applyFill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workbookViewId="0"/>
  </sheetViews>
  <sheetFormatPr defaultRowHeight="15" x14ac:dyDescent="0.25"/>
  <cols>
    <col min="1" max="1" width="161.140625" style="49" customWidth="1"/>
    <col min="2" max="2" width="27.28515625" style="49" customWidth="1"/>
    <col min="3" max="3" width="21" style="49" customWidth="1"/>
    <col min="4" max="4" width="19.28515625" style="49" customWidth="1"/>
    <col min="5" max="5" width="24.85546875" style="49" customWidth="1"/>
    <col min="6" max="16384" width="9.140625" style="49"/>
  </cols>
  <sheetData>
    <row r="1" spans="1:4" ht="28.5" x14ac:dyDescent="0.45">
      <c r="A1" s="1" t="s">
        <v>104</v>
      </c>
    </row>
    <row r="2" spans="1:4" ht="26.25" x14ac:dyDescent="0.4">
      <c r="A2" s="50" t="s">
        <v>57</v>
      </c>
      <c r="B2" s="50"/>
      <c r="C2" s="50"/>
      <c r="D2" s="50"/>
    </row>
    <row r="3" spans="1:4" ht="118.5" customHeight="1" x14ac:dyDescent="0.25">
      <c r="A3" s="72" t="s">
        <v>65</v>
      </c>
      <c r="B3" s="51"/>
      <c r="C3" s="51"/>
      <c r="D3" s="52"/>
    </row>
    <row r="4" spans="1:4" x14ac:dyDescent="0.25">
      <c r="A4" s="73" t="s">
        <v>61</v>
      </c>
      <c r="B4" s="54"/>
      <c r="C4" s="54"/>
      <c r="D4" s="54"/>
    </row>
    <row r="5" spans="1:4" x14ac:dyDescent="0.25">
      <c r="B5" s="55" t="s">
        <v>58</v>
      </c>
      <c r="C5" s="55" t="s">
        <v>28</v>
      </c>
      <c r="D5" s="55" t="s">
        <v>25</v>
      </c>
    </row>
    <row r="6" spans="1:4" x14ac:dyDescent="0.25">
      <c r="A6" s="36" t="s">
        <v>87</v>
      </c>
      <c r="B6" s="25">
        <v>0</v>
      </c>
      <c r="C6" s="57">
        <v>490000</v>
      </c>
      <c r="D6" s="58">
        <f>+B6*C6*3</f>
        <v>0</v>
      </c>
    </row>
    <row r="7" spans="1:4" x14ac:dyDescent="0.25">
      <c r="A7" s="5" t="s">
        <v>70</v>
      </c>
      <c r="B7" s="25">
        <v>0</v>
      </c>
      <c r="C7" s="57">
        <v>112000</v>
      </c>
      <c r="D7" s="58">
        <f t="shared" ref="D7:D16" si="0">+B7*C7*3</f>
        <v>0</v>
      </c>
    </row>
    <row r="8" spans="1:4" x14ac:dyDescent="0.25">
      <c r="A8" s="5" t="s">
        <v>84</v>
      </c>
      <c r="B8" s="25">
        <v>0</v>
      </c>
      <c r="C8" s="57">
        <v>49000</v>
      </c>
      <c r="D8" s="58">
        <f t="shared" si="0"/>
        <v>0</v>
      </c>
    </row>
    <row r="9" spans="1:4" x14ac:dyDescent="0.25">
      <c r="A9" s="45" t="s">
        <v>62</v>
      </c>
      <c r="B9" s="25">
        <v>0</v>
      </c>
      <c r="C9" s="57">
        <v>80000</v>
      </c>
      <c r="D9" s="58">
        <f t="shared" si="0"/>
        <v>0</v>
      </c>
    </row>
    <row r="10" spans="1:4" x14ac:dyDescent="0.25">
      <c r="A10" s="45" t="s">
        <v>71</v>
      </c>
      <c r="B10" s="25">
        <v>0</v>
      </c>
      <c r="C10" s="57">
        <v>47000</v>
      </c>
      <c r="D10" s="58">
        <f t="shared" si="0"/>
        <v>0</v>
      </c>
    </row>
    <row r="11" spans="1:4" x14ac:dyDescent="0.25">
      <c r="A11" s="5" t="s">
        <v>85</v>
      </c>
      <c r="B11" s="25">
        <v>0</v>
      </c>
      <c r="C11" s="57">
        <v>26000</v>
      </c>
      <c r="D11" s="58">
        <f t="shared" si="0"/>
        <v>0</v>
      </c>
    </row>
    <row r="12" spans="1:4" x14ac:dyDescent="0.25">
      <c r="A12" s="36" t="s">
        <v>88</v>
      </c>
      <c r="B12" s="25">
        <v>0</v>
      </c>
      <c r="C12" s="57">
        <v>2500</v>
      </c>
      <c r="D12" s="58">
        <f t="shared" si="0"/>
        <v>0</v>
      </c>
    </row>
    <row r="13" spans="1:4" x14ac:dyDescent="0.25">
      <c r="A13" s="5" t="s">
        <v>63</v>
      </c>
      <c r="B13" s="25">
        <v>0</v>
      </c>
      <c r="C13" s="57">
        <v>23000</v>
      </c>
      <c r="D13" s="58">
        <f t="shared" si="0"/>
        <v>0</v>
      </c>
    </row>
    <row r="14" spans="1:4" x14ac:dyDescent="0.25">
      <c r="A14" s="78" t="s">
        <v>81</v>
      </c>
      <c r="B14" s="25">
        <v>0</v>
      </c>
      <c r="C14" s="57">
        <v>10000</v>
      </c>
      <c r="D14" s="58">
        <f t="shared" si="0"/>
        <v>0</v>
      </c>
    </row>
    <row r="15" spans="1:4" x14ac:dyDescent="0.25">
      <c r="A15" s="36" t="s">
        <v>64</v>
      </c>
      <c r="B15" s="25">
        <v>0</v>
      </c>
      <c r="C15" s="57">
        <v>426000</v>
      </c>
      <c r="D15" s="58">
        <f t="shared" si="0"/>
        <v>0</v>
      </c>
    </row>
    <row r="16" spans="1:4" x14ac:dyDescent="0.25">
      <c r="A16" s="36" t="s">
        <v>86</v>
      </c>
      <c r="B16" s="25">
        <v>0</v>
      </c>
      <c r="C16" s="57">
        <v>10000</v>
      </c>
      <c r="D16" s="58">
        <f t="shared" si="0"/>
        <v>0</v>
      </c>
    </row>
    <row r="17" spans="1:4" x14ac:dyDescent="0.25">
      <c r="A17" s="76" t="s">
        <v>26</v>
      </c>
      <c r="B17" s="59"/>
      <c r="C17" s="59"/>
      <c r="D17" s="60">
        <f>SUM(D6:D16)</f>
        <v>0</v>
      </c>
    </row>
    <row r="18" spans="1:4" x14ac:dyDescent="0.25">
      <c r="A18" s="73" t="s">
        <v>74</v>
      </c>
      <c r="B18" s="54"/>
      <c r="C18" s="54"/>
      <c r="D18" s="54"/>
    </row>
    <row r="19" spans="1:4" x14ac:dyDescent="0.25">
      <c r="B19" s="4" t="s">
        <v>75</v>
      </c>
      <c r="C19" s="4" t="s">
        <v>76</v>
      </c>
      <c r="D19" s="55" t="s">
        <v>25</v>
      </c>
    </row>
    <row r="20" spans="1:4" x14ac:dyDescent="0.25">
      <c r="A20" s="36" t="s">
        <v>87</v>
      </c>
      <c r="B20" s="25">
        <v>0</v>
      </c>
      <c r="C20" s="57">
        <v>900000</v>
      </c>
      <c r="D20" s="58">
        <f>+B20*C20*3</f>
        <v>0</v>
      </c>
    </row>
    <row r="21" spans="1:4" x14ac:dyDescent="0.25">
      <c r="A21" s="5" t="s">
        <v>70</v>
      </c>
      <c r="B21" s="25">
        <v>0</v>
      </c>
      <c r="C21" s="57">
        <v>300000</v>
      </c>
      <c r="D21" s="58">
        <f t="shared" ref="D21:D25" si="1">+B21*C21*3</f>
        <v>0</v>
      </c>
    </row>
    <row r="22" spans="1:4" x14ac:dyDescent="0.25">
      <c r="A22" s="5" t="s">
        <v>84</v>
      </c>
      <c r="B22" s="25">
        <v>0</v>
      </c>
      <c r="C22" s="57">
        <v>147000</v>
      </c>
      <c r="D22" s="58">
        <f t="shared" si="1"/>
        <v>0</v>
      </c>
    </row>
    <row r="23" spans="1:4" x14ac:dyDescent="0.25">
      <c r="A23" s="45" t="s">
        <v>62</v>
      </c>
      <c r="B23" s="25">
        <v>0</v>
      </c>
      <c r="C23" s="57">
        <v>80600</v>
      </c>
      <c r="D23" s="58">
        <f t="shared" si="1"/>
        <v>0</v>
      </c>
    </row>
    <row r="24" spans="1:4" x14ac:dyDescent="0.25">
      <c r="A24" s="45" t="s">
        <v>71</v>
      </c>
      <c r="B24" s="25">
        <v>0</v>
      </c>
      <c r="C24" s="57">
        <v>47000</v>
      </c>
      <c r="D24" s="58">
        <f t="shared" si="1"/>
        <v>0</v>
      </c>
    </row>
    <row r="25" spans="1:4" x14ac:dyDescent="0.25">
      <c r="A25" s="5" t="s">
        <v>85</v>
      </c>
      <c r="B25" s="25">
        <v>0</v>
      </c>
      <c r="C25" s="57">
        <v>26000</v>
      </c>
      <c r="D25" s="58">
        <f t="shared" si="1"/>
        <v>0</v>
      </c>
    </row>
    <row r="26" spans="1:4" x14ac:dyDescent="0.25">
      <c r="A26" s="76" t="s">
        <v>26</v>
      </c>
      <c r="B26" s="59"/>
      <c r="C26" s="59"/>
      <c r="D26" s="60">
        <f>SUM(D20:D25)</f>
        <v>0</v>
      </c>
    </row>
    <row r="27" spans="1:4" ht="15.75" x14ac:dyDescent="0.25">
      <c r="A27" s="62" t="s">
        <v>59</v>
      </c>
      <c r="B27" s="51"/>
      <c r="C27" s="51"/>
      <c r="D27" s="51"/>
    </row>
    <row r="28" spans="1:4" x14ac:dyDescent="0.25">
      <c r="A28" s="53" t="s">
        <v>17</v>
      </c>
      <c r="B28" s="54"/>
      <c r="C28" s="54"/>
      <c r="D28" s="54"/>
    </row>
    <row r="29" spans="1:4" x14ac:dyDescent="0.25">
      <c r="B29" s="55" t="s">
        <v>49</v>
      </c>
      <c r="C29" s="55" t="s">
        <v>28</v>
      </c>
      <c r="D29" s="55" t="s">
        <v>25</v>
      </c>
    </row>
    <row r="30" spans="1:4" x14ac:dyDescent="0.25">
      <c r="A30" s="5" t="s">
        <v>66</v>
      </c>
      <c r="B30" s="56"/>
      <c r="C30" s="57">
        <v>1250948</v>
      </c>
      <c r="D30" s="58">
        <f>+B30*C30/1000*3</f>
        <v>0</v>
      </c>
    </row>
    <row r="31" spans="1:4" x14ac:dyDescent="0.25">
      <c r="A31" s="5" t="s">
        <v>67</v>
      </c>
      <c r="B31" s="56"/>
      <c r="C31" s="57">
        <v>25500</v>
      </c>
      <c r="D31" s="58">
        <f>+B31*C31/1000*3</f>
        <v>0</v>
      </c>
    </row>
    <row r="32" spans="1:4" x14ac:dyDescent="0.25">
      <c r="A32" s="5" t="s">
        <v>82</v>
      </c>
      <c r="B32" s="56"/>
      <c r="C32" s="57">
        <v>40000</v>
      </c>
      <c r="D32" s="58">
        <f>+B32*C32/1000*3</f>
        <v>0</v>
      </c>
    </row>
    <row r="33" spans="1:4" x14ac:dyDescent="0.25">
      <c r="A33" s="75" t="s">
        <v>77</v>
      </c>
      <c r="B33" s="56"/>
      <c r="C33" s="57">
        <v>12500</v>
      </c>
      <c r="D33" s="58">
        <f>+B33*C33/1000*3</f>
        <v>0</v>
      </c>
    </row>
    <row r="34" spans="1:4" x14ac:dyDescent="0.25">
      <c r="A34" s="5" t="s">
        <v>68</v>
      </c>
      <c r="B34" s="56"/>
      <c r="C34" s="57">
        <v>50</v>
      </c>
      <c r="D34" s="58">
        <f>+B34*C34*3</f>
        <v>0</v>
      </c>
    </row>
    <row r="35" spans="1:4" x14ac:dyDescent="0.25">
      <c r="A35" s="5" t="s">
        <v>72</v>
      </c>
      <c r="B35" s="56"/>
      <c r="C35" s="57">
        <v>2000</v>
      </c>
      <c r="D35" s="58">
        <f>+B35*C35/200*3</f>
        <v>0</v>
      </c>
    </row>
    <row r="36" spans="1:4" x14ac:dyDescent="0.25">
      <c r="A36" s="5" t="s">
        <v>73</v>
      </c>
      <c r="B36" s="56"/>
      <c r="C36" s="57">
        <v>7500</v>
      </c>
      <c r="D36" s="58">
        <f>+B36*C36/1000*3</f>
        <v>0</v>
      </c>
    </row>
    <row r="37" spans="1:4" x14ac:dyDescent="0.25">
      <c r="A37" s="74" t="s">
        <v>2</v>
      </c>
      <c r="B37" s="59"/>
      <c r="C37" s="59"/>
      <c r="D37" s="60">
        <f>SUM(D30:D36)</f>
        <v>0</v>
      </c>
    </row>
    <row r="38" spans="1:4" x14ac:dyDescent="0.25">
      <c r="A38" s="61"/>
      <c r="B38" s="61"/>
      <c r="C38" s="61"/>
      <c r="D38" s="61"/>
    </row>
    <row r="39" spans="1:4" ht="15.75" x14ac:dyDescent="0.25">
      <c r="A39" s="37" t="s">
        <v>78</v>
      </c>
      <c r="B39" s="63"/>
      <c r="C39" s="63"/>
      <c r="D39" s="52"/>
    </row>
    <row r="40" spans="1:4" x14ac:dyDescent="0.25">
      <c r="A40" s="54" t="s">
        <v>0</v>
      </c>
      <c r="B40" s="54"/>
      <c r="C40" s="54"/>
      <c r="D40" s="54"/>
    </row>
    <row r="41" spans="1:4" x14ac:dyDescent="0.25">
      <c r="B41" s="49" t="s">
        <v>27</v>
      </c>
      <c r="C41" s="55" t="s">
        <v>28</v>
      </c>
    </row>
    <row r="42" spans="1:4" x14ac:dyDescent="0.25">
      <c r="A42" s="64" t="s">
        <v>18</v>
      </c>
      <c r="B42" s="65"/>
      <c r="C42" s="57"/>
      <c r="D42" s="58">
        <f>B42</f>
        <v>0</v>
      </c>
    </row>
    <row r="43" spans="1:4" x14ac:dyDescent="0.25">
      <c r="A43" s="64" t="s">
        <v>8</v>
      </c>
      <c r="B43" s="65"/>
      <c r="C43" s="57"/>
      <c r="D43" s="58">
        <f>B43</f>
        <v>0</v>
      </c>
    </row>
    <row r="44" spans="1:4" x14ac:dyDescent="0.25">
      <c r="A44" s="74" t="s">
        <v>2</v>
      </c>
      <c r="B44" s="59"/>
      <c r="C44" s="59"/>
      <c r="D44" s="60">
        <f>SUM(D42:D43)</f>
        <v>0</v>
      </c>
    </row>
    <row r="45" spans="1:4" x14ac:dyDescent="0.25">
      <c r="A45" s="61"/>
      <c r="B45" s="61"/>
      <c r="C45" s="61"/>
      <c r="D45" s="77">
        <f>SUM(D42:D44)</f>
        <v>0</v>
      </c>
    </row>
    <row r="46" spans="1:4" ht="15.75" x14ac:dyDescent="0.25">
      <c r="A46" s="37" t="s">
        <v>79</v>
      </c>
      <c r="B46" s="63"/>
      <c r="C46" s="63"/>
      <c r="D46" s="52"/>
    </row>
    <row r="47" spans="1:4" x14ac:dyDescent="0.25">
      <c r="A47" s="54" t="s">
        <v>0</v>
      </c>
      <c r="B47" s="54"/>
      <c r="C47" s="54"/>
      <c r="D47" s="54"/>
    </row>
    <row r="48" spans="1:4" x14ac:dyDescent="0.25">
      <c r="B48" s="55" t="s">
        <v>7</v>
      </c>
      <c r="C48" s="55" t="s">
        <v>9</v>
      </c>
      <c r="D48" s="55" t="s">
        <v>1</v>
      </c>
    </row>
    <row r="49" spans="1:5" x14ac:dyDescent="0.25">
      <c r="A49" s="64" t="s">
        <v>10</v>
      </c>
      <c r="B49" s="65"/>
      <c r="C49" s="66">
        <v>36</v>
      </c>
      <c r="D49" s="58">
        <f>B49*C49</f>
        <v>0</v>
      </c>
    </row>
    <row r="50" spans="1:5" x14ac:dyDescent="0.25">
      <c r="A50" s="64"/>
      <c r="B50" s="55" t="s">
        <v>11</v>
      </c>
      <c r="C50" s="55" t="s">
        <v>31</v>
      </c>
      <c r="D50" s="64"/>
    </row>
    <row r="51" spans="1:5" x14ac:dyDescent="0.25">
      <c r="A51" s="5" t="s">
        <v>29</v>
      </c>
      <c r="B51" s="65"/>
      <c r="C51" s="66">
        <v>50</v>
      </c>
      <c r="D51" s="58">
        <f>B51*C51*3</f>
        <v>0</v>
      </c>
    </row>
    <row r="52" spans="1:5" x14ac:dyDescent="0.25">
      <c r="A52" s="64"/>
      <c r="B52" s="59" t="s">
        <v>52</v>
      </c>
      <c r="C52" s="67" t="s">
        <v>53</v>
      </c>
      <c r="D52" s="64"/>
    </row>
    <row r="53" spans="1:5" x14ac:dyDescent="0.25">
      <c r="A53" s="64" t="s">
        <v>51</v>
      </c>
      <c r="B53" s="65"/>
      <c r="C53" s="66">
        <v>3</v>
      </c>
      <c r="D53" s="58">
        <f>B53*C53</f>
        <v>0</v>
      </c>
    </row>
    <row r="54" spans="1:5" x14ac:dyDescent="0.25">
      <c r="A54" s="74" t="s">
        <v>2</v>
      </c>
      <c r="B54" s="64"/>
      <c r="C54" s="64"/>
      <c r="D54" s="60">
        <f>+D49+D51+D53</f>
        <v>0</v>
      </c>
    </row>
    <row r="55" spans="1:5" x14ac:dyDescent="0.25">
      <c r="A55" s="61"/>
      <c r="B55" s="61"/>
      <c r="C55" s="61"/>
      <c r="D55" s="61"/>
    </row>
    <row r="56" spans="1:5" x14ac:dyDescent="0.25">
      <c r="A56" s="68"/>
    </row>
    <row r="57" spans="1:5" ht="21" x14ac:dyDescent="0.35">
      <c r="A57" s="69" t="s">
        <v>41</v>
      </c>
      <c r="B57" s="69"/>
      <c r="C57" s="70"/>
      <c r="D57" s="70"/>
      <c r="E57" s="71">
        <f>+D17+D37+D44+D54</f>
        <v>0</v>
      </c>
    </row>
    <row r="58" spans="1:5" x14ac:dyDescent="0.25">
      <c r="A58" s="68" t="s">
        <v>30</v>
      </c>
    </row>
    <row r="59" spans="1:5" x14ac:dyDescent="0.25">
      <c r="A59" s="43" t="s">
        <v>80</v>
      </c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opLeftCell="A25" workbookViewId="0">
      <selection activeCell="G27" sqref="G27"/>
    </sheetView>
  </sheetViews>
  <sheetFormatPr defaultRowHeight="15" x14ac:dyDescent="0.25"/>
  <cols>
    <col min="1" max="1" width="153.28515625" customWidth="1"/>
    <col min="2" max="2" width="37.28515625" customWidth="1"/>
    <col min="3" max="3" width="16" customWidth="1"/>
    <col min="4" max="4" width="29.28515625" customWidth="1"/>
    <col min="5" max="5" width="17.85546875" customWidth="1"/>
    <col min="6" max="6" width="11.42578125" customWidth="1"/>
  </cols>
  <sheetData>
    <row r="1" spans="1:6" ht="28.5" x14ac:dyDescent="0.45">
      <c r="A1" s="1" t="s">
        <v>39</v>
      </c>
    </row>
    <row r="2" spans="1:6" ht="26.25" x14ac:dyDescent="0.4">
      <c r="A2" s="30" t="s">
        <v>12</v>
      </c>
      <c r="B2" s="30"/>
      <c r="C2" s="30"/>
      <c r="D2" s="30"/>
    </row>
    <row r="3" spans="1:6" ht="18.75" x14ac:dyDescent="0.3">
      <c r="A3" s="8" t="s">
        <v>19</v>
      </c>
    </row>
    <row r="4" spans="1:6" ht="66" customHeight="1" x14ac:dyDescent="0.25">
      <c r="A4" s="40" t="s">
        <v>69</v>
      </c>
    </row>
    <row r="5" spans="1:6" x14ac:dyDescent="0.25">
      <c r="B5" s="4" t="s">
        <v>42</v>
      </c>
      <c r="C5" s="4" t="s">
        <v>28</v>
      </c>
      <c r="D5" s="4" t="s">
        <v>25</v>
      </c>
    </row>
    <row r="6" spans="1:6" x14ac:dyDescent="0.25">
      <c r="A6" s="36" t="s">
        <v>87</v>
      </c>
      <c r="B6" s="25">
        <v>0</v>
      </c>
      <c r="C6" s="38">
        <v>900000</v>
      </c>
      <c r="D6" s="26">
        <f>+B6*C6*3</f>
        <v>0</v>
      </c>
      <c r="F6" s="46"/>
    </row>
    <row r="7" spans="1:6" x14ac:dyDescent="0.25">
      <c r="A7" s="5" t="s">
        <v>70</v>
      </c>
      <c r="B7" s="25">
        <v>0</v>
      </c>
      <c r="C7" s="38">
        <v>126000</v>
      </c>
      <c r="D7" s="26">
        <f t="shared" ref="D7:D16" si="0">+B7*C7*3</f>
        <v>0</v>
      </c>
      <c r="F7" s="47"/>
    </row>
    <row r="8" spans="1:6" x14ac:dyDescent="0.25">
      <c r="A8" s="5" t="s">
        <v>84</v>
      </c>
      <c r="B8" s="25">
        <v>0</v>
      </c>
      <c r="C8" s="38">
        <v>92000</v>
      </c>
      <c r="D8" s="26">
        <f t="shared" si="0"/>
        <v>0</v>
      </c>
      <c r="F8" s="46"/>
    </row>
    <row r="9" spans="1:6" x14ac:dyDescent="0.25">
      <c r="A9" s="45" t="s">
        <v>62</v>
      </c>
      <c r="B9" s="25">
        <v>0</v>
      </c>
      <c r="C9" s="38">
        <v>130000</v>
      </c>
      <c r="D9" s="26">
        <f t="shared" si="0"/>
        <v>0</v>
      </c>
      <c r="F9" s="48"/>
    </row>
    <row r="10" spans="1:6" x14ac:dyDescent="0.25">
      <c r="A10" s="45" t="s">
        <v>71</v>
      </c>
      <c r="B10" s="25">
        <v>0</v>
      </c>
      <c r="C10" s="38">
        <v>64000</v>
      </c>
      <c r="D10" s="26">
        <f t="shared" si="0"/>
        <v>0</v>
      </c>
      <c r="F10" s="47"/>
    </row>
    <row r="11" spans="1:6" x14ac:dyDescent="0.25">
      <c r="A11" s="5" t="s">
        <v>85</v>
      </c>
      <c r="B11" s="25">
        <v>0</v>
      </c>
      <c r="C11" s="38">
        <v>35000</v>
      </c>
      <c r="D11" s="26">
        <f t="shared" si="0"/>
        <v>0</v>
      </c>
      <c r="F11" s="47"/>
    </row>
    <row r="12" spans="1:6" x14ac:dyDescent="0.25">
      <c r="A12" s="36" t="s">
        <v>88</v>
      </c>
      <c r="B12" s="25">
        <v>0</v>
      </c>
      <c r="C12" s="38">
        <v>2500</v>
      </c>
      <c r="D12" s="26">
        <f t="shared" si="0"/>
        <v>0</v>
      </c>
      <c r="F12" s="47"/>
    </row>
    <row r="13" spans="1:6" x14ac:dyDescent="0.25">
      <c r="A13" s="5" t="s">
        <v>63</v>
      </c>
      <c r="B13" s="25">
        <v>0</v>
      </c>
      <c r="C13" s="38">
        <v>23000</v>
      </c>
      <c r="D13" s="26">
        <f t="shared" si="0"/>
        <v>0</v>
      </c>
      <c r="F13" s="47"/>
    </row>
    <row r="14" spans="1:6" x14ac:dyDescent="0.25">
      <c r="A14" s="78" t="s">
        <v>81</v>
      </c>
      <c r="B14" s="25">
        <v>0</v>
      </c>
      <c r="C14" s="38">
        <v>10000</v>
      </c>
      <c r="D14" s="26">
        <f t="shared" si="0"/>
        <v>0</v>
      </c>
      <c r="F14" s="47"/>
    </row>
    <row r="15" spans="1:6" x14ac:dyDescent="0.25">
      <c r="A15" s="36" t="s">
        <v>64</v>
      </c>
      <c r="B15" s="25">
        <v>0</v>
      </c>
      <c r="C15" s="38">
        <v>426000</v>
      </c>
      <c r="D15" s="26">
        <f t="shared" si="0"/>
        <v>0</v>
      </c>
      <c r="F15" s="47"/>
    </row>
    <row r="16" spans="1:6" x14ac:dyDescent="0.25">
      <c r="A16" s="36" t="s">
        <v>86</v>
      </c>
      <c r="B16" s="25">
        <v>0</v>
      </c>
      <c r="C16" s="38">
        <v>10000</v>
      </c>
      <c r="D16" s="26">
        <f t="shared" si="0"/>
        <v>0</v>
      </c>
      <c r="F16" s="47"/>
    </row>
    <row r="17" spans="1:4" x14ac:dyDescent="0.25">
      <c r="A17" s="6" t="s">
        <v>33</v>
      </c>
      <c r="B17" s="6"/>
      <c r="C17" s="6"/>
      <c r="D17" s="23">
        <f>SUM(D6:D16)</f>
        <v>0</v>
      </c>
    </row>
    <row r="18" spans="1:4" x14ac:dyDescent="0.25">
      <c r="A18" s="22"/>
      <c r="B18" s="22"/>
      <c r="C18" s="22"/>
      <c r="D18" s="42">
        <f>SUM(D17)</f>
        <v>0</v>
      </c>
    </row>
    <row r="19" spans="1:4" ht="18.75" x14ac:dyDescent="0.3">
      <c r="A19" s="8" t="s">
        <v>36</v>
      </c>
      <c r="B19" s="37"/>
      <c r="C19" s="37"/>
      <c r="D19" s="37"/>
    </row>
    <row r="20" spans="1:4" x14ac:dyDescent="0.25">
      <c r="A20" s="5" t="s">
        <v>0</v>
      </c>
      <c r="B20" s="31"/>
      <c r="C20" s="38">
        <v>1</v>
      </c>
      <c r="D20" s="26">
        <f>B20</f>
        <v>0</v>
      </c>
    </row>
    <row r="21" spans="1:4" x14ac:dyDescent="0.25">
      <c r="A21" s="5" t="s">
        <v>0</v>
      </c>
      <c r="B21" s="31"/>
      <c r="C21" s="38">
        <v>1</v>
      </c>
      <c r="D21" s="26">
        <f>B21</f>
        <v>0</v>
      </c>
    </row>
    <row r="22" spans="1:4" x14ac:dyDescent="0.25">
      <c r="A22" s="5" t="s">
        <v>0</v>
      </c>
      <c r="B22" s="31"/>
      <c r="C22" s="38">
        <v>1</v>
      </c>
      <c r="D22" s="26">
        <f>B22</f>
        <v>0</v>
      </c>
    </row>
    <row r="23" spans="1:4" x14ac:dyDescent="0.25">
      <c r="A23" s="6" t="s">
        <v>34</v>
      </c>
      <c r="B23" s="5"/>
      <c r="C23" s="5"/>
      <c r="D23" s="23">
        <f>D20+D21+D22</f>
        <v>0</v>
      </c>
    </row>
    <row r="24" spans="1:4" x14ac:dyDescent="0.25">
      <c r="A24" s="22"/>
      <c r="B24" s="22"/>
      <c r="C24" s="22"/>
      <c r="D24" s="42">
        <f>SUM(D23)</f>
        <v>0</v>
      </c>
    </row>
    <row r="25" spans="1:4" ht="18.75" x14ac:dyDescent="0.3">
      <c r="A25" s="8" t="s">
        <v>38</v>
      </c>
    </row>
    <row r="26" spans="1:4" ht="30" x14ac:dyDescent="0.25">
      <c r="A26" s="40" t="s">
        <v>32</v>
      </c>
    </row>
    <row r="27" spans="1:4" x14ac:dyDescent="0.25">
      <c r="B27" s="4" t="s">
        <v>37</v>
      </c>
      <c r="C27" s="4" t="s">
        <v>28</v>
      </c>
      <c r="D27" s="4" t="s">
        <v>25</v>
      </c>
    </row>
    <row r="28" spans="1:4" x14ac:dyDescent="0.25">
      <c r="A28" s="36" t="s">
        <v>87</v>
      </c>
      <c r="B28" s="25">
        <v>0</v>
      </c>
      <c r="C28" s="38">
        <v>410000</v>
      </c>
      <c r="D28" s="26">
        <f>+B28*C28*3</f>
        <v>0</v>
      </c>
    </row>
    <row r="29" spans="1:4" x14ac:dyDescent="0.25">
      <c r="A29" s="5" t="s">
        <v>70</v>
      </c>
      <c r="B29" s="25">
        <v>0</v>
      </c>
      <c r="C29" s="38">
        <v>14000</v>
      </c>
      <c r="D29" s="26">
        <f t="shared" ref="D29:D31" si="1">+B29*C29*3</f>
        <v>0</v>
      </c>
    </row>
    <row r="30" spans="1:4" x14ac:dyDescent="0.25">
      <c r="A30" s="5" t="s">
        <v>84</v>
      </c>
      <c r="B30" s="25">
        <v>0</v>
      </c>
      <c r="C30" s="38">
        <v>43000</v>
      </c>
      <c r="D30" s="26">
        <f t="shared" si="1"/>
        <v>0</v>
      </c>
    </row>
    <row r="31" spans="1:4" x14ac:dyDescent="0.25">
      <c r="A31" s="45" t="s">
        <v>62</v>
      </c>
      <c r="B31" s="25">
        <v>0</v>
      </c>
      <c r="C31" s="38">
        <v>50000</v>
      </c>
      <c r="D31" s="26">
        <f t="shared" si="1"/>
        <v>0</v>
      </c>
    </row>
    <row r="32" spans="1:4" x14ac:dyDescent="0.25">
      <c r="A32" s="45" t="s">
        <v>71</v>
      </c>
      <c r="B32" s="25">
        <v>0</v>
      </c>
      <c r="C32" s="38">
        <v>17000</v>
      </c>
      <c r="D32" s="26">
        <f>+B32*C32*3</f>
        <v>0</v>
      </c>
    </row>
    <row r="33" spans="1:5" x14ac:dyDescent="0.25">
      <c r="A33" s="5" t="s">
        <v>89</v>
      </c>
      <c r="B33" s="25">
        <v>0</v>
      </c>
      <c r="C33" s="38">
        <v>9000</v>
      </c>
      <c r="D33" s="26">
        <f t="shared" ref="D33" si="2">+B33*C33*3</f>
        <v>0</v>
      </c>
    </row>
    <row r="34" spans="1:5" x14ac:dyDescent="0.25">
      <c r="A34" s="6" t="s">
        <v>35</v>
      </c>
      <c r="B34" s="25">
        <v>0</v>
      </c>
      <c r="C34" s="38"/>
      <c r="D34" s="23">
        <f>SUM(D28:D33)</f>
        <v>0</v>
      </c>
    </row>
    <row r="35" spans="1:5" x14ac:dyDescent="0.25">
      <c r="A35" s="22"/>
      <c r="B35" s="22"/>
      <c r="C35" s="22"/>
      <c r="D35" s="22"/>
    </row>
    <row r="36" spans="1:5" ht="18.75" x14ac:dyDescent="0.3">
      <c r="A36" s="8" t="s">
        <v>44</v>
      </c>
      <c r="B36" s="37"/>
      <c r="C36" s="37"/>
      <c r="D36" s="37"/>
    </row>
    <row r="37" spans="1:5" x14ac:dyDescent="0.25">
      <c r="A37" s="5" t="s">
        <v>0</v>
      </c>
      <c r="B37" s="31"/>
      <c r="C37" s="38">
        <v>1</v>
      </c>
      <c r="D37" s="26">
        <f>B37</f>
        <v>0</v>
      </c>
    </row>
    <row r="38" spans="1:5" x14ac:dyDescent="0.25">
      <c r="A38" s="5" t="s">
        <v>0</v>
      </c>
      <c r="B38" s="31"/>
      <c r="C38" s="38">
        <v>1</v>
      </c>
      <c r="D38" s="26">
        <f>B38</f>
        <v>0</v>
      </c>
    </row>
    <row r="39" spans="1:5" x14ac:dyDescent="0.25">
      <c r="A39" s="5" t="s">
        <v>0</v>
      </c>
      <c r="B39" s="31"/>
      <c r="C39" s="38">
        <v>1</v>
      </c>
      <c r="D39" s="26">
        <f>B39</f>
        <v>0</v>
      </c>
    </row>
    <row r="40" spans="1:5" x14ac:dyDescent="0.25">
      <c r="A40" s="6" t="s">
        <v>55</v>
      </c>
      <c r="B40" s="5"/>
      <c r="C40" s="5"/>
      <c r="D40" s="23">
        <f>D37+D38+D39</f>
        <v>0</v>
      </c>
    </row>
    <row r="42" spans="1:5" ht="21" x14ac:dyDescent="0.35">
      <c r="A42" s="9" t="s">
        <v>40</v>
      </c>
      <c r="B42" s="9"/>
      <c r="C42" s="10"/>
      <c r="D42" s="10"/>
    </row>
    <row r="43" spans="1:5" x14ac:dyDescent="0.25">
      <c r="A43" s="11" t="s">
        <v>30</v>
      </c>
      <c r="E43" s="27">
        <f>+D17+D23+D34+D40</f>
        <v>0</v>
      </c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workbookViewId="0">
      <selection activeCell="B6" sqref="B6"/>
    </sheetView>
  </sheetViews>
  <sheetFormatPr defaultRowHeight="15" x14ac:dyDescent="0.25"/>
  <cols>
    <col min="1" max="1" width="143" customWidth="1"/>
    <col min="2" max="2" width="26.140625" customWidth="1"/>
    <col min="3" max="3" width="26" customWidth="1"/>
    <col min="4" max="4" width="31.5703125" customWidth="1"/>
    <col min="5" max="5" width="23.7109375" customWidth="1"/>
  </cols>
  <sheetData>
    <row r="1" spans="1:7" ht="28.5" x14ac:dyDescent="0.45">
      <c r="A1" s="1" t="s">
        <v>23</v>
      </c>
    </row>
    <row r="2" spans="1:7" ht="26.25" x14ac:dyDescent="0.4">
      <c r="A2" s="30" t="s">
        <v>12</v>
      </c>
      <c r="B2" s="30"/>
      <c r="C2" s="30"/>
      <c r="D2" s="30"/>
    </row>
    <row r="3" spans="1:7" ht="18.75" x14ac:dyDescent="0.3">
      <c r="A3" s="34" t="s">
        <v>56</v>
      </c>
      <c r="B3" s="35"/>
      <c r="C3" s="35"/>
      <c r="D3" s="35"/>
    </row>
    <row r="4" spans="1:7" ht="16.5" customHeight="1" x14ac:dyDescent="0.25">
      <c r="A4" s="79" t="s">
        <v>83</v>
      </c>
      <c r="B4" s="2"/>
      <c r="C4" s="2"/>
      <c r="D4" s="2"/>
    </row>
    <row r="5" spans="1:7" x14ac:dyDescent="0.25">
      <c r="A5" s="44" t="s">
        <v>45</v>
      </c>
      <c r="B5" s="5" t="s">
        <v>90</v>
      </c>
      <c r="C5" s="5" t="s">
        <v>28</v>
      </c>
      <c r="D5" s="5" t="s">
        <v>25</v>
      </c>
    </row>
    <row r="6" spans="1:7" x14ac:dyDescent="0.25">
      <c r="A6" s="80" t="s">
        <v>93</v>
      </c>
      <c r="B6" s="25">
        <v>0</v>
      </c>
      <c r="C6" s="39">
        <v>490000</v>
      </c>
      <c r="D6" s="26">
        <f>B6*C6*3</f>
        <v>0</v>
      </c>
    </row>
    <row r="7" spans="1:7" ht="15" customHeight="1" x14ac:dyDescent="0.4">
      <c r="A7" s="33" t="s">
        <v>92</v>
      </c>
      <c r="B7" s="25">
        <v>0</v>
      </c>
      <c r="C7" s="32">
        <v>14000</v>
      </c>
      <c r="D7" s="26">
        <f t="shared" ref="D7" si="0">B7*C7*3</f>
        <v>0</v>
      </c>
      <c r="G7" s="29"/>
    </row>
    <row r="8" spans="1:7" ht="15" customHeight="1" x14ac:dyDescent="0.4">
      <c r="A8" s="33" t="s">
        <v>91</v>
      </c>
      <c r="B8" s="25">
        <v>0</v>
      </c>
      <c r="C8" s="32">
        <v>49000</v>
      </c>
      <c r="D8" s="26">
        <f t="shared" ref="D8:D9" si="1">B8*C8*3</f>
        <v>0</v>
      </c>
      <c r="G8" s="29"/>
    </row>
    <row r="9" spans="1:7" ht="15" customHeight="1" x14ac:dyDescent="0.4">
      <c r="A9" s="81" t="s">
        <v>94</v>
      </c>
      <c r="B9" s="25">
        <v>0</v>
      </c>
      <c r="C9" s="32">
        <v>80000</v>
      </c>
      <c r="D9" s="26">
        <f t="shared" si="1"/>
        <v>0</v>
      </c>
      <c r="G9" s="29"/>
    </row>
    <row r="10" spans="1:7" ht="15" customHeight="1" x14ac:dyDescent="0.4">
      <c r="A10" s="81" t="s">
        <v>95</v>
      </c>
      <c r="B10" s="25">
        <v>0</v>
      </c>
      <c r="C10" s="32">
        <v>47000</v>
      </c>
      <c r="D10" s="26">
        <f t="shared" ref="D10" si="2">B10*C10*3</f>
        <v>0</v>
      </c>
      <c r="G10" s="29"/>
    </row>
    <row r="11" spans="1:7" ht="15" customHeight="1" x14ac:dyDescent="0.4">
      <c r="A11" s="80" t="s">
        <v>98</v>
      </c>
      <c r="B11" s="84"/>
      <c r="C11" s="85"/>
      <c r="D11" s="86"/>
      <c r="G11" s="29"/>
    </row>
    <row r="12" spans="1:7" ht="15" customHeight="1" x14ac:dyDescent="0.4">
      <c r="A12" s="33" t="s">
        <v>99</v>
      </c>
      <c r="B12" s="84"/>
      <c r="C12" s="84"/>
      <c r="D12" s="84"/>
      <c r="G12" s="29"/>
    </row>
    <row r="13" spans="1:7" ht="15" customHeight="1" x14ac:dyDescent="0.4">
      <c r="A13" s="82" t="s">
        <v>96</v>
      </c>
      <c r="B13" s="25">
        <v>0</v>
      </c>
      <c r="C13" s="32">
        <v>10000</v>
      </c>
      <c r="D13" s="26">
        <f t="shared" ref="D13" si="3">B13*C13*3</f>
        <v>0</v>
      </c>
      <c r="G13" s="29"/>
    </row>
    <row r="14" spans="1:7" x14ac:dyDescent="0.25">
      <c r="A14" s="6" t="s">
        <v>2</v>
      </c>
      <c r="B14" s="21"/>
      <c r="C14" s="7"/>
      <c r="D14" s="27">
        <f>SUM(D6:D13)</f>
        <v>0</v>
      </c>
    </row>
    <row r="15" spans="1:7" x14ac:dyDescent="0.25">
      <c r="A15" s="2" t="s">
        <v>97</v>
      </c>
      <c r="B15" s="2"/>
      <c r="C15" s="2"/>
      <c r="D15" s="83"/>
    </row>
    <row r="16" spans="1:7" x14ac:dyDescent="0.25">
      <c r="A16" s="44" t="s">
        <v>46</v>
      </c>
      <c r="B16" s="5" t="s">
        <v>16</v>
      </c>
      <c r="C16" s="5" t="s">
        <v>28</v>
      </c>
      <c r="D16" s="5" t="s">
        <v>25</v>
      </c>
    </row>
    <row r="17" spans="1:4" x14ac:dyDescent="0.25">
      <c r="A17" s="82" t="s">
        <v>103</v>
      </c>
      <c r="B17" s="25">
        <v>0</v>
      </c>
      <c r="C17" s="32">
        <v>26000</v>
      </c>
      <c r="D17" s="26">
        <f t="shared" ref="D17:D18" si="4">B17*C17*3</f>
        <v>0</v>
      </c>
    </row>
    <row r="18" spans="1:4" x14ac:dyDescent="0.25">
      <c r="A18" s="81" t="s">
        <v>102</v>
      </c>
      <c r="B18" s="25">
        <v>0</v>
      </c>
      <c r="C18" s="32">
        <v>426000</v>
      </c>
      <c r="D18" s="26">
        <f t="shared" si="4"/>
        <v>0</v>
      </c>
    </row>
    <row r="19" spans="1:4" x14ac:dyDescent="0.25">
      <c r="A19" s="81" t="s">
        <v>101</v>
      </c>
      <c r="B19" s="25">
        <v>0</v>
      </c>
      <c r="C19" s="32">
        <v>10000</v>
      </c>
      <c r="D19" s="26">
        <f>B19*C19*3</f>
        <v>0</v>
      </c>
    </row>
    <row r="20" spans="1:4" x14ac:dyDescent="0.25">
      <c r="A20" s="6" t="s">
        <v>2</v>
      </c>
      <c r="B20" s="28"/>
      <c r="C20" s="5"/>
      <c r="D20" s="27">
        <f>SUM(D12:D19)</f>
        <v>0</v>
      </c>
    </row>
    <row r="21" spans="1:4" ht="18.75" x14ac:dyDescent="0.3">
      <c r="A21" s="3" t="s">
        <v>3</v>
      </c>
      <c r="B21" s="5"/>
      <c r="C21" s="5"/>
      <c r="D21" s="23">
        <f>D14+D20</f>
        <v>0</v>
      </c>
    </row>
    <row r="22" spans="1:4" x14ac:dyDescent="0.25">
      <c r="A22" s="22"/>
      <c r="B22" s="22"/>
      <c r="C22" s="22"/>
      <c r="D22" s="22"/>
    </row>
    <row r="23" spans="1:4" ht="18.75" x14ac:dyDescent="0.3">
      <c r="A23" s="8" t="s">
        <v>24</v>
      </c>
    </row>
    <row r="24" spans="1:4" x14ac:dyDescent="0.25">
      <c r="A24" s="2" t="s">
        <v>6</v>
      </c>
      <c r="B24" s="2"/>
      <c r="C24" s="2"/>
      <c r="D24" s="2"/>
    </row>
    <row r="25" spans="1:4" x14ac:dyDescent="0.25">
      <c r="A25" t="s">
        <v>0</v>
      </c>
      <c r="B25" s="4" t="s">
        <v>7</v>
      </c>
      <c r="C25" s="4" t="s">
        <v>9</v>
      </c>
    </row>
    <row r="26" spans="1:4" x14ac:dyDescent="0.25">
      <c r="A26" s="6"/>
      <c r="B26" s="25">
        <v>0</v>
      </c>
      <c r="C26" s="24">
        <v>36</v>
      </c>
      <c r="D26" s="23">
        <f>B26*C26</f>
        <v>0</v>
      </c>
    </row>
    <row r="27" spans="1:4" x14ac:dyDescent="0.25">
      <c r="A27" s="22"/>
      <c r="B27" s="22"/>
      <c r="C27" s="22"/>
      <c r="D27" s="22"/>
    </row>
    <row r="28" spans="1:4" ht="18.75" x14ac:dyDescent="0.3">
      <c r="A28" s="8" t="s">
        <v>48</v>
      </c>
    </row>
    <row r="29" spans="1:4" x14ac:dyDescent="0.25">
      <c r="A29" s="2" t="s">
        <v>4</v>
      </c>
      <c r="B29" s="2"/>
    </row>
    <row r="30" spans="1:4" x14ac:dyDescent="0.25">
      <c r="A30" s="5"/>
      <c r="B30" s="5" t="s">
        <v>21</v>
      </c>
      <c r="C30" s="5" t="s">
        <v>47</v>
      </c>
      <c r="D30" s="5" t="s">
        <v>1</v>
      </c>
    </row>
    <row r="31" spans="1:4" x14ac:dyDescent="0.25">
      <c r="A31" s="5" t="s">
        <v>15</v>
      </c>
      <c r="B31" s="25">
        <v>0</v>
      </c>
      <c r="C31" s="32">
        <v>50</v>
      </c>
      <c r="D31" s="26">
        <f>B31*C31</f>
        <v>0</v>
      </c>
    </row>
    <row r="32" spans="1:4" x14ac:dyDescent="0.25">
      <c r="A32" s="5" t="s">
        <v>13</v>
      </c>
      <c r="B32" s="25">
        <v>0</v>
      </c>
      <c r="C32" s="32">
        <v>100</v>
      </c>
      <c r="D32" s="26">
        <f>B32*C32</f>
        <v>0</v>
      </c>
    </row>
    <row r="33" spans="1:15" x14ac:dyDescent="0.25">
      <c r="A33" s="5" t="s">
        <v>14</v>
      </c>
      <c r="B33" s="25">
        <v>0</v>
      </c>
      <c r="C33" s="32">
        <v>50</v>
      </c>
      <c r="D33" s="26">
        <f>B33*C33</f>
        <v>0</v>
      </c>
    </row>
    <row r="34" spans="1:15" x14ac:dyDescent="0.25">
      <c r="A34" s="6" t="s">
        <v>2</v>
      </c>
      <c r="B34" s="5"/>
      <c r="C34" s="5"/>
      <c r="D34" s="23">
        <f>SUM(D31:D33)</f>
        <v>0</v>
      </c>
    </row>
    <row r="35" spans="1:15" x14ac:dyDescent="0.25">
      <c r="A35" s="22"/>
      <c r="B35" s="22"/>
      <c r="C35" s="22"/>
      <c r="D35" s="22"/>
    </row>
    <row r="36" spans="1:15" ht="21" x14ac:dyDescent="0.35">
      <c r="A36" s="9" t="s">
        <v>20</v>
      </c>
      <c r="B36" s="9"/>
      <c r="C36" s="10"/>
      <c r="D36" s="10"/>
      <c r="E36" s="27">
        <f>D21+D26+D34</f>
        <v>0</v>
      </c>
    </row>
    <row r="39" spans="1:15" x14ac:dyDescent="0.25">
      <c r="A39" s="11" t="s">
        <v>43</v>
      </c>
      <c r="B39" s="11"/>
      <c r="C39" s="11"/>
      <c r="D39" s="11"/>
      <c r="E39" s="11"/>
      <c r="F39" s="11"/>
      <c r="G39" s="11"/>
    </row>
    <row r="40" spans="1:15" x14ac:dyDescent="0.25">
      <c r="A40" s="43" t="s">
        <v>54</v>
      </c>
    </row>
    <row r="45" spans="1:15" x14ac:dyDescent="0.25">
      <c r="H45" s="11"/>
      <c r="I45" s="11"/>
      <c r="J45" s="11"/>
      <c r="K45" s="11"/>
      <c r="L45" s="11"/>
      <c r="M45" s="11"/>
      <c r="N45" s="11"/>
      <c r="O45" s="11"/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F5" sqref="F5"/>
    </sheetView>
  </sheetViews>
  <sheetFormatPr defaultRowHeight="15" x14ac:dyDescent="0.25"/>
  <cols>
    <col min="5" max="5" width="39.5703125" customWidth="1"/>
    <col min="6" max="6" width="27.7109375" customWidth="1"/>
  </cols>
  <sheetData>
    <row r="1" spans="1:6" ht="28.5" x14ac:dyDescent="0.45">
      <c r="A1" s="1" t="s">
        <v>60</v>
      </c>
    </row>
    <row r="2" spans="1:6" x14ac:dyDescent="0.25">
      <c r="F2" s="4" t="s">
        <v>1</v>
      </c>
    </row>
    <row r="3" spans="1:6" x14ac:dyDescent="0.25">
      <c r="A3" s="12" t="s">
        <v>100</v>
      </c>
      <c r="B3" s="13"/>
      <c r="C3" s="13"/>
      <c r="D3" s="13"/>
      <c r="E3" s="14"/>
      <c r="F3" s="23">
        <f>'1. Printen en couverteren'!E57</f>
        <v>0</v>
      </c>
    </row>
    <row r="4" spans="1:6" x14ac:dyDescent="0.25">
      <c r="A4" s="12" t="s">
        <v>50</v>
      </c>
      <c r="B4" s="13"/>
      <c r="C4" s="13"/>
      <c r="D4" s="13"/>
      <c r="E4" s="14"/>
      <c r="F4" s="23">
        <f>'2. Digitaliseren berichtenbox'!E43</f>
        <v>0</v>
      </c>
    </row>
    <row r="5" spans="1:6" x14ac:dyDescent="0.25">
      <c r="A5" s="15" t="s">
        <v>22</v>
      </c>
      <c r="B5" s="16"/>
      <c r="C5" s="16"/>
      <c r="D5" s="16"/>
      <c r="E5" s="17"/>
      <c r="F5" s="23">
        <f>'3. Porto en afhandeling'!E36</f>
        <v>0</v>
      </c>
    </row>
    <row r="6" spans="1:6" ht="26.25" x14ac:dyDescent="0.4">
      <c r="A6" s="18" t="s">
        <v>5</v>
      </c>
      <c r="B6" s="19"/>
      <c r="C6" s="19"/>
      <c r="D6" s="19"/>
      <c r="E6" s="20"/>
      <c r="F6" s="27">
        <f>SUM(F3:F5)</f>
        <v>0</v>
      </c>
    </row>
    <row r="14" spans="1:6" x14ac:dyDescent="0.25">
      <c r="E14" s="41"/>
    </row>
  </sheetData>
  <phoneticPr fontId="9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Printen en couverteren</vt:lpstr>
      <vt:lpstr>2. Digitaliseren berichtenbox</vt:lpstr>
      <vt:lpstr>3. Porto en afhandeling</vt:lpstr>
      <vt:lpstr>4. Eindtotalen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Marc Veenstra</cp:lastModifiedBy>
  <cp:lastPrinted>2017-06-07T04:55:51Z</cp:lastPrinted>
  <dcterms:created xsi:type="dcterms:W3CDTF">2012-05-09T08:40:57Z</dcterms:created>
  <dcterms:modified xsi:type="dcterms:W3CDTF">2026-07-21T07:04:56Z</dcterms:modified>
</cp:coreProperties>
</file>