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RIS\Inkoopdoss\SZW\EA\201800303.047 - CATM Specialistische reiniging\02. BD\00 Concepten\"/>
    </mc:Choice>
  </mc:AlternateContent>
  <xr:revisionPtr revIDLastSave="0" documentId="8_{6E365372-C489-470C-8232-AF12F96EFFFB}" xr6:coauthVersionLast="47" xr6:coauthVersionMax="47" xr10:uidLastSave="{00000000-0000-0000-0000-000000000000}"/>
  <bookViews>
    <workbookView xWindow="2295" yWindow="2295" windowWidth="21600" windowHeight="11295" xr2:uid="{B92E4CD8-ADD0-4457-96EC-5588620E92B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B37" i="1"/>
  <c r="C35" i="1"/>
  <c r="C34" i="1"/>
  <c r="I31" i="1"/>
  <c r="C29" i="1"/>
  <c r="C28" i="1"/>
  <c r="I25" i="1" s="1"/>
  <c r="C23" i="1"/>
  <c r="C22" i="1"/>
  <c r="I19" i="1" s="1"/>
  <c r="C17" i="1"/>
  <c r="C16" i="1"/>
  <c r="I13" i="1" s="1"/>
  <c r="C11" i="1"/>
  <c r="C10" i="1"/>
  <c r="I7" i="1" s="1"/>
  <c r="I37" i="1" l="1"/>
  <c r="L37" i="1" s="1"/>
  <c r="G37" i="1"/>
  <c r="L7" i="1"/>
  <c r="L19" i="1"/>
  <c r="M19" i="1" l="1"/>
  <c r="N19" i="1" s="1"/>
  <c r="P19" i="1" s="1"/>
  <c r="M7" i="1"/>
  <c r="N7" i="1" s="1"/>
  <c r="P7" i="1" s="1"/>
  <c r="L25" i="1"/>
  <c r="M25" i="1" s="1"/>
  <c r="N25" i="1" s="1"/>
  <c r="P25" i="1" s="1"/>
  <c r="L13" i="1"/>
  <c r="M13" i="1" s="1"/>
  <c r="N13" i="1" s="1"/>
  <c r="P13" i="1" s="1"/>
  <c r="L31" i="1"/>
  <c r="M31" i="1" s="1"/>
  <c r="N31" i="1" s="1"/>
  <c r="P31" i="1" s="1"/>
  <c r="P37" i="1" l="1"/>
</calcChain>
</file>

<file path=xl/sharedStrings.xml><?xml version="1.0" encoding="utf-8"?>
<sst xmlns="http://schemas.openxmlformats.org/spreadsheetml/2006/main" count="70" uniqueCount="36">
  <si>
    <t>Prijzenblad 2027</t>
  </si>
  <si>
    <t>excl. BTW</t>
  </si>
  <si>
    <t>Perceel 1</t>
  </si>
  <si>
    <t xml:space="preserve"> </t>
  </si>
  <si>
    <t>Totaal staffelprijs</t>
  </si>
  <si>
    <t>ondergrens</t>
  </si>
  <si>
    <t>bovengrens</t>
  </si>
  <si>
    <t>Weging</t>
  </si>
  <si>
    <t>Beoordelingsprijs</t>
  </si>
  <si>
    <t>Perceel 1 : Niet-planbare werkzaamheden</t>
  </si>
  <si>
    <t>Reiniging naar aanleiding van vervuiling met lichaamseigen stoffen en reiniging Arrestantenvervoer</t>
  </si>
  <si>
    <t>Prijzen per incident opgeven</t>
  </si>
  <si>
    <t>Eenheid</t>
  </si>
  <si>
    <t>Reiniging na incident op werkdagen</t>
  </si>
  <si>
    <t>incident</t>
  </si>
  <si>
    <t>Reiniging na incident op zaterdagen en zondagen</t>
  </si>
  <si>
    <t>Reiniging na incident op feestdagen</t>
  </si>
  <si>
    <t>Traumareiniging</t>
  </si>
  <si>
    <t>Reinigingen naar aanleiding van wateroverlast</t>
  </si>
  <si>
    <t>Prijzen per uur opgeven</t>
  </si>
  <si>
    <t>Reiniging naar aanleiding van wateroverlast op werkdagen</t>
  </si>
  <si>
    <t>uur</t>
  </si>
  <si>
    <t>Reiniging naar aanleiding van wateroverlast op zaterdagen en zondagen</t>
  </si>
  <si>
    <t>Reiniging naar aanleiding van wateroverlast op feestdagen</t>
  </si>
  <si>
    <t>Uurtarief Graffiti verwijderen</t>
  </si>
  <si>
    <t xml:space="preserve">Graffiti verwijderen op werkdagen </t>
  </si>
  <si>
    <t>Graffiti verwijderen op zaterdagen en zondagen</t>
  </si>
  <si>
    <t>Graffiti verwijderen op feestdagen</t>
  </si>
  <si>
    <t>Uurtarief Reiniging na overige incident</t>
  </si>
  <si>
    <t xml:space="preserve">Reiniging na overige incident op werkdagen </t>
  </si>
  <si>
    <t>Reiniging na overige incident zaterdagen en zondagen</t>
  </si>
  <si>
    <t>Reiniging na overige incident op feestdagen</t>
  </si>
  <si>
    <t>(waarde per onderwerp)</t>
  </si>
  <si>
    <t>Formule in de cel niet aanpassen</t>
  </si>
  <si>
    <t>Cellen in kolom I en N kleuren rood indien het bedrag niet binnen de bandbreedte valt</t>
  </si>
  <si>
    <t>Cellen in kolom I en N kleuren groen indien het bedrag wel binnen de bandbreedte 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</si>
</sst>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0.0%"/>
    <numFmt numFmtId="166" formatCode="_ [$€-2]\ * #,##0.00_ ;_ [$€-2]\ * \-#,##0.00_ ;_ [$€-2]\ * &quot;-&quot;??_ ;_ @_ "/>
    <numFmt numFmtId="167" formatCode="&quot;€&quot;\ #,##0.00"/>
  </numFmts>
  <fonts count="23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i/>
      <sz val="9"/>
      <color theme="0"/>
      <name val="Verdana"/>
      <family val="2"/>
    </font>
    <font>
      <sz val="10"/>
      <name val="MS Sans Serif"/>
    </font>
    <font>
      <b/>
      <i/>
      <sz val="9"/>
      <color rgb="FFFF0000"/>
      <name val="Verdana"/>
      <family val="2"/>
    </font>
    <font>
      <i/>
      <sz val="9"/>
      <color rgb="FFFF0000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8"/>
      <name val="Verdana"/>
      <family val="2"/>
    </font>
    <font>
      <sz val="11"/>
      <color theme="1"/>
      <name val="Verdana"/>
      <family val="2"/>
    </font>
    <font>
      <i/>
      <sz val="11"/>
      <color theme="0"/>
      <name val="Verdana"/>
      <family val="2"/>
    </font>
    <font>
      <sz val="11"/>
      <color theme="0"/>
      <name val="Verdana"/>
      <family val="2"/>
    </font>
    <font>
      <sz val="6"/>
      <color theme="0"/>
      <name val="Verdana"/>
      <family val="2"/>
    </font>
    <font>
      <i/>
      <u val="singleAccounting"/>
      <sz val="11"/>
      <color theme="0"/>
      <name val="Verdana"/>
      <family val="2"/>
    </font>
    <font>
      <i/>
      <u val="singleAccounting"/>
      <sz val="12"/>
      <color theme="0"/>
      <name val="Verdana"/>
      <family val="2"/>
    </font>
    <font>
      <u val="singleAccounting"/>
      <sz val="11"/>
      <color theme="0"/>
      <name val="Verdana"/>
      <family val="2"/>
    </font>
    <font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009E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4" applyFont="1"/>
    <xf numFmtId="164" fontId="3" fillId="0" borderId="0" xfId="4" applyNumberFormat="1" applyFont="1"/>
    <xf numFmtId="165" fontId="3" fillId="0" borderId="0" xfId="3" applyNumberFormat="1" applyFont="1" applyAlignment="1">
      <alignment horizontal="center"/>
    </xf>
    <xf numFmtId="44" fontId="3" fillId="0" borderId="0" xfId="2" applyFont="1"/>
    <xf numFmtId="0" fontId="2" fillId="2" borderId="0" xfId="5" applyFont="1" applyFill="1" applyAlignment="1">
      <alignment wrapText="1"/>
    </xf>
    <xf numFmtId="0" fontId="2" fillId="2" borderId="0" xfId="5" applyFont="1" applyFill="1"/>
    <xf numFmtId="0" fontId="1" fillId="0" borderId="0" xfId="4" applyFont="1"/>
    <xf numFmtId="0" fontId="1" fillId="3" borderId="0" xfId="4" applyFont="1" applyFill="1"/>
    <xf numFmtId="9" fontId="4" fillId="4" borderId="0" xfId="3" applyFont="1" applyFill="1"/>
    <xf numFmtId="9" fontId="7" fillId="4" borderId="0" xfId="3" applyFont="1" applyFill="1" applyAlignment="1">
      <alignment horizontal="center" wrapText="1"/>
    </xf>
    <xf numFmtId="10" fontId="4" fillId="4" borderId="0" xfId="3" applyNumberFormat="1" applyFont="1" applyFill="1" applyAlignment="1">
      <alignment horizontal="center"/>
    </xf>
    <xf numFmtId="0" fontId="9" fillId="3" borderId="0" xfId="6" applyFont="1" applyFill="1" applyAlignment="1">
      <alignment wrapText="1"/>
    </xf>
    <xf numFmtId="0" fontId="10" fillId="3" borderId="0" xfId="6" applyFont="1" applyFill="1"/>
    <xf numFmtId="0" fontId="1" fillId="3" borderId="0" xfId="5" applyFont="1" applyFill="1"/>
    <xf numFmtId="0" fontId="1" fillId="4" borderId="0" xfId="4" applyFont="1" applyFill="1"/>
    <xf numFmtId="164" fontId="1" fillId="4" borderId="0" xfId="4" applyNumberFormat="1" applyFont="1" applyFill="1"/>
    <xf numFmtId="165" fontId="1" fillId="4" borderId="0" xfId="3" applyNumberFormat="1" applyFont="1" applyFill="1" applyAlignment="1">
      <alignment horizontal="center"/>
    </xf>
    <xf numFmtId="44" fontId="1" fillId="4" borderId="0" xfId="2" applyFont="1" applyFill="1"/>
    <xf numFmtId="10" fontId="4" fillId="0" borderId="0" xfId="3" applyNumberFormat="1" applyFont="1" applyFill="1" applyAlignment="1">
      <alignment horizontal="center"/>
    </xf>
    <xf numFmtId="165" fontId="1" fillId="0" borderId="0" xfId="3" applyNumberFormat="1" applyFont="1"/>
    <xf numFmtId="0" fontId="10" fillId="3" borderId="0" xfId="6" applyFont="1" applyFill="1" applyAlignment="1">
      <alignment wrapText="1"/>
    </xf>
    <xf numFmtId="44" fontId="1" fillId="0" borderId="0" xfId="2" applyFont="1" applyFill="1"/>
    <xf numFmtId="0" fontId="3" fillId="5" borderId="1" xfId="6" applyFont="1" applyFill="1" applyBorder="1" applyAlignment="1">
      <alignment wrapText="1"/>
    </xf>
    <xf numFmtId="0" fontId="3" fillId="5" borderId="1" xfId="6" applyFont="1" applyFill="1" applyBorder="1"/>
    <xf numFmtId="0" fontId="7" fillId="4" borderId="0" xfId="4" applyFont="1" applyFill="1"/>
    <xf numFmtId="166" fontId="11" fillId="4" borderId="0" xfId="2" applyNumberFormat="1" applyFont="1" applyFill="1"/>
    <xf numFmtId="166" fontId="7" fillId="4" borderId="0" xfId="2" applyNumberFormat="1" applyFont="1" applyFill="1"/>
    <xf numFmtId="9" fontId="7" fillId="4" borderId="0" xfId="3" applyFont="1" applyFill="1"/>
    <xf numFmtId="43" fontId="7" fillId="4" borderId="0" xfId="1" applyFont="1" applyFill="1"/>
    <xf numFmtId="164" fontId="7" fillId="4" borderId="0" xfId="2" applyNumberFormat="1" applyFont="1" applyFill="1"/>
    <xf numFmtId="165" fontId="4" fillId="4" borderId="0" xfId="3" applyNumberFormat="1" applyFont="1" applyFill="1" applyAlignment="1">
      <alignment horizontal="center"/>
    </xf>
    <xf numFmtId="44" fontId="4" fillId="4" borderId="0" xfId="2" applyFont="1" applyFill="1"/>
    <xf numFmtId="44" fontId="4" fillId="0" borderId="0" xfId="4" applyNumberFormat="1" applyFont="1"/>
    <xf numFmtId="0" fontId="12" fillId="0" borderId="0" xfId="6" applyFont="1" applyAlignment="1">
      <alignment vertical="center" wrapText="1"/>
    </xf>
    <xf numFmtId="0" fontId="12" fillId="0" borderId="0" xfId="6" applyFont="1" applyAlignment="1">
      <alignment vertical="center"/>
    </xf>
    <xf numFmtId="0" fontId="1" fillId="0" borderId="0" xfId="5" applyFont="1"/>
    <xf numFmtId="164" fontId="1" fillId="0" borderId="0" xfId="5" applyNumberFormat="1" applyFont="1"/>
    <xf numFmtId="165" fontId="1" fillId="0" borderId="0" xfId="3" applyNumberFormat="1" applyFont="1" applyAlignment="1">
      <alignment horizontal="center"/>
    </xf>
    <xf numFmtId="44" fontId="1" fillId="0" borderId="0" xfId="2" applyFont="1"/>
    <xf numFmtId="49" fontId="13" fillId="0" borderId="2" xfId="6" applyNumberFormat="1" applyFont="1" applyBorder="1" applyAlignment="1">
      <alignment wrapText="1"/>
    </xf>
    <xf numFmtId="49" fontId="13" fillId="0" borderId="2" xfId="6" applyNumberFormat="1" applyFont="1" applyBorder="1"/>
    <xf numFmtId="44" fontId="14" fillId="0" borderId="2" xfId="7" applyFont="1" applyFill="1" applyBorder="1" applyAlignment="1" applyProtection="1"/>
    <xf numFmtId="44" fontId="14" fillId="6" borderId="2" xfId="7" applyFont="1" applyFill="1" applyBorder="1" applyAlignment="1" applyProtection="1"/>
    <xf numFmtId="43" fontId="1" fillId="0" borderId="0" xfId="1" applyFont="1" applyFill="1"/>
    <xf numFmtId="49" fontId="13" fillId="0" borderId="1" xfId="6" applyNumberFormat="1" applyFont="1" applyBorder="1" applyAlignment="1">
      <alignment wrapText="1"/>
    </xf>
    <xf numFmtId="49" fontId="13" fillId="0" borderId="1" xfId="6" applyNumberFormat="1" applyFont="1" applyBorder="1"/>
    <xf numFmtId="44" fontId="14" fillId="0" borderId="1" xfId="8" applyFont="1" applyFill="1" applyBorder="1" applyAlignment="1" applyProtection="1">
      <alignment horizontal="center"/>
    </xf>
    <xf numFmtId="0" fontId="1" fillId="0" borderId="1" xfId="4" applyFont="1" applyBorder="1"/>
    <xf numFmtId="0" fontId="3" fillId="5" borderId="1" xfId="6" applyFont="1" applyFill="1" applyBorder="1" applyAlignment="1">
      <alignment vertical="top" wrapText="1"/>
    </xf>
    <xf numFmtId="0" fontId="3" fillId="5" borderId="1" xfId="6" applyFont="1" applyFill="1" applyBorder="1" applyAlignment="1">
      <alignment vertical="top"/>
    </xf>
    <xf numFmtId="0" fontId="7" fillId="4" borderId="0" xfId="4" applyFont="1" applyFill="1" applyAlignment="1">
      <alignment vertical="top"/>
    </xf>
    <xf numFmtId="9" fontId="7" fillId="4" borderId="0" xfId="3" applyFont="1" applyFill="1" applyAlignment="1">
      <alignment vertical="top"/>
    </xf>
    <xf numFmtId="43" fontId="7" fillId="4" borderId="0" xfId="1" applyFont="1" applyFill="1" applyAlignment="1">
      <alignment vertical="top"/>
    </xf>
    <xf numFmtId="164" fontId="7" fillId="4" borderId="0" xfId="2" applyNumberFormat="1" applyFont="1" applyFill="1" applyAlignment="1">
      <alignment vertical="top"/>
    </xf>
    <xf numFmtId="165" fontId="4" fillId="4" borderId="0" xfId="3" applyNumberFormat="1" applyFont="1" applyFill="1" applyAlignment="1">
      <alignment horizontal="center" vertical="top"/>
    </xf>
    <xf numFmtId="44" fontId="4" fillId="4" borderId="0" xfId="2" applyFont="1" applyFill="1" applyAlignment="1">
      <alignment vertical="top"/>
    </xf>
    <xf numFmtId="44" fontId="4" fillId="0" borderId="0" xfId="4" applyNumberFormat="1" applyFont="1" applyAlignment="1">
      <alignment vertical="top"/>
    </xf>
    <xf numFmtId="0" fontId="1" fillId="0" borderId="0" xfId="4" applyFont="1" applyAlignment="1">
      <alignment vertical="top"/>
    </xf>
    <xf numFmtId="164" fontId="1" fillId="0" borderId="0" xfId="4" applyNumberFormat="1" applyFont="1"/>
    <xf numFmtId="10" fontId="2" fillId="7" borderId="0" xfId="3" applyNumberFormat="1" applyFont="1" applyFill="1" applyAlignment="1">
      <alignment horizontal="center"/>
    </xf>
    <xf numFmtId="0" fontId="15" fillId="0" borderId="0" xfId="4" applyFont="1"/>
    <xf numFmtId="0" fontId="16" fillId="7" borderId="0" xfId="6" applyFont="1" applyFill="1" applyAlignment="1">
      <alignment horizontal="left"/>
    </xf>
    <xf numFmtId="0" fontId="17" fillId="7" borderId="0" xfId="4" applyFont="1" applyFill="1"/>
    <xf numFmtId="0" fontId="15" fillId="7" borderId="0" xfId="4" applyFont="1" applyFill="1" applyAlignment="1">
      <alignment horizontal="right"/>
    </xf>
    <xf numFmtId="0" fontId="15" fillId="7" borderId="0" xfId="4" applyFont="1" applyFill="1"/>
    <xf numFmtId="0" fontId="18" fillId="7" borderId="0" xfId="4" applyFont="1" applyFill="1" applyAlignment="1">
      <alignment horizontal="center" vertical="center"/>
    </xf>
    <xf numFmtId="9" fontId="17" fillId="7" borderId="0" xfId="3" applyFont="1" applyFill="1"/>
    <xf numFmtId="44" fontId="19" fillId="7" borderId="0" xfId="2" applyFont="1" applyFill="1"/>
    <xf numFmtId="165" fontId="20" fillId="7" borderId="0" xfId="3" applyNumberFormat="1" applyFont="1" applyFill="1" applyBorder="1"/>
    <xf numFmtId="164" fontId="19" fillId="7" borderId="0" xfId="2" applyNumberFormat="1" applyFont="1" applyFill="1"/>
    <xf numFmtId="165" fontId="21" fillId="7" borderId="0" xfId="3" applyNumberFormat="1" applyFont="1" applyFill="1" applyAlignment="1">
      <alignment horizontal="center"/>
    </xf>
    <xf numFmtId="44" fontId="21" fillId="4" borderId="0" xfId="2" applyFont="1" applyFill="1"/>
    <xf numFmtId="44" fontId="21" fillId="7" borderId="0" xfId="2" applyFont="1" applyFill="1"/>
    <xf numFmtId="0" fontId="1" fillId="0" borderId="3" xfId="4" applyFont="1" applyBorder="1"/>
    <xf numFmtId="167" fontId="1" fillId="0" borderId="0" xfId="4" applyNumberFormat="1" applyFont="1"/>
    <xf numFmtId="44" fontId="22" fillId="0" borderId="0" xfId="2" applyFont="1"/>
  </cellXfs>
  <cellStyles count="9">
    <cellStyle name="Komma" xfId="1" builtinId="3"/>
    <cellStyle name="Procent" xfId="3" builtinId="5"/>
    <cellStyle name="Standaard" xfId="0" builtinId="0"/>
    <cellStyle name="Standaard 2 2 3" xfId="5" xr:uid="{12142696-0FE7-4B7F-922E-C4F23440F070}"/>
    <cellStyle name="Standaard 2 3" xfId="6" xr:uid="{608690D2-9829-42D6-9E80-F24A4F581CE5}"/>
    <cellStyle name="Standaard 2 4" xfId="4" xr:uid="{69B4F40F-00E2-4C82-B00F-13413A8CCC89}"/>
    <cellStyle name="Valuta" xfId="2" builtinId="4"/>
    <cellStyle name="Valuta 2 3" xfId="8" xr:uid="{FBD5D64E-8767-42E3-AA7C-81A614AD1836}"/>
    <cellStyle name="Valuta 6" xfId="7" xr:uid="{80466D0C-1E2F-4D5B-80A1-DCACCA1374B1}"/>
  </cellStyles>
  <dxfs count="12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82F4-D591-46FE-B6CB-92246032D08D}">
  <dimension ref="A1:S40"/>
  <sheetViews>
    <sheetView tabSelected="1" workbookViewId="0">
      <selection sqref="A1:XFD1048576"/>
    </sheetView>
  </sheetViews>
  <sheetFormatPr defaultColWidth="7.75" defaultRowHeight="11.25" x14ac:dyDescent="0.15"/>
  <cols>
    <col min="1" max="1" width="58.875" style="7" customWidth="1"/>
    <col min="2" max="2" width="9.375" style="7" bestFit="1" customWidth="1"/>
    <col min="3" max="5" width="11.125" style="7" customWidth="1"/>
    <col min="6" max="6" width="13" style="7" customWidth="1"/>
    <col min="7" max="7" width="11.125" style="7" customWidth="1"/>
    <col min="8" max="8" width="8.25" style="7" customWidth="1"/>
    <col min="9" max="9" width="14.5" style="7" bestFit="1" customWidth="1"/>
    <col min="10" max="11" width="14.5" style="7" customWidth="1"/>
    <col min="12" max="12" width="21.5" style="7" bestFit="1" customWidth="1"/>
    <col min="13" max="13" width="12.125" style="7" customWidth="1"/>
    <col min="14" max="14" width="12.125" style="59" customWidth="1"/>
    <col min="15" max="15" width="14.125" style="38" customWidth="1"/>
    <col min="16" max="16" width="14.625" style="39" bestFit="1" customWidth="1"/>
    <col min="17" max="18" width="18.75" style="7" bestFit="1" customWidth="1"/>
    <col min="19" max="16384" width="7.75" style="7"/>
  </cols>
  <sheetData>
    <row r="1" spans="1:19" s="1" customFormat="1" x14ac:dyDescent="0.15">
      <c r="N1" s="2"/>
      <c r="O1" s="3"/>
      <c r="P1" s="4"/>
    </row>
    <row r="2" spans="1:19" x14ac:dyDescent="0.15">
      <c r="A2" s="5" t="s">
        <v>0</v>
      </c>
      <c r="B2" s="6"/>
      <c r="C2" s="6" t="s">
        <v>1</v>
      </c>
      <c r="D2" s="6"/>
      <c r="E2" s="6" t="s">
        <v>2</v>
      </c>
      <c r="F2" s="6"/>
      <c r="G2" s="6" t="s">
        <v>3</v>
      </c>
      <c r="H2" s="6" t="s">
        <v>3</v>
      </c>
      <c r="I2" s="6" t="s">
        <v>3</v>
      </c>
      <c r="J2" s="6"/>
      <c r="K2" s="6"/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6" t="s">
        <v>3</v>
      </c>
    </row>
    <row r="3" spans="1:19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15">
      <c r="A4" s="8"/>
      <c r="B4" s="8"/>
      <c r="C4" s="8"/>
      <c r="D4" s="8"/>
      <c r="E4" s="8"/>
      <c r="F4" s="8"/>
      <c r="G4" s="8"/>
      <c r="H4" s="9"/>
      <c r="I4" s="10" t="s">
        <v>4</v>
      </c>
      <c r="J4" s="11" t="s">
        <v>5</v>
      </c>
      <c r="K4" s="11" t="s">
        <v>6</v>
      </c>
      <c r="L4" s="10"/>
      <c r="M4" s="10"/>
      <c r="N4" s="10"/>
      <c r="O4" s="10" t="s">
        <v>7</v>
      </c>
      <c r="P4" s="9" t="s">
        <v>8</v>
      </c>
    </row>
    <row r="5" spans="1:19" x14ac:dyDescent="0.15">
      <c r="A5" s="12" t="s">
        <v>9</v>
      </c>
      <c r="B5" s="13"/>
      <c r="C5" s="14"/>
      <c r="D5" s="14"/>
      <c r="E5" s="14"/>
      <c r="F5" s="14"/>
      <c r="G5" s="14"/>
      <c r="H5" s="15"/>
      <c r="I5" s="15"/>
      <c r="J5" s="11"/>
      <c r="K5" s="11"/>
      <c r="L5" s="15"/>
      <c r="M5" s="15"/>
      <c r="N5" s="16"/>
      <c r="O5" s="17"/>
      <c r="P5" s="18"/>
      <c r="Q5" s="19"/>
      <c r="R5" s="19"/>
      <c r="S5" s="20"/>
    </row>
    <row r="6" spans="1:19" x14ac:dyDescent="0.15">
      <c r="A6" s="21"/>
      <c r="B6" s="13"/>
      <c r="C6" s="14"/>
      <c r="D6" s="14"/>
      <c r="E6" s="14"/>
      <c r="F6" s="14"/>
      <c r="G6" s="14"/>
      <c r="H6" s="15"/>
      <c r="I6" s="15"/>
      <c r="J6" s="18"/>
      <c r="K6" s="18"/>
      <c r="L6" s="15"/>
      <c r="M6" s="15"/>
      <c r="N6" s="16"/>
      <c r="O6" s="17"/>
      <c r="P6" s="18"/>
      <c r="Q6" s="22"/>
      <c r="R6" s="22"/>
    </row>
    <row r="7" spans="1:19" ht="22.5" x14ac:dyDescent="0.15">
      <c r="A7" s="23" t="s">
        <v>10</v>
      </c>
      <c r="B7" s="24"/>
      <c r="C7" s="24" t="s">
        <v>11</v>
      </c>
      <c r="D7" s="24"/>
      <c r="E7" s="24"/>
      <c r="F7" s="24"/>
      <c r="G7" s="24"/>
      <c r="H7" s="25"/>
      <c r="I7" s="26">
        <f>SUM(C9:C11)</f>
        <v>0</v>
      </c>
      <c r="J7" s="27">
        <v>3187.8675000000003</v>
      </c>
      <c r="K7" s="27">
        <v>3896.2825000000007</v>
      </c>
      <c r="L7" s="28" t="str">
        <f>IFERROR(I7/$I$37,"")</f>
        <v/>
      </c>
      <c r="M7" s="29" t="str">
        <f>IFERROR($G$37/L7,"")</f>
        <v/>
      </c>
      <c r="N7" s="30" t="str">
        <f>IFERROR(M7*I7,"")</f>
        <v/>
      </c>
      <c r="O7" s="31">
        <v>0.5</v>
      </c>
      <c r="P7" s="32" t="str">
        <f>IFERROR(O7*N7,"")</f>
        <v/>
      </c>
      <c r="Q7" s="33"/>
      <c r="R7" s="33"/>
    </row>
    <row r="8" spans="1:19" x14ac:dyDescent="0.15">
      <c r="A8" s="34"/>
      <c r="B8" s="35" t="s">
        <v>12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</row>
    <row r="9" spans="1:19" x14ac:dyDescent="0.15">
      <c r="A9" s="40" t="s">
        <v>13</v>
      </c>
      <c r="B9" s="41" t="s">
        <v>14</v>
      </c>
      <c r="C9" s="42">
        <v>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</row>
    <row r="10" spans="1:19" x14ac:dyDescent="0.15">
      <c r="A10" s="40" t="s">
        <v>15</v>
      </c>
      <c r="B10" s="41" t="s">
        <v>14</v>
      </c>
      <c r="C10" s="43">
        <f>C9*1.4</f>
        <v>0</v>
      </c>
      <c r="D10" s="44"/>
      <c r="E10" s="36"/>
      <c r="F10" s="36"/>
      <c r="G10" s="36"/>
      <c r="H10" s="36"/>
      <c r="I10" s="36"/>
      <c r="J10" s="36"/>
      <c r="K10" s="36"/>
      <c r="L10" s="36"/>
      <c r="M10" s="36"/>
      <c r="N10" s="37"/>
    </row>
    <row r="11" spans="1:19" x14ac:dyDescent="0.15">
      <c r="A11" s="40" t="s">
        <v>16</v>
      </c>
      <c r="B11" s="41" t="s">
        <v>14</v>
      </c>
      <c r="C11" s="43">
        <f>C9*2.35</f>
        <v>0</v>
      </c>
      <c r="D11" s="44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9" x14ac:dyDescent="0.15">
      <c r="A12" s="45"/>
      <c r="B12" s="46"/>
      <c r="C12" s="47"/>
      <c r="D12" s="47"/>
      <c r="E12" s="47"/>
      <c r="F12" s="47"/>
      <c r="G12" s="48"/>
      <c r="H12" s="36"/>
      <c r="I12" s="36"/>
      <c r="J12" s="36"/>
      <c r="K12" s="36"/>
      <c r="L12" s="36"/>
      <c r="M12" s="36"/>
      <c r="N12" s="37"/>
    </row>
    <row r="13" spans="1:19" s="58" customFormat="1" x14ac:dyDescent="0.15">
      <c r="A13" s="49" t="s">
        <v>17</v>
      </c>
      <c r="B13" s="50"/>
      <c r="C13" s="24" t="s">
        <v>11</v>
      </c>
      <c r="D13" s="50"/>
      <c r="E13" s="50"/>
      <c r="F13" s="50"/>
      <c r="G13" s="50"/>
      <c r="H13" s="51"/>
      <c r="I13" s="26">
        <f>SUM(C15:C17)</f>
        <v>0</v>
      </c>
      <c r="J13" s="27">
        <v>4247.2552500000011</v>
      </c>
      <c r="K13" s="27">
        <v>5191.089750000001</v>
      </c>
      <c r="L13" s="52" t="str">
        <f>IFERROR(I13/$I$37,"")</f>
        <v/>
      </c>
      <c r="M13" s="53" t="str">
        <f>IFERROR($G$37/L13,"")</f>
        <v/>
      </c>
      <c r="N13" s="54" t="str">
        <f>IFERROR(M13*I13,"")</f>
        <v/>
      </c>
      <c r="O13" s="55">
        <v>0.05</v>
      </c>
      <c r="P13" s="56" t="str">
        <f>IFERROR(O13*N13,"")</f>
        <v/>
      </c>
      <c r="Q13" s="57"/>
      <c r="R13" s="57"/>
    </row>
    <row r="14" spans="1:19" x14ac:dyDescent="0.15">
      <c r="A14" s="34"/>
      <c r="B14" s="35" t="s">
        <v>12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1:19" x14ac:dyDescent="0.15">
      <c r="A15" s="40" t="s">
        <v>13</v>
      </c>
      <c r="B15" s="41" t="s">
        <v>14</v>
      </c>
      <c r="C15" s="42"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9" x14ac:dyDescent="0.15">
      <c r="A16" s="40" t="s">
        <v>15</v>
      </c>
      <c r="B16" s="41" t="s">
        <v>14</v>
      </c>
      <c r="C16" s="43">
        <f>C15*1.4</f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1:18" x14ac:dyDescent="0.15">
      <c r="A17" s="40" t="s">
        <v>16</v>
      </c>
      <c r="B17" s="41" t="s">
        <v>14</v>
      </c>
      <c r="C17" s="43">
        <f>C15*2.35</f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</row>
    <row r="18" spans="1:18" x14ac:dyDescent="0.15">
      <c r="A18" s="45"/>
      <c r="B18" s="46"/>
      <c r="C18" s="47"/>
      <c r="D18" s="47"/>
      <c r="E18" s="47"/>
      <c r="F18" s="47"/>
      <c r="G18" s="48"/>
      <c r="H18" s="36"/>
      <c r="I18" s="36"/>
      <c r="J18" s="36"/>
      <c r="K18" s="36"/>
      <c r="L18" s="36"/>
      <c r="M18" s="36"/>
      <c r="N18" s="37"/>
    </row>
    <row r="19" spans="1:18" s="58" customFormat="1" x14ac:dyDescent="0.15">
      <c r="A19" s="49" t="s">
        <v>18</v>
      </c>
      <c r="B19" s="50"/>
      <c r="C19" s="24" t="s">
        <v>19</v>
      </c>
      <c r="D19" s="50"/>
      <c r="E19" s="50"/>
      <c r="F19" s="50"/>
      <c r="G19" s="50"/>
      <c r="H19" s="51"/>
      <c r="I19" s="26">
        <f>SUM(C21:C23)</f>
        <v>0</v>
      </c>
      <c r="J19" s="27">
        <v>261.07425000000001</v>
      </c>
      <c r="K19" s="27">
        <v>319.09075000000001</v>
      </c>
      <c r="L19" s="52" t="str">
        <f>IFERROR(I19/$I$37,"")</f>
        <v/>
      </c>
      <c r="M19" s="53" t="str">
        <f>IFERROR($G$37/L19,"")</f>
        <v/>
      </c>
      <c r="N19" s="54" t="str">
        <f>IFERROR(M19*I19,"")</f>
        <v/>
      </c>
      <c r="O19" s="55">
        <v>0.2</v>
      </c>
      <c r="P19" s="56" t="str">
        <f>IFERROR(O19*N19,"")</f>
        <v/>
      </c>
      <c r="Q19" s="57"/>
      <c r="R19" s="57"/>
    </row>
    <row r="20" spans="1:18" x14ac:dyDescent="0.15">
      <c r="B20" s="35" t="s">
        <v>12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18" x14ac:dyDescent="0.15">
      <c r="A21" s="40" t="s">
        <v>20</v>
      </c>
      <c r="B21" s="41" t="s">
        <v>21</v>
      </c>
      <c r="C21" s="42">
        <v>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18" ht="22.5" x14ac:dyDescent="0.15">
      <c r="A22" s="40" t="s">
        <v>22</v>
      </c>
      <c r="B22" s="41" t="s">
        <v>21</v>
      </c>
      <c r="C22" s="43">
        <f>C21*1.4</f>
        <v>0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</row>
    <row r="23" spans="1:18" x14ac:dyDescent="0.15">
      <c r="A23" s="40" t="s">
        <v>23</v>
      </c>
      <c r="B23" s="41" t="s">
        <v>21</v>
      </c>
      <c r="C23" s="43">
        <f>C21*2.35</f>
        <v>0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</row>
    <row r="24" spans="1:18" x14ac:dyDescent="0.15">
      <c r="A24" s="45"/>
      <c r="B24" s="46"/>
      <c r="C24" s="47"/>
      <c r="D24" s="47"/>
      <c r="E24" s="47"/>
      <c r="F24" s="47"/>
      <c r="G24" s="48"/>
      <c r="H24" s="36"/>
      <c r="I24" s="36"/>
      <c r="J24" s="36"/>
      <c r="K24" s="36"/>
      <c r="L24" s="36"/>
      <c r="M24" s="36"/>
      <c r="N24" s="37"/>
    </row>
    <row r="25" spans="1:18" s="58" customFormat="1" x14ac:dyDescent="0.15">
      <c r="A25" s="49" t="s">
        <v>24</v>
      </c>
      <c r="B25" s="50"/>
      <c r="C25" s="24" t="s">
        <v>19</v>
      </c>
      <c r="D25" s="50"/>
      <c r="E25" s="50"/>
      <c r="F25" s="50"/>
      <c r="G25" s="50"/>
      <c r="H25" s="51"/>
      <c r="I25" s="26">
        <f>SUM(C27:C29)</f>
        <v>0</v>
      </c>
      <c r="J25" s="27">
        <v>283.47525000000002</v>
      </c>
      <c r="K25" s="27">
        <v>346.46975000000003</v>
      </c>
      <c r="L25" s="52" t="str">
        <f>IFERROR(I25/$I$37,"")</f>
        <v/>
      </c>
      <c r="M25" s="53" t="str">
        <f>IFERROR($G$37/L25,"")</f>
        <v/>
      </c>
      <c r="N25" s="54" t="str">
        <f>IFERROR(M25*I25,"")</f>
        <v/>
      </c>
      <c r="O25" s="55">
        <v>0.15</v>
      </c>
      <c r="P25" s="56" t="str">
        <f>IFERROR(O25*N25,"")</f>
        <v/>
      </c>
      <c r="Q25" s="57"/>
      <c r="R25" s="57"/>
    </row>
    <row r="26" spans="1:18" x14ac:dyDescent="0.15">
      <c r="B26" s="35" t="s">
        <v>12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P26" s="22"/>
      <c r="Q26" s="22"/>
      <c r="R26" s="22"/>
    </row>
    <row r="27" spans="1:18" x14ac:dyDescent="0.15">
      <c r="A27" s="40" t="s">
        <v>25</v>
      </c>
      <c r="B27" s="41" t="s">
        <v>21</v>
      </c>
      <c r="C27" s="42">
        <v>0</v>
      </c>
      <c r="D27" s="36"/>
      <c r="E27" s="36"/>
      <c r="F27" s="36"/>
      <c r="G27" s="36"/>
      <c r="H27" s="36"/>
    </row>
    <row r="28" spans="1:18" x14ac:dyDescent="0.15">
      <c r="A28" s="40" t="s">
        <v>26</v>
      </c>
      <c r="B28" s="41" t="s">
        <v>21</v>
      </c>
      <c r="C28" s="43">
        <f>C27*1.4</f>
        <v>0</v>
      </c>
      <c r="D28" s="36"/>
      <c r="E28" s="36"/>
      <c r="F28" s="36"/>
      <c r="G28" s="36"/>
      <c r="H28" s="36"/>
    </row>
    <row r="29" spans="1:18" x14ac:dyDescent="0.15">
      <c r="A29" s="40" t="s">
        <v>27</v>
      </c>
      <c r="B29" s="41" t="s">
        <v>21</v>
      </c>
      <c r="C29" s="43">
        <f>C27*2.35</f>
        <v>0</v>
      </c>
      <c r="D29" s="36"/>
      <c r="E29" s="36"/>
      <c r="F29" s="36"/>
      <c r="G29" s="36"/>
      <c r="H29" s="36"/>
    </row>
    <row r="30" spans="1:18" x14ac:dyDescent="0.15">
      <c r="A30" s="45"/>
      <c r="B30" s="46"/>
      <c r="C30" s="47"/>
      <c r="D30" s="47"/>
      <c r="E30" s="47"/>
      <c r="F30" s="47"/>
      <c r="G30" s="48"/>
      <c r="H30" s="36"/>
      <c r="I30" s="36"/>
      <c r="J30" s="36"/>
      <c r="K30" s="36"/>
      <c r="L30" s="36"/>
      <c r="M30" s="36"/>
      <c r="N30" s="37"/>
    </row>
    <row r="31" spans="1:18" x14ac:dyDescent="0.15">
      <c r="A31" s="23" t="s">
        <v>28</v>
      </c>
      <c r="B31" s="24"/>
      <c r="C31" s="24" t="s">
        <v>19</v>
      </c>
      <c r="D31" s="24"/>
      <c r="E31" s="24"/>
      <c r="F31" s="24"/>
      <c r="G31" s="24"/>
      <c r="H31" s="25"/>
      <c r="I31" s="26">
        <f>SUM(C33:C35)</f>
        <v>0</v>
      </c>
      <c r="J31" s="27">
        <v>261.07425000000001</v>
      </c>
      <c r="K31" s="27">
        <v>319.09075000000001</v>
      </c>
      <c r="L31" s="28" t="str">
        <f>IFERROR(I31/$I$37,"")</f>
        <v/>
      </c>
      <c r="M31" s="29" t="str">
        <f>IFERROR($G$37/L31,"")</f>
        <v/>
      </c>
      <c r="N31" s="30" t="str">
        <f>IFERROR(M31*I31,"")</f>
        <v/>
      </c>
      <c r="O31" s="31">
        <v>0.1</v>
      </c>
      <c r="P31" s="32" t="str">
        <f>IFERROR(O31*N31,"")</f>
        <v/>
      </c>
      <c r="Q31" s="33"/>
      <c r="R31" s="33"/>
    </row>
    <row r="32" spans="1:18" x14ac:dyDescent="0.15">
      <c r="B32" s="35" t="s">
        <v>12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Q32" s="39"/>
      <c r="R32" s="39"/>
    </row>
    <row r="33" spans="1:18" x14ac:dyDescent="0.15">
      <c r="A33" s="40" t="s">
        <v>29</v>
      </c>
      <c r="B33" s="41" t="s">
        <v>21</v>
      </c>
      <c r="C33" s="42">
        <v>0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</row>
    <row r="34" spans="1:18" x14ac:dyDescent="0.15">
      <c r="A34" s="40" t="s">
        <v>30</v>
      </c>
      <c r="B34" s="41" t="s">
        <v>21</v>
      </c>
      <c r="C34" s="43">
        <f>C33*1.4</f>
        <v>0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</row>
    <row r="35" spans="1:18" x14ac:dyDescent="0.15">
      <c r="A35" s="40" t="s">
        <v>31</v>
      </c>
      <c r="B35" s="41" t="s">
        <v>21</v>
      </c>
      <c r="C35" s="43">
        <f>C33*2.35</f>
        <v>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7"/>
    </row>
    <row r="36" spans="1:18" x14ac:dyDescent="0.15">
      <c r="H36" s="36"/>
      <c r="Q36" s="60" t="s">
        <v>5</v>
      </c>
      <c r="R36" s="60" t="s">
        <v>6</v>
      </c>
    </row>
    <row r="37" spans="1:18" s="61" customFormat="1" ht="17.25" x14ac:dyDescent="0.35">
      <c r="B37" s="62" t="str">
        <f>A5</f>
        <v>Perceel 1 : Niet-planbare werkzaamheden</v>
      </c>
      <c r="C37" s="63"/>
      <c r="D37" s="64"/>
      <c r="E37" s="65"/>
      <c r="F37" s="66" t="s">
        <v>32</v>
      </c>
      <c r="G37" s="67">
        <f>1/COUNT(I7:I31)</f>
        <v>0.2</v>
      </c>
      <c r="H37" s="65"/>
      <c r="I37" s="68">
        <f>SUM(I7:I33)</f>
        <v>0</v>
      </c>
      <c r="J37" s="68"/>
      <c r="K37" s="68"/>
      <c r="L37" s="69" t="str">
        <f>IFERROR(I37/$I$37,"")</f>
        <v/>
      </c>
      <c r="M37" s="68"/>
      <c r="N37" s="70"/>
      <c r="O37" s="71">
        <f>SUM(O7:O31)</f>
        <v>1</v>
      </c>
      <c r="P37" s="72">
        <f>SUM(P7:P36)</f>
        <v>0</v>
      </c>
      <c r="Q37" s="73">
        <v>1776.32</v>
      </c>
      <c r="R37" s="73">
        <v>1922.82</v>
      </c>
    </row>
    <row r="38" spans="1:18" x14ac:dyDescent="0.15">
      <c r="C38" s="74"/>
      <c r="D38" s="74"/>
      <c r="E38" s="74"/>
      <c r="F38" s="74"/>
      <c r="G38" s="74"/>
      <c r="I38" s="75"/>
      <c r="J38" s="75"/>
      <c r="K38" s="75"/>
      <c r="L38" s="75"/>
      <c r="M38" s="75"/>
    </row>
    <row r="39" spans="1:18" x14ac:dyDescent="0.15">
      <c r="C39" s="43"/>
      <c r="D39" s="7" t="s">
        <v>33</v>
      </c>
      <c r="P39" s="76" t="s">
        <v>34</v>
      </c>
    </row>
    <row r="40" spans="1:18" x14ac:dyDescent="0.15">
      <c r="P40" s="76" t="s">
        <v>35</v>
      </c>
    </row>
  </sheetData>
  <conditionalFormatting sqref="I7">
    <cfRule type="cellIs" dxfId="11" priority="9" operator="between">
      <formula>J7</formula>
      <formula>K7</formula>
    </cfRule>
    <cfRule type="cellIs" dxfId="10" priority="10" operator="notBetween">
      <formula>J7</formula>
      <formula>K7</formula>
    </cfRule>
  </conditionalFormatting>
  <conditionalFormatting sqref="I13">
    <cfRule type="cellIs" dxfId="9" priority="7" operator="between">
      <formula>J13</formula>
      <formula>K13</formula>
    </cfRule>
    <cfRule type="cellIs" dxfId="8" priority="8" operator="notBetween">
      <formula>J13</formula>
      <formula>K13</formula>
    </cfRule>
  </conditionalFormatting>
  <conditionalFormatting sqref="I19">
    <cfRule type="cellIs" dxfId="7" priority="5" operator="between">
      <formula>J19</formula>
      <formula>K19</formula>
    </cfRule>
    <cfRule type="cellIs" dxfId="6" priority="6" operator="notBetween">
      <formula>J19</formula>
      <formula>K19</formula>
    </cfRule>
  </conditionalFormatting>
  <conditionalFormatting sqref="I25">
    <cfRule type="cellIs" dxfId="5" priority="3" operator="between">
      <formula>J25</formula>
      <formula>K25</formula>
    </cfRule>
    <cfRule type="cellIs" dxfId="4" priority="4" operator="notBetween">
      <formula>J25</formula>
      <formula>K25</formula>
    </cfRule>
  </conditionalFormatting>
  <conditionalFormatting sqref="I31">
    <cfRule type="cellIs" dxfId="3" priority="1" operator="between">
      <formula>J31</formula>
      <formula>K31</formula>
    </cfRule>
    <cfRule type="cellIs" dxfId="2" priority="2" operator="notBetween">
      <formula>J31</formula>
      <formula>K31</formula>
    </cfRule>
  </conditionalFormatting>
  <conditionalFormatting sqref="P37">
    <cfRule type="cellIs" dxfId="1" priority="11" operator="between">
      <formula>$Q$37</formula>
      <formula>$R$37</formula>
    </cfRule>
    <cfRule type="cellIs" dxfId="0" priority="12" operator="notBetween">
      <formula>$Q$37</formula>
      <formula>$R$37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Schut, Linda</dc:creator>
  <cp:lastModifiedBy>Schut, Linda</cp:lastModifiedBy>
  <dcterms:created xsi:type="dcterms:W3CDTF">2026-07-17T11:23:19Z</dcterms:created>
  <dcterms:modified xsi:type="dcterms:W3CDTF">2026-07-17T11:23:52Z</dcterms:modified>
</cp:coreProperties>
</file>