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upplyvalue.sharepoint.com/Documenten/Leveren/RIS/Resultaatopdrachten/03 Trajecten/201865002.345.003 - EA LMVW/02. Beschrijvend document/"/>
    </mc:Choice>
  </mc:AlternateContent>
  <xr:revisionPtr revIDLastSave="0" documentId="8_{27792747-7CE3-4FE4-A9CB-451D0E4462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2" l="1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I32" i="2" l="1"/>
  <c r="I33" i="2"/>
  <c r="I34" i="2"/>
  <c r="G35" i="2" l="1"/>
  <c r="D38" i="2" s="1" a="1"/>
  <c r="D38" i="2" s="1"/>
  <c r="I30" i="2"/>
  <c r="I31" i="2"/>
  <c r="I29" i="2"/>
  <c r="I35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<sst xmlns="http://schemas.openxmlformats.org/spreadsheetml/2006/main" count="54" uniqueCount="47">
  <si>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</si>
  <si>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</si>
  <si>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</si>
  <si>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punten</t>
  </si>
  <si>
    <t>Maximum te behalen punten</t>
  </si>
  <si>
    <r>
      <t xml:space="preserve">Hoeveelheid
</t>
    </r>
    <r>
      <rPr>
        <sz val="9"/>
        <rFont val="Verdana"/>
        <family val="2"/>
      </rPr>
      <t>(inzet van eenheid)</t>
    </r>
  </si>
  <si>
    <r>
      <t xml:space="preserve">Eenheid
</t>
    </r>
    <r>
      <rPr>
        <sz val="9"/>
        <rFont val="Verdana"/>
        <family val="2"/>
      </rPr>
      <t>(bijv. uren, keer)</t>
    </r>
  </si>
  <si>
    <t>Inschrijfprijs:</t>
  </si>
  <si>
    <r>
      <t xml:space="preserve">Tarief per eenheid </t>
    </r>
    <r>
      <rPr>
        <sz val="9"/>
        <rFont val="Verdana"/>
        <family val="2"/>
      </rPr>
      <t>(excl. btw)</t>
    </r>
  </si>
  <si>
    <r>
      <t xml:space="preserve">Totaal 
</t>
    </r>
    <r>
      <rPr>
        <sz val="9"/>
        <rFont val="Verdana"/>
        <family val="2"/>
      </rPr>
      <t>(excl. btw)</t>
    </r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</si>
  <si>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</si>
  <si>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</si>
  <si>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</si>
  <si>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</si>
  <si>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</si>
  <si>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</si>
  <si>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</si>
  <si>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</si>
  <si>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</si>
  <si>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</si>
  <si>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</si>
  <si>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</si>
  <si>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</si>
  <si>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</si>
  <si>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</si>
  <si>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</si>
  <si>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</si>
  <si>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</si>
  <si>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</si>
  <si>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</si>
  <si>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</si>
  <si>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r>
      <t xml:space="preserve">Kostensoort
</t>
    </r>
    <r>
      <rPr>
        <sz val="9"/>
        <rFont val="Verdana"/>
        <family val="2"/>
      </rPr>
      <t>(omschrijf werkzaamheden, functies, kostenposten)</t>
    </r>
  </si>
  <si>
    <t>Puntenscore</t>
  </si>
  <si>
    <t>Lineair</t>
  </si>
  <si>
    <t>Bijlage 3</t>
  </si>
  <si>
    <t>201865002.345.003</t>
  </si>
  <si>
    <t>Nee</t>
  </si>
  <si>
    <t>Implementatie</t>
  </si>
  <si>
    <t>keer</t>
  </si>
  <si>
    <t>Doorontwikkeling</t>
  </si>
  <si>
    <t>Projectmanagement</t>
  </si>
  <si>
    <t>Functionele ondersteuning en support</t>
  </si>
  <si>
    <t>uren</t>
  </si>
  <si>
    <t>Vul in onderstaande tabel uw tarieven in. Vul alleen de grijze velden in. Geef alle tarieven in Euro's en inclusief alle mogelijke kosten en kortingen.</t>
  </si>
  <si>
    <r>
      <t xml:space="preserve">RIS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</t>
    </r>
  </si>
  <si>
    <t>Gegevensverwerking en actualisatie (vaste prijs per halfjaarlijkse verwerkingsronde)</t>
  </si>
  <si>
    <t>Hosting, technisch beheer en beveiliging (vast maandtarief)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</si>
</sst>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2" borderId="0" xfId="0" applyFill="1"/>
    <xf numFmtId="0" fontId="4" fillId="2" borderId="0" xfId="0" applyFont="1" applyFill="1"/>
    <xf numFmtId="0" fontId="8" fillId="2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0" xfId="0" applyFont="1" applyFill="1"/>
    <xf numFmtId="0" fontId="6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12" fillId="3" borderId="2" xfId="0" applyFont="1" applyFill="1" applyBorder="1"/>
    <xf numFmtId="0" fontId="12" fillId="3" borderId="3" xfId="0" applyFont="1" applyFill="1" applyBorder="1"/>
    <xf numFmtId="0" fontId="13" fillId="4" borderId="5" xfId="0" applyFont="1" applyFill="1" applyBorder="1"/>
    <xf numFmtId="0" fontId="13" fillId="4" borderId="6" xfId="0" applyFont="1" applyFill="1" applyBorder="1"/>
    <xf numFmtId="0" fontId="13" fillId="4" borderId="7" xfId="0" applyFont="1" applyFill="1" applyBorder="1"/>
    <xf numFmtId="0" fontId="13" fillId="4" borderId="0" xfId="0" applyFont="1" applyFill="1"/>
    <xf numFmtId="0" fontId="13" fillId="4" borderId="9" xfId="0" applyFont="1" applyFill="1" applyBorder="1"/>
    <xf numFmtId="0" fontId="13" fillId="4" borderId="4" xfId="0" applyFont="1" applyFill="1" applyBorder="1"/>
    <xf numFmtId="0" fontId="13" fillId="4" borderId="0" xfId="0" applyFont="1" applyFill="1" applyAlignment="1">
      <alignment horizontal="center" vertical="top" wrapText="1"/>
    </xf>
    <xf numFmtId="0" fontId="13" fillId="4" borderId="8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 wrapText="1"/>
    </xf>
    <xf numFmtId="164" fontId="6" fillId="4" borderId="1" xfId="0" applyNumberFormat="1" applyFont="1" applyFill="1" applyBorder="1" applyAlignment="1">
      <alignment horizontal="center" vertical="top"/>
    </xf>
    <xf numFmtId="0" fontId="6" fillId="3" borderId="9" xfId="0" applyFont="1" applyFill="1" applyBorder="1"/>
    <xf numFmtId="0" fontId="6" fillId="3" borderId="4" xfId="0" applyFont="1" applyFill="1" applyBorder="1"/>
    <xf numFmtId="0" fontId="12" fillId="3" borderId="4" xfId="0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1" xfId="0" applyFont="1" applyFill="1" applyBorder="1"/>
    <xf numFmtId="2" fontId="6" fillId="5" borderId="9" xfId="0" applyNumberFormat="1" applyFont="1" applyFill="1" applyBorder="1" applyAlignment="1">
      <alignment horizontal="right" vertical="center"/>
    </xf>
    <xf numFmtId="0" fontId="6" fillId="5" borderId="10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2" borderId="0" xfId="0" applyFont="1" applyFill="1" applyProtection="1">
      <protection locked="0"/>
    </xf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Protection="1">
      <protection locked="0"/>
    </xf>
    <xf numFmtId="0" fontId="12" fillId="3" borderId="5" xfId="0" applyFont="1" applyFill="1" applyBorder="1"/>
    <xf numFmtId="0" fontId="12" fillId="3" borderId="6" xfId="0" applyFont="1" applyFill="1" applyBorder="1"/>
    <xf numFmtId="0" fontId="9" fillId="3" borderId="15" xfId="0" applyFont="1" applyFill="1" applyBorder="1"/>
    <xf numFmtId="164" fontId="6" fillId="5" borderId="15" xfId="0" applyNumberFormat="1" applyFont="1" applyFill="1" applyBorder="1" applyAlignment="1">
      <alignment horizontal="right"/>
    </xf>
    <xf numFmtId="164" fontId="6" fillId="5" borderId="8" xfId="0" applyNumberFormat="1" applyFont="1" applyFill="1" applyBorder="1" applyAlignment="1">
      <alignment horizontal="right"/>
    </xf>
    <xf numFmtId="0" fontId="6" fillId="5" borderId="8" xfId="0" applyFont="1" applyFill="1" applyBorder="1" applyAlignment="1">
      <alignment horizontal="right"/>
    </xf>
    <xf numFmtId="0" fontId="6" fillId="5" borderId="10" xfId="0" applyFont="1" applyFill="1" applyBorder="1" applyAlignment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3" fillId="2" borderId="0" xfId="0" applyFont="1" applyFill="1"/>
    <xf numFmtId="9" fontId="6" fillId="6" borderId="1" xfId="0" applyNumberFormat="1" applyFont="1" applyFill="1" applyBorder="1" applyAlignment="1" applyProtection="1">
      <alignment horizontal="center" vertical="top"/>
      <protection locked="0"/>
    </xf>
    <xf numFmtId="164" fontId="6" fillId="6" borderId="1" xfId="0" applyNumberFormat="1" applyFont="1" applyFill="1" applyBorder="1" applyAlignment="1" applyProtection="1">
      <alignment horizontal="center" vertical="top"/>
      <protection locked="0"/>
    </xf>
    <xf numFmtId="0" fontId="18" fillId="2" borderId="0" xfId="0" applyFont="1" applyFill="1"/>
    <xf numFmtId="0" fontId="6" fillId="0" borderId="1" xfId="0" applyFont="1" applyBorder="1" applyAlignment="1" applyProtection="1">
      <alignment horizontal="left"/>
      <protection locked="0"/>
    </xf>
    <xf numFmtId="0" fontId="14" fillId="4" borderId="9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6" fillId="0" borderId="1" xfId="0" applyFont="1" applyBorder="1" applyProtection="1">
      <protection locked="0"/>
    </xf>
    <xf numFmtId="0" fontId="16" fillId="3" borderId="0" xfId="0" applyFont="1" applyFill="1" applyAlignment="1">
      <alignment horizontal="left" wrapText="1"/>
    </xf>
    <xf numFmtId="0" fontId="16" fillId="3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14" fillId="2" borderId="0" xfId="0" applyFont="1" applyFill="1"/>
    <xf numFmtId="0" fontId="14" fillId="0" borderId="1" xfId="0" applyFont="1" applyBorder="1" applyAlignment="1" applyProtection="1">
      <alignment horizontal="left" wrapText="1"/>
      <protection locked="0"/>
    </xf>
  </cellXfs>
  <cellStyles count="1">
    <cellStyle name="Standaard" xfId="0" builtinId="0"/>
  </cellStyles>
  <dxfs count="5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L46"/>
  <sheetViews>
    <sheetView showGridLines="0" tabSelected="1" topLeftCell="A21" zoomScaleNormal="100" workbookViewId="0">
      <selection activeCell="G41" sqref="G41"/>
    </sheetView>
  </sheetViews>
  <sheetFormatPr defaultColWidth="8.6640625" defaultRowHeight="14.4" x14ac:dyDescent="0.3"/>
  <cols>
    <col min="1" max="1" width="8.6640625" style="3"/>
    <col min="2" max="2" width="19.6640625" style="3" customWidth="1"/>
    <col min="3" max="4" width="17" style="3" customWidth="1"/>
    <col min="5" max="5" width="18" style="3" customWidth="1"/>
    <col min="6" max="6" width="19.5546875" style="3" customWidth="1"/>
    <col min="7" max="7" width="16.44140625" style="3" customWidth="1"/>
    <col min="8" max="8" width="9.6640625" style="3" customWidth="1"/>
    <col min="9" max="9" width="16.44140625" style="3" customWidth="1"/>
    <col min="10" max="10" width="14.6640625" style="3" customWidth="1"/>
    <col min="11" max="16384" width="8.6640625" style="3"/>
  </cols>
  <sheetData>
    <row r="1" spans="1:12" x14ac:dyDescent="0.3">
      <c r="A1" s="1"/>
      <c r="B1" s="1"/>
      <c r="C1" s="1"/>
      <c r="D1" s="1"/>
      <c r="E1" s="1"/>
      <c r="F1" s="1"/>
      <c r="G1" s="1"/>
      <c r="H1" s="2"/>
      <c r="I1" s="1"/>
    </row>
    <row r="2" spans="1:12" x14ac:dyDescent="0.3">
      <c r="A2" s="1"/>
      <c r="B2" s="1"/>
      <c r="C2" s="1"/>
      <c r="D2" s="1"/>
      <c r="E2" s="1"/>
      <c r="F2" s="1"/>
      <c r="G2" s="66" t="s">
        <v>44</v>
      </c>
      <c r="H2" s="67"/>
      <c r="I2" s="67"/>
    </row>
    <row r="3" spans="1:12" ht="14.7" customHeight="1" x14ac:dyDescent="0.3">
      <c r="A3" s="1"/>
      <c r="B3" s="1"/>
      <c r="C3" s="1"/>
      <c r="D3" s="1"/>
      <c r="E3" s="1"/>
      <c r="F3" s="1"/>
      <c r="G3" s="67"/>
      <c r="H3" s="67"/>
      <c r="I3" s="67"/>
    </row>
    <row r="4" spans="1:12" x14ac:dyDescent="0.3">
      <c r="A4" s="1"/>
      <c r="B4" s="1"/>
      <c r="C4" s="1"/>
      <c r="D4" s="1"/>
      <c r="E4" s="1"/>
      <c r="F4" s="1"/>
      <c r="G4" s="67"/>
      <c r="H4" s="67"/>
      <c r="I4" s="67"/>
    </row>
    <row r="5" spans="1:12" x14ac:dyDescent="0.3">
      <c r="A5" s="1"/>
      <c r="B5" s="1"/>
      <c r="C5" s="1"/>
      <c r="D5" s="1"/>
      <c r="E5" s="1"/>
      <c r="F5" s="1"/>
      <c r="G5" s="67"/>
      <c r="H5" s="67"/>
      <c r="I5" s="67"/>
    </row>
    <row r="6" spans="1:12" x14ac:dyDescent="0.3">
      <c r="A6" s="1"/>
      <c r="B6" s="1"/>
      <c r="C6" s="1"/>
      <c r="D6" s="1"/>
      <c r="E6" s="1"/>
      <c r="F6" s="1"/>
      <c r="G6" s="67"/>
      <c r="H6" s="67"/>
      <c r="I6" s="67"/>
      <c r="L6" s="4"/>
    </row>
    <row r="7" spans="1:12" x14ac:dyDescent="0.3">
      <c r="A7" s="1"/>
      <c r="B7" s="1"/>
      <c r="C7" s="1"/>
      <c r="D7" s="1"/>
      <c r="E7" s="1"/>
      <c r="F7" s="1"/>
      <c r="G7" s="67"/>
      <c r="H7" s="67"/>
      <c r="I7" s="67"/>
      <c r="L7" s="5"/>
    </row>
    <row r="8" spans="1:12" ht="17.399999999999999" x14ac:dyDescent="0.3">
      <c r="A8" s="1"/>
      <c r="B8" s="1"/>
      <c r="C8" s="6" t="s">
        <v>34</v>
      </c>
      <c r="D8" s="1"/>
      <c r="E8" s="1"/>
      <c r="F8" s="1"/>
      <c r="G8" s="67"/>
      <c r="H8" s="67"/>
      <c r="I8" s="67"/>
      <c r="L8" s="4"/>
    </row>
    <row r="9" spans="1:12" ht="18" x14ac:dyDescent="0.35">
      <c r="A9" s="1"/>
      <c r="B9" s="1"/>
      <c r="C9" s="8" t="s">
        <v>14</v>
      </c>
      <c r="D9" s="7"/>
      <c r="E9" s="1"/>
      <c r="F9" s="1"/>
      <c r="G9" s="67"/>
      <c r="H9" s="67"/>
      <c r="I9" s="67"/>
      <c r="L9" s="4"/>
    </row>
    <row r="10" spans="1:12" ht="14.7" customHeight="1" x14ac:dyDescent="0.3">
      <c r="A10" s="1"/>
      <c r="B10" s="1"/>
      <c r="C10" s="1"/>
      <c r="D10" s="8"/>
      <c r="E10" s="1"/>
      <c r="F10" s="1"/>
      <c r="G10" s="54"/>
      <c r="H10" s="54"/>
      <c r="I10" s="54"/>
      <c r="J10" s="58"/>
      <c r="L10" s="4"/>
    </row>
    <row r="11" spans="1:12" x14ac:dyDescent="0.3">
      <c r="L11" s="4"/>
    </row>
    <row r="12" spans="1:12" x14ac:dyDescent="0.3">
      <c r="A12" s="9" t="s">
        <v>0</v>
      </c>
      <c r="B12" s="9"/>
      <c r="C12" s="68" t="s">
        <v>35</v>
      </c>
      <c r="D12" s="68"/>
      <c r="E12" s="10"/>
      <c r="F12" s="10"/>
      <c r="G12" s="10"/>
      <c r="H12" s="10"/>
      <c r="L12" s="5"/>
    </row>
    <row r="13" spans="1:12" x14ac:dyDescent="0.3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3">
      <c r="A14" s="11" t="s">
        <v>1</v>
      </c>
      <c r="B14" s="11"/>
      <c r="C14" s="37"/>
      <c r="D14" s="46"/>
      <c r="E14" s="47"/>
      <c r="F14" s="47"/>
      <c r="G14" s="10"/>
      <c r="H14" s="10"/>
    </row>
    <row r="15" spans="1:12" x14ac:dyDescent="0.3">
      <c r="A15" s="9"/>
      <c r="B15" s="9"/>
      <c r="C15" s="48"/>
      <c r="D15" s="49"/>
      <c r="E15" s="50"/>
      <c r="F15" s="50"/>
      <c r="G15" s="10"/>
      <c r="H15" s="10"/>
    </row>
    <row r="16" spans="1:12" x14ac:dyDescent="0.3">
      <c r="A16" s="9"/>
      <c r="B16" s="9"/>
      <c r="C16" s="34"/>
      <c r="D16" s="34"/>
      <c r="E16" s="38"/>
      <c r="F16" s="38"/>
      <c r="G16" s="10"/>
      <c r="H16" s="10"/>
    </row>
    <row r="17" spans="1:10" x14ac:dyDescent="0.3">
      <c r="A17" s="39" t="s">
        <v>27</v>
      </c>
      <c r="B17" s="40"/>
      <c r="C17" s="41"/>
      <c r="D17" s="12"/>
    </row>
    <row r="18" spans="1:10" x14ac:dyDescent="0.3">
      <c r="A18" s="15" t="s">
        <v>12</v>
      </c>
      <c r="B18" s="16"/>
      <c r="C18" s="42">
        <v>1000000</v>
      </c>
      <c r="D18" s="12"/>
    </row>
    <row r="19" spans="1:10" x14ac:dyDescent="0.3">
      <c r="A19" s="17" t="s">
        <v>13</v>
      </c>
      <c r="B19" s="18"/>
      <c r="C19" s="43">
        <v>600000</v>
      </c>
      <c r="D19" s="12"/>
      <c r="I19"/>
    </row>
    <row r="20" spans="1:10" x14ac:dyDescent="0.3">
      <c r="A20" s="17" t="s">
        <v>4</v>
      </c>
      <c r="B20" s="18"/>
      <c r="C20" s="44">
        <v>100</v>
      </c>
      <c r="D20" s="12"/>
    </row>
    <row r="21" spans="1:10" x14ac:dyDescent="0.3">
      <c r="A21" s="17" t="s">
        <v>15</v>
      </c>
      <c r="B21" s="18"/>
      <c r="C21" s="44" t="s">
        <v>33</v>
      </c>
      <c r="D21" s="12"/>
    </row>
    <row r="22" spans="1:10" x14ac:dyDescent="0.3">
      <c r="A22" s="19" t="s">
        <v>28</v>
      </c>
      <c r="B22" s="20"/>
      <c r="C22" s="45" t="s">
        <v>36</v>
      </c>
      <c r="D22" s="12"/>
    </row>
    <row r="24" spans="1:10" x14ac:dyDescent="0.3">
      <c r="A24" s="55" t="s">
        <v>30</v>
      </c>
      <c r="B24" s="9"/>
      <c r="C24" s="9"/>
      <c r="D24" s="9"/>
      <c r="E24" s="9"/>
      <c r="F24" s="9"/>
      <c r="G24" s="9"/>
      <c r="H24" s="9"/>
      <c r="I24" s="9"/>
    </row>
    <row r="25" spans="1:10" x14ac:dyDescent="0.3">
      <c r="A25" s="69" t="s">
        <v>43</v>
      </c>
      <c r="B25" s="9"/>
      <c r="C25" s="9"/>
      <c r="D25" s="9"/>
      <c r="E25" s="9"/>
      <c r="F25" s="9"/>
      <c r="G25" s="9"/>
      <c r="H25" s="9"/>
      <c r="I25" s="9"/>
      <c r="J25" s="58"/>
    </row>
    <row r="26" spans="1:10" x14ac:dyDescent="0.3">
      <c r="A26" s="9"/>
    </row>
    <row r="27" spans="1:10" x14ac:dyDescent="0.3">
      <c r="A27" s="51" t="s">
        <v>29</v>
      </c>
      <c r="B27" s="52"/>
      <c r="C27" s="52"/>
      <c r="D27" s="52"/>
      <c r="E27" s="52"/>
      <c r="F27" s="52"/>
      <c r="G27" s="52"/>
      <c r="H27" s="52"/>
      <c r="I27" s="53"/>
    </row>
    <row r="28" spans="1:10" s="23" customFormat="1" ht="22.8" x14ac:dyDescent="0.3">
      <c r="A28" s="63" t="s">
        <v>31</v>
      </c>
      <c r="B28" s="64"/>
      <c r="C28" s="64"/>
      <c r="D28" s="21" t="s">
        <v>6</v>
      </c>
      <c r="E28" s="21" t="s">
        <v>5</v>
      </c>
      <c r="F28" s="21" t="s">
        <v>8</v>
      </c>
      <c r="G28" s="21" t="s">
        <v>9</v>
      </c>
      <c r="H28" s="21" t="s">
        <v>2</v>
      </c>
      <c r="I28" s="22" t="s">
        <v>10</v>
      </c>
    </row>
    <row r="29" spans="1:10" x14ac:dyDescent="0.3">
      <c r="A29" s="65" t="s">
        <v>37</v>
      </c>
      <c r="B29" s="65"/>
      <c r="C29" s="65"/>
      <c r="D29" s="33" t="s">
        <v>38</v>
      </c>
      <c r="E29" s="33">
        <v>1</v>
      </c>
      <c r="F29" s="57"/>
      <c r="G29" s="24" cm="1">
        <f t="array" ref="G29">_xlfn.SWITCH($C$22,"Nee", IF(ISBLANK(F29),0,IF(F29&lt;=0,"Ongeldig!",E29*F29)),"Ja", E29*F29,"&lt;Invullen RIS&gt;","€0 toegestaan?")</f>
        <v>0</v>
      </c>
      <c r="H29" s="56"/>
      <c r="I29" s="24">
        <f>G29+(H29*G29)</f>
        <v>0</v>
      </c>
    </row>
    <row r="30" spans="1:10" ht="27" customHeight="1" x14ac:dyDescent="0.3">
      <c r="A30" s="70" t="s">
        <v>45</v>
      </c>
      <c r="B30" s="70"/>
      <c r="C30" s="70"/>
      <c r="D30" s="33" t="s">
        <v>38</v>
      </c>
      <c r="E30" s="33">
        <v>8</v>
      </c>
      <c r="F30" s="57"/>
      <c r="G30" s="24" cm="1">
        <f t="array" ref="G30">_xlfn.SWITCH($C$22,"Nee", IF(ISBLANK(F30),0,IF(F30&lt;=0,"Ongeldig!",E30*F30)),"Ja", E30*F30, "&lt;Invullen RIS&gt;"," ")</f>
        <v>0</v>
      </c>
      <c r="H30" s="56"/>
      <c r="I30" s="24">
        <f t="shared" ref="I30:I34" si="0">G30+(H30*G30)</f>
        <v>0</v>
      </c>
    </row>
    <row r="31" spans="1:10" x14ac:dyDescent="0.3">
      <c r="A31" s="59" t="s">
        <v>39</v>
      </c>
      <c r="B31" s="59"/>
      <c r="C31" s="59"/>
      <c r="D31" s="33" t="s">
        <v>42</v>
      </c>
      <c r="E31" s="33">
        <v>2000</v>
      </c>
      <c r="F31" s="57"/>
      <c r="G31" s="24" cm="1">
        <f t="array" ref="G31">_xlfn.SWITCH($C$22,"Nee", IF(ISBLANK(F31),0,IF(F31&lt;=0,"Ongeldig!",E31*F31)),"Ja", E31*F31, "&lt;Invullen RIS&gt;"," ")</f>
        <v>0</v>
      </c>
      <c r="H31" s="56"/>
      <c r="I31" s="24">
        <f t="shared" si="0"/>
        <v>0</v>
      </c>
    </row>
    <row r="32" spans="1:10" ht="27" customHeight="1" x14ac:dyDescent="0.3">
      <c r="A32" s="70" t="s">
        <v>46</v>
      </c>
      <c r="B32" s="70"/>
      <c r="C32" s="70"/>
      <c r="D32" s="33" t="s">
        <v>38</v>
      </c>
      <c r="E32" s="33">
        <v>48</v>
      </c>
      <c r="F32" s="57"/>
      <c r="G32" s="24" cm="1">
        <f t="array" ref="G32">_xlfn.SWITCH($C$22,"Nee", IF(ISBLANK(F32),0,IF(F32&lt;=0,"Ongeldig!",E32*F32)),"Ja", E32*F32, "&lt;Invullen RIS&gt;"," ")</f>
        <v>0</v>
      </c>
      <c r="H32" s="56"/>
      <c r="I32" s="24">
        <f t="shared" si="0"/>
        <v>0</v>
      </c>
    </row>
    <row r="33" spans="1:10" x14ac:dyDescent="0.3">
      <c r="A33" s="59" t="s">
        <v>40</v>
      </c>
      <c r="B33" s="59"/>
      <c r="C33" s="59"/>
      <c r="D33" s="33" t="s">
        <v>42</v>
      </c>
      <c r="E33" s="33">
        <v>480</v>
      </c>
      <c r="F33" s="57"/>
      <c r="G33" s="24" cm="1">
        <f t="array" ref="G33">_xlfn.SWITCH($C$22,"Nee", IF(ISBLANK(F33),0,IF(F33&lt;=0,"Ongeldig!",E33*F33)),"Ja", E33*F33, "&lt;Invullen RIS&gt;"," ")</f>
        <v>0</v>
      </c>
      <c r="H33" s="56"/>
      <c r="I33" s="24">
        <f t="shared" si="0"/>
        <v>0</v>
      </c>
    </row>
    <row r="34" spans="1:10" x14ac:dyDescent="0.3">
      <c r="A34" s="59" t="s">
        <v>41</v>
      </c>
      <c r="B34" s="59"/>
      <c r="C34" s="59"/>
      <c r="D34" s="33" t="s">
        <v>42</v>
      </c>
      <c r="E34" s="33">
        <v>400</v>
      </c>
      <c r="F34" s="57"/>
      <c r="G34" s="24" cm="1">
        <f t="array" ref="G34">_xlfn.SWITCH($C$22,"Nee", IF(ISBLANK(F34),0,IF(F34&lt;=0,"Ongeldig!",E34*F34)),"Ja", E34*F34, "&lt;Invullen RIS&gt;"," ")</f>
        <v>0</v>
      </c>
      <c r="H34" s="56"/>
      <c r="I34" s="24">
        <f t="shared" si="0"/>
        <v>0</v>
      </c>
    </row>
    <row r="35" spans="1:10" x14ac:dyDescent="0.3">
      <c r="A35" s="25"/>
      <c r="B35" s="26"/>
      <c r="C35" s="26"/>
      <c r="D35" s="26"/>
      <c r="E35" s="26"/>
      <c r="F35" s="27" t="s">
        <v>7</v>
      </c>
      <c r="G35" s="28">
        <f>IF(COUNTIF(G29:G34,"Ongeldig!")&gt;0,"Ongeldig!",SUM(G29:G34))</f>
        <v>0</v>
      </c>
      <c r="H35" s="29"/>
      <c r="I35" s="28">
        <f>SUM(I29:I34)</f>
        <v>0</v>
      </c>
    </row>
    <row r="36" spans="1:10" x14ac:dyDescent="0.3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">
      <c r="A37" s="13" t="s">
        <v>32</v>
      </c>
      <c r="B37" s="14"/>
      <c r="C37" s="14"/>
      <c r="D37" s="14"/>
      <c r="E37" s="30"/>
      <c r="F37" s="9"/>
      <c r="G37" s="9"/>
      <c r="H37" s="9"/>
      <c r="I37" s="9"/>
      <c r="J37" s="9"/>
    </row>
    <row r="38" spans="1:10" ht="33.6" customHeight="1" x14ac:dyDescent="0.3">
      <c r="A38" s="60" t="s">
        <v>11</v>
      </c>
      <c r="B38" s="61"/>
      <c r="C38" s="62"/>
      <c r="D38" s="31" t="str" cm="1">
        <f t="array" ref="D38">_xlfn.SWITCH(C21,"&lt;Invullen RIS&gt;", " ", "Lineair", IF(G35=0," ",IF(C20="&lt;Invullen RIS&gt;"," ",IF(G35&gt;C18,"Ongeldig!",IF(G35&gt;=C19,(0-C20)/(C18-C19)*(G35-C18),IF(G35&lt;C19,C20,0))))),"Niet-Lineair", IF(G35=0," ",IF(C20="&lt;Invullen RIS&gt;"," ",IF(G35&gt;C18,"Ongeldig!",IF(G35&gt;=C19,C20-(((C20*((C19-G35)/(C18-C19)))^2)/C20),IF(G35&lt;C19,C20,0))))))</f>
        <v xml:space="preserve"> </v>
      </c>
      <c r="E38" s="32" t="s">
        <v>3</v>
      </c>
      <c r="F38" s="9"/>
      <c r="G38" s="9"/>
      <c r="H38" s="9"/>
      <c r="I38" s="9"/>
      <c r="J38" s="9"/>
    </row>
    <row r="39" spans="1:10" x14ac:dyDescent="0.3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3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3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3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3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3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mergeCells count="10">
    <mergeCell ref="G2:I9"/>
    <mergeCell ref="C12:D12"/>
    <mergeCell ref="A34:C34"/>
    <mergeCell ref="A33:C33"/>
    <mergeCell ref="A28:C28"/>
    <mergeCell ref="A29:C29"/>
    <mergeCell ref="A30:C30"/>
    <mergeCell ref="A31:C31"/>
    <mergeCell ref="A32:C32"/>
    <mergeCell ref="A38:C38"/>
  </mergeCells>
  <conditionalFormatting sqref="C18:C22">
    <cfRule type="containsText" dxfId="4" priority="2" operator="containsText" text="&lt;Invullen RIS&gt;">
      <formula>NOT(ISERROR(SEARCH("&lt;Invullen RIS&gt;",C18)))</formula>
    </cfRule>
  </conditionalFormatting>
  <conditionalFormatting sqref="C12:D12">
    <cfRule type="containsText" dxfId="3" priority="1" operator="containsText" text="&lt;Invullen RIS&gt;">
      <formula>NOT(ISERROR(SEARCH("&lt;Invullen RIS&gt;",C12)))</formula>
    </cfRule>
  </conditionalFormatting>
  <conditionalFormatting sqref="D38">
    <cfRule type="containsText" dxfId="2" priority="7" operator="containsText" text="Ongeldig!">
      <formula>NOT(ISERROR(SEARCH("Ongeldig!",D38)))</formula>
    </cfRule>
  </conditionalFormatting>
  <conditionalFormatting sqref="F29:F34">
    <cfRule type="expression" dxfId="1" priority="9">
      <formula>AND(F29&lt;=0,F29&lt;&gt;"",$C$22="Nee")</formula>
    </cfRule>
  </conditionalFormatting>
  <conditionalFormatting sqref="G29">
    <cfRule type="containsText" dxfId="0" priority="3" operator="containsText" text="toegestaan">
      <formula>NOT(ISERROR(SEARCH("toegestaan",G29)))</formula>
    </cfRule>
  </conditionalFormatting>
  <dataValidations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rowBreaks count="1" manualBreakCount="1">
    <brk id="4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6640625" defaultRowHeight="14.4" x14ac:dyDescent="0.3"/>
  <cols>
    <col min="1" max="16384" width="8.6640625" style="3"/>
  </cols>
  <sheetData>
    <row r="2" spans="2:16" x14ac:dyDescent="0.3">
      <c r="B2" s="36" t="s">
        <v>17</v>
      </c>
    </row>
    <row r="3" spans="2:16" x14ac:dyDescent="0.3">
      <c r="B3" s="3" t="s">
        <v>18</v>
      </c>
      <c r="C3" s="9" t="s">
        <v>16</v>
      </c>
    </row>
    <row r="5" spans="2:16" x14ac:dyDescent="0.3">
      <c r="B5" s="35" t="s">
        <v>20</v>
      </c>
      <c r="C5" s="35" t="s">
        <v>19</v>
      </c>
      <c r="E5" s="3" t="s">
        <v>24</v>
      </c>
      <c r="P5" s="3" t="s">
        <v>25</v>
      </c>
    </row>
    <row r="6" spans="2:16" x14ac:dyDescent="0.3">
      <c r="B6" s="35">
        <v>10</v>
      </c>
      <c r="C6" s="35">
        <f>(0-100)/(10-0)*(B6-10)</f>
        <v>0</v>
      </c>
      <c r="P6" s="3" t="s">
        <v>26</v>
      </c>
    </row>
    <row r="7" spans="2:16" x14ac:dyDescent="0.3">
      <c r="B7" s="35">
        <v>9</v>
      </c>
      <c r="C7" s="35">
        <f t="shared" ref="C7:C16" si="0">(0-100)/(10-0)*(B7-10)</f>
        <v>10</v>
      </c>
    </row>
    <row r="8" spans="2:16" x14ac:dyDescent="0.3">
      <c r="B8" s="35">
        <v>8</v>
      </c>
      <c r="C8" s="35">
        <f t="shared" si="0"/>
        <v>20</v>
      </c>
    </row>
    <row r="9" spans="2:16" x14ac:dyDescent="0.3">
      <c r="B9" s="35">
        <v>7</v>
      </c>
      <c r="C9" s="35">
        <f t="shared" si="0"/>
        <v>30</v>
      </c>
    </row>
    <row r="10" spans="2:16" x14ac:dyDescent="0.3">
      <c r="B10" s="35">
        <v>6</v>
      </c>
      <c r="C10" s="35">
        <f t="shared" si="0"/>
        <v>40</v>
      </c>
    </row>
    <row r="11" spans="2:16" x14ac:dyDescent="0.3">
      <c r="B11" s="35">
        <v>5</v>
      </c>
      <c r="C11" s="35">
        <f t="shared" si="0"/>
        <v>50</v>
      </c>
    </row>
    <row r="12" spans="2:16" x14ac:dyDescent="0.3">
      <c r="B12" s="35">
        <v>4</v>
      </c>
      <c r="C12" s="35">
        <f t="shared" si="0"/>
        <v>60</v>
      </c>
    </row>
    <row r="13" spans="2:16" x14ac:dyDescent="0.3">
      <c r="B13" s="35">
        <v>3</v>
      </c>
      <c r="C13" s="35">
        <f t="shared" si="0"/>
        <v>70</v>
      </c>
    </row>
    <row r="14" spans="2:16" x14ac:dyDescent="0.3">
      <c r="B14" s="35">
        <v>2</v>
      </c>
      <c r="C14" s="35">
        <f t="shared" si="0"/>
        <v>80</v>
      </c>
    </row>
    <row r="15" spans="2:16" x14ac:dyDescent="0.3">
      <c r="B15" s="35">
        <v>1</v>
      </c>
      <c r="C15" s="35">
        <f t="shared" si="0"/>
        <v>90</v>
      </c>
    </row>
    <row r="16" spans="2:16" x14ac:dyDescent="0.3">
      <c r="B16" s="35">
        <v>0</v>
      </c>
      <c r="C16" s="35">
        <f t="shared" si="0"/>
        <v>100</v>
      </c>
    </row>
    <row r="26" spans="2:5" x14ac:dyDescent="0.3">
      <c r="B26" s="36" t="s">
        <v>21</v>
      </c>
    </row>
    <row r="27" spans="2:5" x14ac:dyDescent="0.3">
      <c r="B27" s="3" t="s">
        <v>22</v>
      </c>
      <c r="C27" s="3" t="s">
        <v>23</v>
      </c>
    </row>
    <row r="29" spans="2:5" x14ac:dyDescent="0.3">
      <c r="B29" s="35" t="s">
        <v>20</v>
      </c>
      <c r="C29" s="35" t="s">
        <v>19</v>
      </c>
      <c r="E29" s="3" t="s">
        <v>24</v>
      </c>
    </row>
    <row r="30" spans="2:5" x14ac:dyDescent="0.3">
      <c r="B30" s="35">
        <v>10</v>
      </c>
      <c r="C30" s="35">
        <f>100-(((100*((0-B30)/(10-0)))^2)/100)</f>
        <v>0</v>
      </c>
    </row>
    <row r="31" spans="2:5" x14ac:dyDescent="0.3">
      <c r="B31" s="35">
        <v>9</v>
      </c>
      <c r="C31" s="35">
        <f t="shared" ref="C31:C40" si="1">100-(((100*((0-B31)/(10-0)))^2)/100)</f>
        <v>19</v>
      </c>
    </row>
    <row r="32" spans="2:5" x14ac:dyDescent="0.3">
      <c r="B32" s="35">
        <v>8</v>
      </c>
      <c r="C32" s="35">
        <f t="shared" si="1"/>
        <v>36</v>
      </c>
    </row>
    <row r="33" spans="2:3" x14ac:dyDescent="0.3">
      <c r="B33" s="35">
        <v>7</v>
      </c>
      <c r="C33" s="35">
        <f t="shared" si="1"/>
        <v>51</v>
      </c>
    </row>
    <row r="34" spans="2:3" x14ac:dyDescent="0.3">
      <c r="B34" s="35">
        <v>6</v>
      </c>
      <c r="C34" s="35">
        <f t="shared" si="1"/>
        <v>64</v>
      </c>
    </row>
    <row r="35" spans="2:3" x14ac:dyDescent="0.3">
      <c r="B35" s="35">
        <v>5</v>
      </c>
      <c r="C35" s="35">
        <f t="shared" si="1"/>
        <v>75</v>
      </c>
    </row>
    <row r="36" spans="2:3" x14ac:dyDescent="0.3">
      <c r="B36" s="35">
        <v>4</v>
      </c>
      <c r="C36" s="35">
        <f t="shared" si="1"/>
        <v>84</v>
      </c>
    </row>
    <row r="37" spans="2:3" x14ac:dyDescent="0.3">
      <c r="B37" s="35">
        <v>3</v>
      </c>
      <c r="C37" s="35">
        <f t="shared" si="1"/>
        <v>91</v>
      </c>
    </row>
    <row r="38" spans="2:3" x14ac:dyDescent="0.3">
      <c r="B38" s="35">
        <v>2</v>
      </c>
      <c r="C38" s="35">
        <f t="shared" si="1"/>
        <v>96</v>
      </c>
    </row>
    <row r="39" spans="2:3" x14ac:dyDescent="0.3">
      <c r="B39" s="35">
        <v>1</v>
      </c>
      <c r="C39" s="35">
        <f t="shared" si="1"/>
        <v>99</v>
      </c>
    </row>
    <row r="40" spans="2:3" x14ac:dyDescent="0.3">
      <c r="B40" s="35">
        <v>0</v>
      </c>
      <c r="C40" s="35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37" ma:contentTypeDescription="Een nieuw document maken." ma:contentTypeScope="" ma:versionID="a6c9b18feaea09d66365b496a367a4d5">
  <xsd:schema xmlns:xsd="http://www.w3.org/2001/XMLSchema" xmlns:xs="http://www.w3.org/2001/XMLSchema" xmlns:p="http://schemas.microsoft.com/office/2006/metadata/properties" xmlns:ns1="http://schemas.microsoft.com/sharepoint/v3" xmlns:ns2="a8ceb1b9-211d-4f1e-9dba-e6248c97a291" xmlns:ns3="911caec8-4958-4546-a964-435b8de3c8e6" targetNamespace="http://schemas.microsoft.com/office/2006/metadata/properties" ma:root="true" ma:fieldsID="723f2622f45971b9081aac3ec3add70d" ns1:_="" ns2:_="" ns3:_="">
    <xsd:import namespace="http://schemas.microsoft.com/sharepoint/v3"/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Practice" minOccurs="0"/>
                <xsd:element ref="ns3:Industry" minOccurs="0"/>
                <xsd:element ref="ns3:Status" minOccurs="0"/>
                <xsd:element ref="ns3:Laatstgewijzigd" minOccurs="0"/>
                <xsd:element ref="ns3:Onderdelen" minOccurs="0"/>
                <xsd:element ref="ns3:Confidentiality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4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c91e2903-0bee-4cd4-adc7-d87547724283}" ma:internalName="TaxCatchAll" ma:showField="CatchAllData" ma:web="a8ceb1b9-211d-4f1e-9dba-e6248c97a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Jaar" ma:index="22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3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4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5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Medewerkers" ma:index="27" nillable="true" ma:displayName="Eigenaar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1946a39a-09f2-4cae-bbc1-ffffabdf3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actice" ma:index="32" nillable="true" ma:displayName="Practice" ma:format="Dropdown" ma:internalName="Practi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C&amp;O"/>
                    <xsd:enumeration value="Digital"/>
                    <xsd:enumeration value="Procurement"/>
                    <xsd:enumeration value="Algemeen"/>
                  </xsd:restriction>
                </xsd:simpleType>
              </xsd:element>
            </xsd:sequence>
          </xsd:extension>
        </xsd:complexContent>
      </xsd:complexType>
    </xsd:element>
    <xsd:element name="Industry" ma:index="33" nillable="true" ma:displayName="Industry" ma:format="Dropdown" ma:internalName="Indust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overnment"/>
                    <xsd:enumeration value="Health"/>
                    <xsd:enumeration value="Mobility &amp; Logistics"/>
                    <xsd:enumeration value="Retail &amp; Consumers Goods, Manufacturing &amp; Hight-Tech"/>
                    <xsd:enumeration value="Kernproces"/>
                  </xsd:restriction>
                </xsd:simpleType>
              </xsd:element>
            </xsd:sequence>
          </xsd:extension>
        </xsd:complexContent>
      </xsd:complexType>
    </xsd:element>
    <xsd:element name="Status" ma:index="34" nillable="true" ma:displayName="Status" ma:format="Dropdown" ma:internalName="Status">
      <xsd:simpleType>
        <xsd:restriction base="dms:Choice">
          <xsd:enumeration value="Bruikbaar"/>
          <xsd:enumeration value="Te verbeteren"/>
          <xsd:enumeration value="(nog) niet bruikbaar"/>
        </xsd:restriction>
      </xsd:simpleType>
    </xsd:element>
    <xsd:element name="Laatstgewijzigd" ma:index="35" nillable="true" ma:displayName="Laatst gewijzigd" ma:format="DateOnly" ma:internalName="Laatstgewijzigd">
      <xsd:simpleType>
        <xsd:restriction base="dms:DateTime"/>
      </xsd:simpleType>
    </xsd:element>
    <xsd:element name="Onderdelen" ma:index="37" nillable="true" ma:displayName="Onderdelen" ma:format="Dropdown" ma:internalName="Onderdele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Methoden/modellen"/>
                        <xsd:enumeration value="Workshops/training"/>
                        <xsd:enumeration value="Tools"/>
                        <xsd:enumeration value="Templates"/>
                        <xsd:enumeration value="Cases"/>
                        <xsd:enumeration value="Checklists"/>
                        <xsd:enumeration value="Lessons learned"/>
                        <xsd:enumeration value="Kostenplaatj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onfidentiality" ma:index="38" nillable="true" ma:displayName="Confidentiality" ma:format="Dropdown" ma:internalName="Confidentiality">
      <xsd:simpleType>
        <xsd:restriction base="dms:Choice">
          <xsd:enumeration value="Confidential"/>
          <xsd:enumeration value="Restricted"/>
          <xsd:enumeration value="Public"/>
        </xsd:restriction>
      </xsd:simple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4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 ma:index="3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naam xmlns="911caec8-4958-4546-a964-435b8de3c8e6" xsi:nil="true"/>
    <Confidentiality xmlns="911caec8-4958-4546-a964-435b8de3c8e6" xsi:nil="true"/>
    <_dlc_DocId xmlns="a8ceb1b9-211d-4f1e-9dba-e6248c97a291">PWKQU7YJSKVM-1613645281-316628</_dlc_DocId>
    <Onderdelen xmlns="911caec8-4958-4546-a964-435b8de3c8e6" xsi:nil="true"/>
    <Documenttype xmlns="911caec8-4958-4546-a964-435b8de3c8e6" xsi:nil="true"/>
    <Medewerkers xmlns="911caec8-4958-4546-a964-435b8de3c8e6">
      <UserInfo>
        <DisplayName/>
        <AccountId xsi:nil="true"/>
        <AccountType/>
      </UserInfo>
    </Medewerkers>
    <Laatstgewijzigd xmlns="911caec8-4958-4546-a964-435b8de3c8e6" xsi:nil="true"/>
    <_ip_UnifiedCompliancePolicyUIAction xmlns="http://schemas.microsoft.com/sharepoint/v3" xsi:nil="true"/>
    <TeamleaderProjectnummer xmlns="911caec8-4958-4546-a964-435b8de3c8e6" xsi:nil="true"/>
    <_dlc_DocIdUrl xmlns="a8ceb1b9-211d-4f1e-9dba-e6248c97a291">
      <Url>https://supplyvalue.sharepoint.com/_layouts/15/DocIdRedir.aspx?ID=PWKQU7YJSKVM-1613645281-316628</Url>
      <Description>PWKQU7YJSKVM-1613645281-316628</Description>
    </_dlc_DocIdUrl>
    <Jaar xmlns="911caec8-4958-4546-a964-435b8de3c8e6" xsi:nil="true"/>
    <_ip_UnifiedCompliancePolicyProperties xmlns="http://schemas.microsoft.com/sharepoint/v3" xsi:nil="true"/>
    <Industry xmlns="911caec8-4958-4546-a964-435b8de3c8e6" xsi:nil="true"/>
    <lcf76f155ced4ddcb4097134ff3c332f xmlns="911caec8-4958-4546-a964-435b8de3c8e6">
      <Terms xmlns="http://schemas.microsoft.com/office/infopath/2007/PartnerControls"/>
    </lcf76f155ced4ddcb4097134ff3c332f>
    <Practice xmlns="911caec8-4958-4546-a964-435b8de3c8e6" xsi:nil="true"/>
    <TaxCatchAll xmlns="a8ceb1b9-211d-4f1e-9dba-e6248c97a291" xsi:nil="true"/>
    <Status xmlns="911caec8-4958-4546-a964-435b8de3c8e6" xsi:nil="true"/>
  </documentManagement>
</p:properties>
</file>

<file path=customXml/itemProps1.xml><?xml version="1.0" encoding="utf-8"?>
<ds:datastoreItem xmlns:ds="http://schemas.openxmlformats.org/officeDocument/2006/customXml" ds:itemID="{74381571-DF59-4CE0-8564-87D58E42D6E1}"/>
</file>

<file path=customXml/itemProps2.xml><?xml version="1.0" encoding="utf-8"?>
<ds:datastoreItem xmlns:ds="http://schemas.openxmlformats.org/officeDocument/2006/customXml" ds:itemID="{F8156A77-4514-4562-8B62-D46508CC14F3}"/>
</file>

<file path=customXml/itemProps3.xml><?xml version="1.0" encoding="utf-8"?>
<ds:datastoreItem xmlns:ds="http://schemas.openxmlformats.org/officeDocument/2006/customXml" ds:itemID="{7FA5F79C-F8B0-43DD-8F6E-AB0CC48669F5}"/>
</file>

<file path=customXml/itemProps4.xml><?xml version="1.0" encoding="utf-8"?>
<ds:datastoreItem xmlns:ds="http://schemas.openxmlformats.org/officeDocument/2006/customXml" ds:itemID="{DE32E34E-974C-43FB-9B07-451B3ED758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Maxim de Vree</cp:lastModifiedBy>
  <cp:lastPrinted>2025-12-22T14:35:47Z</cp:lastPrinted>
  <dcterms:created xsi:type="dcterms:W3CDTF">2020-05-07T10:52:54Z</dcterms:created>
  <dcterms:modified xsi:type="dcterms:W3CDTF">2026-07-14T11:49:42Z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0x0101004B1AA142B8F6FD4DA8EE05AAED09E269</vt:lpwstr>
  </property>
  <property fmtid="{D5CDD505-2E9C-101B-9397-08002B2CF9AE}" pid="4" name="_dlc_DocIdItemGuid">
    <vt:lpwstr>667cbe0b-56c7-4ed7-9777-f41e851368fb</vt:lpwstr>
  </property>
</Properties>
</file>