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6 - iOS\02. Aanbestedingsdocument\Bijlage G Invulformulier Prijzen\"/>
    </mc:Choice>
  </mc:AlternateContent>
  <xr:revisionPtr revIDLastSave="0" documentId="8_{A04FB653-620B-4B70-ADF0-A5B4C2711B28}" xr6:coauthVersionLast="47" xr6:coauthVersionMax="47" xr10:uidLastSave="{00000000-0000-0000-0000-000000000000}"/>
  <bookViews>
    <workbookView xWindow="-108" yWindow="-108" windowWidth="23256" windowHeight="14016" tabRatio="942" xr2:uid="{00000000-000D-0000-FFFF-FFFF00000000}"/>
  </bookViews>
  <sheets>
    <sheet name="Voorblad" sheetId="21" r:id="rId1"/>
    <sheet name="Invulinstructie"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9" i="24" l="1"/>
  <c r="H59" i="24" s="1"/>
  <c r="G42" i="24"/>
  <c r="G43" i="24" l="1"/>
  <c r="H43" i="24" s="1"/>
  <c r="G44" i="24"/>
  <c r="H44" i="24" s="1"/>
  <c r="G45" i="24"/>
  <c r="H45" i="24" s="1"/>
  <c r="G48" i="24"/>
  <c r="H48" i="24" s="1"/>
  <c r="G49" i="24"/>
  <c r="H49" i="24" s="1"/>
  <c r="G50" i="24"/>
  <c r="H50" i="24" s="1"/>
  <c r="G51" i="24"/>
  <c r="H51" i="24" s="1"/>
  <c r="G54" i="24"/>
  <c r="H54" i="24" s="1"/>
  <c r="G55" i="24"/>
  <c r="H55" i="24" s="1"/>
  <c r="G56" i="24"/>
  <c r="G57" i="24"/>
  <c r="H57" i="24" s="1"/>
  <c r="G58" i="24"/>
  <c r="H58" i="24" s="1"/>
  <c r="G60" i="24"/>
  <c r="H60" i="24" s="1"/>
  <c r="G61" i="24"/>
  <c r="H61" i="24" s="1"/>
  <c r="G33" i="24"/>
  <c r="G34" i="24"/>
  <c r="G35" i="24"/>
  <c r="G32" i="24"/>
  <c r="H33" i="24"/>
  <c r="H34" i="24"/>
  <c r="H35" i="24"/>
  <c r="H42" i="24"/>
  <c r="H62" i="24" s="1"/>
  <c r="H32" i="24"/>
  <c r="H38" i="24" s="1"/>
  <c r="G12" i="24" l="1"/>
  <c r="H12" i="24" s="1"/>
  <c r="G13" i="24"/>
  <c r="H13" i="24" s="1"/>
  <c r="G14" i="24"/>
  <c r="H14" i="24" s="1"/>
  <c r="G15" i="24"/>
  <c r="H15" i="24" s="1"/>
  <c r="G16" i="24"/>
  <c r="H16" i="24" s="1"/>
  <c r="G17" i="24"/>
  <c r="H17" i="24" s="1"/>
  <c r="G18" i="24"/>
  <c r="H18" i="24" s="1"/>
  <c r="G19" i="24"/>
  <c r="H19" i="24" s="1"/>
  <c r="G20" i="24"/>
  <c r="H20" i="24" s="1"/>
  <c r="G21" i="24"/>
  <c r="H21" i="24" s="1"/>
  <c r="G22" i="24"/>
  <c r="H22" i="24" s="1"/>
  <c r="G23" i="24"/>
  <c r="H23" i="24" s="1"/>
  <c r="G24" i="24"/>
  <c r="H24" i="24" s="1"/>
  <c r="G25" i="24"/>
  <c r="H25" i="24" s="1"/>
  <c r="G26" i="24"/>
  <c r="H26" i="24" s="1"/>
  <c r="G11" i="24"/>
  <c r="H11" i="24" s="1"/>
  <c r="H28" i="24" s="1"/>
  <c r="E62" i="24"/>
  <c r="E38" i="24"/>
  <c r="E28" i="24"/>
  <c r="E64" i="24" l="1"/>
  <c r="G21" i="11" l="1"/>
  <c r="G22" i="11"/>
  <c r="G28" i="24"/>
  <c r="G62" i="24"/>
  <c r="G20" i="11"/>
  <c r="G11" i="11"/>
  <c r="G12" i="11"/>
  <c r="G13" i="11"/>
  <c r="G14" i="11"/>
  <c r="G15" i="11"/>
  <c r="E16" i="11"/>
  <c r="G16" i="11"/>
  <c r="G17" i="11"/>
  <c r="G18" i="11"/>
  <c r="G19" i="11"/>
  <c r="G23" i="11"/>
  <c r="G38" i="24" l="1"/>
  <c r="G65" i="24" s="1"/>
  <c r="H66" i="24"/>
</calcChain>
</file>

<file path=xl/sharedStrings.xml><?xml version="1.0" encoding="utf-8"?>
<sst xmlns="http://schemas.openxmlformats.org/spreadsheetml/2006/main" count="147" uniqueCount="123">
  <si>
    <t>Uurtarief:</t>
  </si>
  <si>
    <t>Tarief per opgeslagen Product 
per maand:</t>
  </si>
  <si>
    <t>Tarief per Product:</t>
  </si>
  <si>
    <t xml:space="preserve"> Tarief per Product:</t>
  </si>
  <si>
    <t>Dienstbeschrijving</t>
  </si>
  <si>
    <t>D-01</t>
  </si>
  <si>
    <t>D-05</t>
  </si>
  <si>
    <t>D-07</t>
  </si>
  <si>
    <t>D-08</t>
  </si>
  <si>
    <t>D-09</t>
  </si>
  <si>
    <t>Bijlage G</t>
  </si>
  <si>
    <t>Invulformulier Tarieven</t>
  </si>
  <si>
    <t>Behorend bij</t>
  </si>
  <si>
    <t>Europese aanbesteding</t>
  </si>
  <si>
    <t>ICT Werkomgeving Rijk</t>
  </si>
  <si>
    <t>Datum</t>
  </si>
  <si>
    <t>Kenmerk</t>
  </si>
  <si>
    <t>Versie</t>
  </si>
  <si>
    <t>Status</t>
  </si>
  <si>
    <t>D-10</t>
  </si>
  <si>
    <t>Eenheid</t>
  </si>
  <si>
    <t>Artikel-nummer</t>
  </si>
  <si>
    <t>Beschrijving</t>
  </si>
  <si>
    <t>P: Maximum Tarief
excl. btw in euro</t>
  </si>
  <si>
    <t>Naam Inschrijver:</t>
  </si>
  <si>
    <t>Q: Fictieve aantallen per jaar</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</si>
  <si>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</si>
  <si>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</si>
  <si>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</si>
  <si>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</si>
  <si>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</si>
  <si>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</si>
  <si>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</si>
  <si>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Op verzoek van een Deelnemer stelt Opdrachtnemer een technicus beschikbaar om de Deelnemer te ondersteunen op het vlak van Producten met een image-test en de productselectie.</t>
  </si>
  <si>
    <t>Tarief per  Product:</t>
  </si>
  <si>
    <t xml:space="preserve">Tarief per Product: </t>
  </si>
  <si>
    <t>Prijs voor Producten</t>
  </si>
  <si>
    <t>Minimaal kortings-percentage van Inschrijver</t>
  </si>
  <si>
    <t>Fictieve korting ex btw</t>
  </si>
  <si>
    <t>Totaal prijs ex btw</t>
  </si>
  <si>
    <t>Koop van devices binnen de Productcategorie iOS devices</t>
  </si>
  <si>
    <t>Koop van devices binnen de Productcategorie iPadOS devices</t>
  </si>
  <si>
    <t>Koop van devices binnen de Productcategorie MacOS devices</t>
  </si>
  <si>
    <t>1: K%-iOS</t>
  </si>
  <si>
    <t>2: K%-iPadOS</t>
  </si>
  <si>
    <t>3: K%-MacOS</t>
  </si>
  <si>
    <t>Referentie</t>
  </si>
  <si>
    <t>Minimaal besparings-percentage van Inschrijver</t>
  </si>
  <si>
    <t>Looptijd van de Beheerfase in maanden</t>
  </si>
  <si>
    <t>Huur van devices binnen de Productcategorie iOS devices</t>
  </si>
  <si>
    <t>Huur van devices binnen de Productcategorie iPadOS devices</t>
  </si>
  <si>
    <t>Huur van devices binnen de Productcategorie MacOS devices</t>
  </si>
  <si>
    <t>n.v.t.</t>
  </si>
  <si>
    <t>Functie tekenbevoegde</t>
  </si>
  <si>
    <t xml:space="preserve">Subtotaal: P*Q </t>
  </si>
  <si>
    <t>Restwaarde in % van Lijstprijs van inschrijver</t>
  </si>
  <si>
    <t>Apple Care</t>
  </si>
  <si>
    <t>5: K%-Overige</t>
  </si>
  <si>
    <t>Koop van Producten binnen de Productcategorie watchOS devices</t>
  </si>
  <si>
    <t>Koop van Producten binnen de Productcategorie Accessoires</t>
  </si>
  <si>
    <t>4: K%-watchOS</t>
  </si>
  <si>
    <t>Op verzoek van de Deelnemer verpakt Opdrachtnemer een doos met de volgende items: een tas met daarin een Device inclusief bijbehorende Accessoires.</t>
  </si>
  <si>
    <t xml:space="preserve">Op verzoek van Deelnemer bevestigt Opdrachtnemer, voor datum levering aan de Deelnemer, de screenprotector en/of een privacyscherm op de juiste wijze op het Product. </t>
  </si>
  <si>
    <t>(inclusief optionele Accessoires en Diensten)</t>
  </si>
  <si>
    <t>Som 1 t/m 5</t>
  </si>
  <si>
    <t>6: D%</t>
  </si>
  <si>
    <t>5.1 subgroep (power) adapters en aansluitsnoeren</t>
  </si>
  <si>
    <t>5.2 subgroep Beschermcases en Screenprotectors</t>
  </si>
  <si>
    <t>5.5 subgroep bedrade Earpods</t>
  </si>
  <si>
    <t>7: B%-iOS-36</t>
  </si>
  <si>
    <t>8: B%-iOS-48</t>
  </si>
  <si>
    <t>9: B%-iPadOS-36</t>
  </si>
  <si>
    <t>10: B%-iPadOS-48</t>
  </si>
  <si>
    <t>Som 6</t>
  </si>
  <si>
    <t>9.1 subprod.cat. iPadOS dev. Pro</t>
  </si>
  <si>
    <t>9.2 subprod.cat. iPadOS dev. overige</t>
  </si>
  <si>
    <t>10.1 subprod.cat. iPadOS dev. pro</t>
  </si>
  <si>
    <t>10.2 subprod.cat. iPadOS dev. Overige</t>
  </si>
  <si>
    <t>Op verzoek van een Deelnemer levert Opdrachtnemer een elektronische CMDB lijst aan n.a.v. inventarisatie.</t>
  </si>
  <si>
    <t>5.9 subgroep overige/ andere accessoires iPadOS</t>
  </si>
  <si>
    <t>5.6 subgroep headphones, speakers en draadloze Airpods (excl Airpods Pro)</t>
  </si>
  <si>
    <t>5.7 subgroep Airpods Pro</t>
  </si>
  <si>
    <t>5.8 subgroep overige/ andere accessoires iOS en WatchOS</t>
  </si>
  <si>
    <t>5.10 subgroep overige/ andere accessoires MacOS excl display</t>
  </si>
  <si>
    <t>5.3 subgroep pencils en pencil accessoires</t>
  </si>
  <si>
    <t>5.11 subgroep MacOS display</t>
  </si>
  <si>
    <t>5.4 subgroep toetsenborden</t>
  </si>
  <si>
    <t>Op verzoek van Deelnemer wordt de meest recente versie van hardwaregebonden systeemprogrammatuur waaronder firmware of microcode met het Product op het moment van leveren, geïnstalleerd. Eventuele Gebruiksrechten (licenties) worden meegeleverd. </t>
  </si>
  <si>
    <t>6.4 subgroep Apple Care for Enterprise en Apple Care OS Support (ACOSS)</t>
  </si>
  <si>
    <t>6.1 subgroep Apple Care iOS (excl Apple Care for Enterprise en Apple Care OS Support for Reseller)</t>
  </si>
  <si>
    <t>6.2 subgroep Apple Care iPadOS (excl Apple Care for Enterprise en Apple Care OS Support for Reseller)</t>
  </si>
  <si>
    <t>6.3 subgroep Apple Care MacOS (excl Apple Care for Enterprise en Apple Care OS Support for Reseller)</t>
  </si>
  <si>
    <t>nummering nog aanpassen</t>
  </si>
  <si>
    <r>
      <t xml:space="preserve">Op verzoek van een Deelnemer voorziet de Opdrachtnemer </t>
    </r>
    <r>
      <rPr>
        <b/>
        <sz val="8"/>
        <rFont val="Verdana"/>
        <family val="2"/>
      </rPr>
      <t xml:space="preserve">de verpakking(en) van </t>
    </r>
    <r>
      <rPr>
        <sz val="8"/>
        <rFont val="Verdana"/>
        <family val="2"/>
      </rPr>
      <t>de Producten van een unieke markering t.b.v. assetmanagement met een door de Deelnemer aangeleverde ID-sticker of RFID. Daarbij levert Opdrachtnemer een bestand met relevante ID’s (serienummer, MAC adres, IMEI nummer, etc.) om de in gebruik zijnde CDMB te vullen.</t>
    </r>
  </si>
  <si>
    <t>IUC 202505150</t>
  </si>
  <si>
    <t>IWR2026|WpHW|iOS, iPadOS en MacOS Devices</t>
  </si>
  <si>
    <t>Naam tekenbevoegde</t>
  </si>
  <si>
    <t>D-02</t>
  </si>
  <si>
    <t>D-03</t>
  </si>
  <si>
    <t>D-04</t>
  </si>
  <si>
    <t>D-11</t>
  </si>
  <si>
    <t>D-12</t>
  </si>
  <si>
    <t>Bijlage G – Invulformulier Tarieven, tabblad Prijs voor Producten behorende bij IWR2026|WpHW|iOS, iPadOS &amp; MacOS Devices</t>
  </si>
  <si>
    <t xml:space="preserve">Fictieve omzet ex btw </t>
  </si>
  <si>
    <t>7.3 subprod.cat. iOS dev. N-1 (16)</t>
  </si>
  <si>
    <t xml:space="preserve">7.2 subprod.cat. iOS dev. N-2 (15) </t>
  </si>
  <si>
    <t>7.4 subprod.cat. iOS dev. N (17)</t>
  </si>
  <si>
    <t>8.2 subprod.cat. iOS dev. N-2 (15)</t>
  </si>
  <si>
    <t>8.3 subprod.cat. iOS dev. N-1(16)</t>
  </si>
  <si>
    <t>8.4 subprod.cat. iOS dev. N (17)</t>
  </si>
  <si>
    <t>Totale fictieve inschrijfprijs voor Diensten:</t>
  </si>
  <si>
    <t>Bijlage G – Invulformulier Tarieven, tabblad Tarieflijst Diensten behorende bij IWR2026|WpHW|iOS, iPadOS &amp; MacOS Devices</t>
  </si>
  <si>
    <t>Som 7 t/m 13</t>
  </si>
  <si>
    <t>Totale fictieve omzet ex btw (1 t/m 13)</t>
  </si>
  <si>
    <t>Totale fictieve korting ex btw (1 t/m 13)</t>
  </si>
  <si>
    <t>Totale fictieve inschrijfprijs voor Producten (1 t/m 13)</t>
  </si>
  <si>
    <t>11: B%-MacOS-36</t>
  </si>
  <si>
    <t>12: B%-MacOS-48</t>
  </si>
  <si>
    <t>13: B%-MacOS-60</t>
  </si>
  <si>
    <t>7.1 subprod.cat. iOS dev. N (17E)</t>
  </si>
  <si>
    <t>8.1 subprod.cat. iOS dev. N (17E)</t>
  </si>
  <si>
    <t>1.0</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</si>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</sst>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7"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b/>
      <sz val="9"/>
      <name val="Verdana"/>
      <family val="2"/>
    </font>
    <font>
      <sz val="8"/>
      <name val="Verdana"/>
      <family val="2"/>
    </font>
    <font>
      <b/>
      <sz val="8"/>
      <name val="Verdana"/>
      <family val="2"/>
    </font>
  </fonts>
  <fills count="8">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theme="6"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60">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10" fillId="0" borderId="22" xfId="0" applyFont="1" applyBorder="1" applyAlignment="1">
      <alignment horizontal="left" vertical="center" wrapText="1"/>
    </xf>
    <xf numFmtId="0" fontId="10" fillId="0" borderId="25"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3"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44" fontId="10" fillId="2" borderId="16"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44" fontId="10" fillId="0" borderId="1"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0" fontId="2" fillId="0" borderId="4" xfId="0" applyFont="1" applyBorder="1" applyAlignment="1">
      <alignment vertical="top" wrapText="1"/>
    </xf>
    <xf numFmtId="0" fontId="2" fillId="0" borderId="24" xfId="0" applyFont="1" applyBorder="1" applyAlignment="1">
      <alignment horizontal="center" vertical="center"/>
    </xf>
    <xf numFmtId="0" fontId="2" fillId="0" borderId="22" xfId="0" applyFont="1" applyBorder="1" applyAlignment="1">
      <alignment horizontal="left" vertical="center" wrapText="1"/>
    </xf>
    <xf numFmtId="0" fontId="13" fillId="5" borderId="1" xfId="0" applyFont="1" applyFill="1" applyBorder="1" applyAlignment="1">
      <alignment vertical="center" wrapText="1"/>
    </xf>
    <xf numFmtId="0" fontId="10" fillId="6" borderId="22" xfId="0" applyFont="1" applyFill="1" applyBorder="1" applyAlignment="1">
      <alignment horizontal="left" vertical="center" wrapText="1"/>
    </xf>
    <xf numFmtId="43" fontId="10" fillId="6" borderId="22" xfId="2" applyFont="1" applyFill="1" applyBorder="1" applyAlignment="1" applyProtection="1">
      <alignment horizontal="left" vertical="center" wrapText="1"/>
    </xf>
    <xf numFmtId="0" fontId="10" fillId="0" borderId="15" xfId="0" applyFont="1" applyBorder="1" applyAlignment="1">
      <alignment vertical="center" wrapText="1"/>
    </xf>
    <xf numFmtId="44" fontId="2" fillId="0" borderId="1" xfId="0" applyNumberFormat="1" applyFont="1" applyBorder="1"/>
    <xf numFmtId="0" fontId="14" fillId="0" borderId="15" xfId="0" applyFont="1" applyBorder="1" applyAlignment="1">
      <alignment vertical="center" wrapText="1"/>
    </xf>
    <xf numFmtId="0" fontId="2" fillId="0" borderId="1" xfId="0" applyFont="1" applyBorder="1" applyAlignment="1">
      <alignment horizontal="center" vertical="center"/>
    </xf>
    <xf numFmtId="3" fontId="10"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2" fillId="0" borderId="12" xfId="0" applyFont="1" applyBorder="1" applyAlignment="1">
      <alignment horizontal="left" vertical="center" wrapText="1"/>
    </xf>
    <xf numFmtId="0" fontId="2" fillId="0" borderId="23" xfId="0" applyFont="1" applyBorder="1" applyAlignment="1">
      <alignment vertical="top" wrapText="1"/>
    </xf>
    <xf numFmtId="44" fontId="12" fillId="2" borderId="23" xfId="1" applyFont="1" applyFill="1" applyBorder="1" applyAlignment="1" applyProtection="1">
      <alignment horizontal="center" vertical="center"/>
      <protection locked="0"/>
    </xf>
    <xf numFmtId="0" fontId="2" fillId="0" borderId="0" xfId="0" applyFont="1" applyAlignment="1">
      <alignment wrapText="1"/>
    </xf>
    <xf numFmtId="0" fontId="2" fillId="0" borderId="18" xfId="0" applyFont="1" applyBorder="1" applyAlignment="1">
      <alignment wrapText="1"/>
    </xf>
    <xf numFmtId="0" fontId="3" fillId="0" borderId="12" xfId="0" applyFont="1" applyBorder="1" applyAlignment="1">
      <alignment horizontal="left" vertical="center" wrapText="1"/>
    </xf>
    <xf numFmtId="44" fontId="2" fillId="0" borderId="15" xfId="0" applyNumberFormat="1" applyFont="1" applyBorder="1"/>
    <xf numFmtId="0" fontId="2" fillId="0" borderId="15" xfId="0" applyFont="1" applyBorder="1"/>
    <xf numFmtId="0" fontId="2" fillId="0" borderId="1" xfId="0" applyFont="1" applyBorder="1"/>
    <xf numFmtId="0" fontId="2" fillId="0" borderId="1" xfId="0" applyFont="1" applyBorder="1" applyAlignment="1">
      <alignment vertical="top"/>
    </xf>
    <xf numFmtId="0" fontId="10" fillId="0" borderId="15" xfId="0" applyFont="1" applyBorder="1" applyAlignment="1">
      <alignment vertical="top" wrapText="1"/>
    </xf>
    <xf numFmtId="0" fontId="2" fillId="0" borderId="24" xfId="0" applyFont="1" applyBorder="1" applyAlignment="1">
      <alignment horizontal="left" vertical="top" wrapText="1"/>
    </xf>
    <xf numFmtId="44" fontId="2" fillId="0" borderId="1" xfId="0" applyNumberFormat="1" applyFont="1" applyBorder="1" applyAlignment="1">
      <alignment vertical="top"/>
    </xf>
    <xf numFmtId="10" fontId="3" fillId="2" borderId="1" xfId="0" applyNumberFormat="1" applyFont="1" applyFill="1" applyBorder="1" applyAlignment="1">
      <alignment horizontal="center" vertical="top"/>
    </xf>
    <xf numFmtId="44" fontId="10" fillId="0" borderId="15" xfId="0" applyNumberFormat="1" applyFont="1" applyBorder="1" applyAlignment="1">
      <alignment horizontal="center" vertical="top" wrapText="1"/>
    </xf>
    <xf numFmtId="0" fontId="2" fillId="0" borderId="12" xfId="0" applyFont="1" applyBorder="1" applyAlignment="1">
      <alignment horizontal="left" vertical="top" wrapText="1"/>
    </xf>
    <xf numFmtId="44" fontId="3" fillId="0" borderId="1" xfId="0" applyNumberFormat="1" applyFont="1" applyBorder="1" applyAlignment="1">
      <alignment vertical="top"/>
    </xf>
    <xf numFmtId="44" fontId="3" fillId="0" borderId="1" xfId="0" applyNumberFormat="1" applyFont="1" applyBorder="1" applyAlignment="1">
      <alignment horizontal="center" vertical="top"/>
    </xf>
    <xf numFmtId="44" fontId="14" fillId="0" borderId="15" xfId="0" applyNumberFormat="1" applyFont="1" applyBorder="1" applyAlignment="1">
      <alignment horizontal="center" vertical="top" wrapText="1"/>
    </xf>
    <xf numFmtId="0" fontId="10" fillId="0" borderId="15" xfId="0" applyFont="1" applyBorder="1" applyAlignment="1">
      <alignment horizontal="center" vertical="top" wrapText="1"/>
    </xf>
    <xf numFmtId="0" fontId="9" fillId="4" borderId="1" xfId="0" applyFont="1" applyFill="1" applyBorder="1" applyAlignment="1">
      <alignment horizontal="left" vertical="top" wrapText="1"/>
    </xf>
    <xf numFmtId="0" fontId="9" fillId="4" borderId="1" xfId="0" applyFont="1" applyFill="1" applyBorder="1" applyAlignment="1">
      <alignment vertical="top" wrapText="1"/>
    </xf>
    <xf numFmtId="0" fontId="2" fillId="0" borderId="19" xfId="0" applyFont="1" applyBorder="1" applyAlignment="1">
      <alignment vertical="top"/>
    </xf>
    <xf numFmtId="0" fontId="9" fillId="4" borderId="1" xfId="0" applyFont="1" applyFill="1" applyBorder="1" applyAlignment="1">
      <alignment vertical="top"/>
    </xf>
    <xf numFmtId="0" fontId="2" fillId="0" borderId="20"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3" fillId="0" borderId="24" xfId="0" applyFont="1" applyBorder="1" applyAlignment="1">
      <alignment horizontal="left" vertical="center" wrapText="1"/>
    </xf>
    <xf numFmtId="0" fontId="3" fillId="0" borderId="24" xfId="0" applyFont="1" applyBorder="1" applyAlignment="1">
      <alignment horizontal="left" vertical="center"/>
    </xf>
    <xf numFmtId="10" fontId="3" fillId="2" borderId="28" xfId="0" applyNumberFormat="1" applyFont="1" applyFill="1" applyBorder="1" applyAlignment="1">
      <alignment horizontal="center" vertical="top"/>
    </xf>
    <xf numFmtId="0" fontId="2" fillId="0" borderId="26" xfId="0" applyFont="1" applyBorder="1" applyAlignment="1">
      <alignment horizontal="left" vertical="top" wrapText="1"/>
    </xf>
    <xf numFmtId="44" fontId="14" fillId="0" borderId="1" xfId="0" applyNumberFormat="1" applyFont="1" applyBorder="1" applyAlignment="1">
      <alignment horizontal="center" vertical="top" wrapText="1"/>
    </xf>
    <xf numFmtId="0" fontId="3" fillId="0" borderId="26" xfId="0" applyFont="1" applyBorder="1" applyAlignment="1">
      <alignment horizontal="left" vertical="top" wrapText="1"/>
    </xf>
    <xf numFmtId="0" fontId="3" fillId="0" borderId="0" xfId="0" applyFont="1" applyAlignment="1">
      <alignment horizontal="left" vertical="center" wrapText="1"/>
    </xf>
    <xf numFmtId="0" fontId="2"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wrapText="1"/>
    </xf>
    <xf numFmtId="3" fontId="10" fillId="0" borderId="0" xfId="0" applyNumberFormat="1" applyFont="1" applyAlignment="1">
      <alignment horizontal="left" vertical="center" wrapText="1"/>
    </xf>
    <xf numFmtId="44" fontId="3" fillId="0" borderId="0" xfId="0" applyNumberFormat="1" applyFont="1"/>
    <xf numFmtId="0" fontId="2" fillId="0" borderId="0" xfId="0" applyFont="1" applyAlignment="1">
      <alignment vertical="top" wrapText="1"/>
    </xf>
    <xf numFmtId="44" fontId="2" fillId="0" borderId="11" xfId="0" applyNumberFormat="1" applyFont="1" applyBorder="1" applyAlignment="1">
      <alignment vertical="top"/>
    </xf>
    <xf numFmtId="44" fontId="3" fillId="0" borderId="11" xfId="0" applyNumberFormat="1" applyFont="1" applyBorder="1" applyAlignment="1">
      <alignment vertical="top"/>
    </xf>
    <xf numFmtId="0" fontId="2" fillId="0" borderId="26" xfId="0" applyFont="1" applyBorder="1" applyAlignment="1">
      <alignment vertical="top"/>
    </xf>
    <xf numFmtId="0" fontId="10" fillId="0" borderId="11" xfId="0" applyFont="1" applyBorder="1" applyAlignment="1">
      <alignment vertical="top" wrapText="1"/>
    </xf>
    <xf numFmtId="0" fontId="14" fillId="0" borderId="26" xfId="0" applyFont="1" applyBorder="1" applyAlignment="1">
      <alignment vertical="top" wrapText="1"/>
    </xf>
    <xf numFmtId="0" fontId="14" fillId="0" borderId="11" xfId="0" applyFont="1" applyBorder="1" applyAlignment="1">
      <alignment vertical="top" wrapText="1"/>
    </xf>
    <xf numFmtId="10" fontId="3" fillId="0" borderId="1" xfId="0" applyNumberFormat="1" applyFont="1" applyBorder="1" applyAlignment="1">
      <alignment horizontal="center" vertical="top"/>
    </xf>
    <xf numFmtId="0" fontId="2" fillId="0" borderId="26" xfId="0" applyFont="1" applyBorder="1" applyAlignment="1">
      <alignment horizontal="left" vertical="top"/>
    </xf>
    <xf numFmtId="0" fontId="2" fillId="0" borderId="11" xfId="0" applyFont="1" applyBorder="1" applyAlignment="1">
      <alignment horizontal="left" vertical="top"/>
    </xf>
    <xf numFmtId="44" fontId="10" fillId="7" borderId="1" xfId="0" applyNumberFormat="1" applyFont="1" applyFill="1" applyBorder="1" applyAlignment="1">
      <alignment horizontal="left" vertical="center" wrapText="1"/>
    </xf>
    <xf numFmtId="3" fontId="2" fillId="0" borderId="0" xfId="0" applyNumberFormat="1" applyFont="1" applyAlignment="1">
      <alignment horizontal="center"/>
    </xf>
    <xf numFmtId="3" fontId="2" fillId="0" borderId="18" xfId="0" applyNumberFormat="1" applyFont="1" applyBorder="1" applyAlignment="1">
      <alignment horizontal="center"/>
    </xf>
    <xf numFmtId="3" fontId="9" fillId="4" borderId="7" xfId="0" applyNumberFormat="1" applyFont="1" applyFill="1" applyBorder="1" applyAlignment="1">
      <alignment horizontal="center" vertical="center" wrapText="1"/>
    </xf>
    <xf numFmtId="3" fontId="10" fillId="0" borderId="16" xfId="0" applyNumberFormat="1" applyFont="1" applyBorder="1" applyAlignment="1">
      <alignment horizontal="center" vertical="center" wrapText="1"/>
    </xf>
    <xf numFmtId="3" fontId="10" fillId="6" borderId="16" xfId="0" applyNumberFormat="1" applyFont="1" applyFill="1" applyBorder="1" applyAlignment="1">
      <alignment horizontal="center" vertical="center" wrapText="1"/>
    </xf>
    <xf numFmtId="3" fontId="10" fillId="0" borderId="26" xfId="0" applyNumberFormat="1" applyFont="1" applyBorder="1" applyAlignment="1">
      <alignment horizontal="center" vertical="center" wrapText="1"/>
    </xf>
    <xf numFmtId="44" fontId="10" fillId="2" borderId="1" xfId="1" applyFont="1" applyFill="1" applyBorder="1" applyAlignment="1" applyProtection="1">
      <alignment horizontal="center" vertical="center"/>
      <protection locked="0"/>
    </xf>
    <xf numFmtId="0" fontId="15" fillId="0" borderId="1" xfId="0" applyFont="1" applyBorder="1" applyAlignment="1">
      <alignment vertical="center" wrapText="1"/>
    </xf>
    <xf numFmtId="0" fontId="10" fillId="0" borderId="25" xfId="0" applyFont="1" applyBorder="1" applyAlignment="1">
      <alignment vertical="center" wrapText="1"/>
    </xf>
    <xf numFmtId="44" fontId="3" fillId="0" borderId="1" xfId="0" applyNumberFormat="1" applyFont="1" applyBorder="1" applyAlignment="1">
      <alignment vertical="center"/>
    </xf>
    <xf numFmtId="44" fontId="3" fillId="0" borderId="32" xfId="0" applyNumberFormat="1" applyFont="1" applyBorder="1" applyAlignment="1">
      <alignment vertical="center"/>
    </xf>
    <xf numFmtId="44" fontId="3" fillId="0" borderId="15" xfId="0" applyNumberFormat="1" applyFont="1" applyBorder="1" applyAlignment="1">
      <alignment horizontal="center" vertical="center"/>
    </xf>
    <xf numFmtId="44" fontId="3" fillId="0" borderId="15" xfId="0" applyNumberFormat="1" applyFont="1" applyBorder="1" applyAlignment="1">
      <alignment vertical="center"/>
    </xf>
    <xf numFmtId="0" fontId="2" fillId="0" borderId="19" xfId="0" applyFont="1" applyBorder="1" applyAlignment="1">
      <alignment vertical="center"/>
    </xf>
    <xf numFmtId="0" fontId="14" fillId="0" borderId="29" xfId="0" applyFont="1" applyBorder="1" applyAlignment="1">
      <alignment vertical="center" wrapText="1"/>
    </xf>
    <xf numFmtId="0" fontId="14" fillId="0" borderId="30" xfId="0" applyFont="1" applyBorder="1" applyAlignment="1">
      <alignment vertical="center" wrapText="1"/>
    </xf>
    <xf numFmtId="44" fontId="3" fillId="0" borderId="11" xfId="0" applyNumberFormat="1" applyFont="1" applyBorder="1" applyAlignment="1">
      <alignment vertical="center"/>
    </xf>
    <xf numFmtId="44" fontId="3" fillId="0" borderId="1" xfId="0" applyNumberFormat="1" applyFont="1" applyBorder="1" applyAlignment="1">
      <alignment horizontal="center" vertical="center"/>
    </xf>
    <xf numFmtId="0" fontId="2" fillId="0" borderId="1" xfId="0" applyFont="1" applyBorder="1" applyAlignment="1">
      <alignment vertical="center"/>
    </xf>
    <xf numFmtId="0" fontId="2" fillId="0" borderId="20" xfId="0" applyFont="1" applyBorder="1" applyAlignment="1">
      <alignment vertical="center"/>
    </xf>
    <xf numFmtId="0" fontId="2" fillId="0" borderId="0" xfId="0" applyFont="1" applyAlignment="1">
      <alignment vertical="center"/>
    </xf>
    <xf numFmtId="44" fontId="10" fillId="0" borderId="1" xfId="0" applyNumberFormat="1" applyFont="1" applyBorder="1" applyAlignment="1">
      <alignment horizontal="center" vertical="top" wrapText="1"/>
    </xf>
    <xf numFmtId="0" fontId="2" fillId="0" borderId="27" xfId="0" applyFont="1" applyBorder="1" applyAlignment="1">
      <alignment horizontal="left" vertical="top" wrapText="1"/>
    </xf>
    <xf numFmtId="0" fontId="10" fillId="0" borderId="28" xfId="0" applyFont="1" applyBorder="1" applyAlignment="1">
      <alignment vertical="top" wrapText="1"/>
    </xf>
    <xf numFmtId="0" fontId="10" fillId="0" borderId="28" xfId="0" applyFont="1" applyBorder="1" applyAlignment="1">
      <alignment horizontal="center" vertical="top" wrapText="1"/>
    </xf>
    <xf numFmtId="44" fontId="2" fillId="0" borderId="31" xfId="0" applyNumberFormat="1" applyFont="1" applyBorder="1" applyAlignment="1">
      <alignment vertical="top"/>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6" xfId="0" applyFont="1" applyFill="1" applyBorder="1" applyAlignment="1">
      <alignment horizontal="center" vertical="center"/>
    </xf>
    <xf numFmtId="0" fontId="10" fillId="0" borderId="26" xfId="0" applyFont="1" applyBorder="1" applyAlignment="1">
      <alignment horizontal="left" vertical="top" wrapText="1"/>
    </xf>
    <xf numFmtId="0" fontId="10" fillId="0" borderId="11" xfId="0" applyFont="1" applyBorder="1" applyAlignment="1">
      <alignment horizontal="left" vertical="top" wrapText="1"/>
    </xf>
    <xf numFmtId="0" fontId="9" fillId="4" borderId="26" xfId="0" applyFont="1" applyFill="1" applyBorder="1" applyAlignment="1">
      <alignment horizontal="left" vertical="top"/>
    </xf>
    <xf numFmtId="0" fontId="9" fillId="4" borderId="11" xfId="0" applyFont="1" applyFill="1" applyBorder="1" applyAlignment="1">
      <alignment horizontal="left" vertical="top"/>
    </xf>
    <xf numFmtId="0" fontId="2" fillId="0" borderId="0" xfId="0" applyFont="1" applyAlignment="1">
      <alignment horizontal="left" wrapText="1"/>
    </xf>
    <xf numFmtId="0" fontId="2" fillId="0" borderId="26" xfId="0" applyFont="1" applyBorder="1" applyAlignment="1">
      <alignment horizontal="left" vertical="top"/>
    </xf>
    <xf numFmtId="0" fontId="2" fillId="0" borderId="11" xfId="0" applyFont="1" applyBorder="1" applyAlignment="1">
      <alignment horizontal="left" vertical="top"/>
    </xf>
    <xf numFmtId="0" fontId="2" fillId="0" borderId="26" xfId="0" applyFont="1" applyBorder="1" applyAlignment="1">
      <alignment horizontal="left" vertical="top" wrapText="1"/>
    </xf>
    <xf numFmtId="0" fontId="2" fillId="0" borderId="11" xfId="0" applyFont="1" applyBorder="1" applyAlignment="1">
      <alignment horizontal="left" vertical="top" wrapText="1"/>
    </xf>
    <xf numFmtId="0" fontId="10" fillId="0" borderId="26" xfId="0" applyFont="1" applyBorder="1" applyAlignment="1">
      <alignment horizontal="left" vertical="top"/>
    </xf>
    <xf numFmtId="0" fontId="10" fillId="0" borderId="11" xfId="0" applyFont="1" applyBorder="1" applyAlignment="1">
      <alignment horizontal="left" vertical="top"/>
    </xf>
    <xf numFmtId="0" fontId="14" fillId="0" borderId="26" xfId="0" applyFont="1" applyBorder="1" applyAlignment="1">
      <alignment horizontal="left" vertical="top" wrapText="1"/>
    </xf>
    <xf numFmtId="0" fontId="14" fillId="0" borderId="11" xfId="0" applyFont="1" applyBorder="1" applyAlignment="1">
      <alignment horizontal="left" vertical="top" wrapText="1"/>
    </xf>
    <xf numFmtId="0" fontId="14" fillId="0" borderId="26" xfId="0" applyFont="1" applyBorder="1" applyAlignment="1">
      <alignment vertical="center" wrapText="1"/>
    </xf>
    <xf numFmtId="0" fontId="14" fillId="0" borderId="11" xfId="0" applyFont="1" applyBorder="1" applyAlignment="1">
      <alignmen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lignment horizontal="left" vertical="center"/>
    </xf>
    <xf numFmtId="0" fontId="11" fillId="3" borderId="9" xfId="0" applyFont="1" applyFill="1" applyBorder="1" applyAlignment="1">
      <alignment horizontal="left" vertical="center"/>
    </xf>
    <xf numFmtId="0" fontId="2" fillId="0" borderId="12" xfId="0" applyFont="1" applyBorder="1" applyAlignment="1">
      <alignment horizontal="center" vertical="center"/>
    </xf>
    <xf numFmtId="0" fontId="0" fillId="0" borderId="25" xfId="0" applyBorder="1" applyAlignment="1">
      <alignment vertical="center"/>
    </xf>
    <xf numFmtId="0" fontId="0" fillId="0" borderId="22" xfId="0" applyBorder="1" applyAlignment="1">
      <alignment vertical="center"/>
    </xf>
    <xf numFmtId="0" fontId="0" fillId="0" borderId="11" xfId="0" applyBorder="1" applyAlignment="1">
      <alignment vertical="center"/>
    </xf>
    <xf numFmtId="164" fontId="2" fillId="2" borderId="4" xfId="0" applyNumberFormat="1" applyFont="1" applyFill="1" applyBorder="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6.6.2</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Aanbestedingsdocument paragraaf 6.6.1.</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de fictieve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omzet ex btw opgenomen, dit betreft een inschatting over de maximale looptijd waar geen rechten aan kunnen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Minimaal kortingspercentage en Minimaal besparingspercentage van Inschrijver. De overige cellen worden automatisch berekend. </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tabSelected="1" showWhiteSpace="0" view="pageLayout" topLeftCell="A29" zoomScaleNormal="80" workbookViewId="0">
      <selection activeCell="C45" sqref="C45"/>
    </sheetView>
  </sheetViews>
  <sheetFormatPr defaultColWidth="9.140625" defaultRowHeight="14.25" x14ac:dyDescent="0.2"/>
  <cols>
    <col min="1" max="1" width="8.28515625" style="2" customWidth="1"/>
    <col min="2" max="2" width="22.42578125" style="2" customWidth="1"/>
    <col min="3" max="3" width="68.42578125" style="2" customWidth="1"/>
    <col min="4" max="16384" width="9.140625" style="2"/>
  </cols>
  <sheetData>
    <row r="29" spans="2:3" ht="40.5" customHeight="1" thickBot="1" x14ac:dyDescent="0.25"/>
    <row r="30" spans="2:3" ht="18" customHeight="1" x14ac:dyDescent="0.25">
      <c r="B30" s="143" t="s">
        <v>10</v>
      </c>
      <c r="C30" s="144"/>
    </row>
    <row r="31" spans="2:3" ht="18" customHeight="1" x14ac:dyDescent="0.25">
      <c r="B31" s="145" t="s">
        <v>11</v>
      </c>
      <c r="C31" s="146"/>
    </row>
    <row r="32" spans="2:3" x14ac:dyDescent="0.2">
      <c r="B32" s="147"/>
      <c r="C32" s="148"/>
    </row>
    <row r="33" spans="2:3" ht="15" thickBot="1" x14ac:dyDescent="0.25">
      <c r="B33" s="149" t="s">
        <v>12</v>
      </c>
      <c r="C33" s="150"/>
    </row>
    <row r="34" spans="2:3" ht="15" x14ac:dyDescent="0.2">
      <c r="B34" s="151"/>
      <c r="C34" s="152"/>
    </row>
    <row r="35" spans="2:3" ht="15" customHeight="1" x14ac:dyDescent="0.2">
      <c r="B35" s="141" t="s">
        <v>13</v>
      </c>
      <c r="C35" s="142"/>
    </row>
    <row r="36" spans="2:3" ht="18" customHeight="1" x14ac:dyDescent="0.2">
      <c r="B36" s="137" t="s">
        <v>95</v>
      </c>
      <c r="C36" s="138"/>
    </row>
    <row r="37" spans="2:3" ht="18.75" customHeight="1" x14ac:dyDescent="0.2">
      <c r="B37" s="137" t="s">
        <v>63</v>
      </c>
      <c r="C37" s="138"/>
    </row>
    <row r="38" spans="2:3" ht="18.75" customHeight="1" x14ac:dyDescent="0.2">
      <c r="B38" s="137"/>
      <c r="C38" s="138"/>
    </row>
    <row r="39" spans="2:3" ht="18" x14ac:dyDescent="0.2">
      <c r="B39" s="137" t="s">
        <v>14</v>
      </c>
      <c r="C39" s="138"/>
    </row>
    <row r="40" spans="2:3" ht="15" x14ac:dyDescent="0.2">
      <c r="B40" s="139"/>
      <c r="C40" s="140"/>
    </row>
    <row r="41" spans="2:3" ht="15" customHeight="1" x14ac:dyDescent="0.2">
      <c r="B41" s="141"/>
      <c r="C41" s="142"/>
    </row>
    <row r="42" spans="2:3" ht="15" x14ac:dyDescent="0.2">
      <c r="B42" s="131"/>
      <c r="C42" s="132"/>
    </row>
    <row r="43" spans="2:3" ht="15" customHeight="1" x14ac:dyDescent="0.2">
      <c r="B43" s="133"/>
      <c r="C43" s="134"/>
    </row>
    <row r="44" spans="2:3" ht="15" thickBot="1" x14ac:dyDescent="0.25">
      <c r="B44" s="135"/>
      <c r="C44" s="136"/>
    </row>
    <row r="45" spans="2:3" ht="15" thickBot="1" x14ac:dyDescent="0.25">
      <c r="B45" s="1" t="s">
        <v>15</v>
      </c>
      <c r="C45" s="159"/>
    </row>
    <row r="46" spans="2:3" ht="15" thickBot="1" x14ac:dyDescent="0.25">
      <c r="B46" s="1" t="s">
        <v>16</v>
      </c>
      <c r="C46" s="13" t="s">
        <v>94</v>
      </c>
    </row>
    <row r="47" spans="2:3" ht="15" thickBot="1" x14ac:dyDescent="0.25">
      <c r="B47" s="1" t="s">
        <v>17</v>
      </c>
      <c r="C47" s="25" t="s">
        <v>121</v>
      </c>
    </row>
    <row r="48" spans="2:3" ht="15" thickBot="1" x14ac:dyDescent="0.25">
      <c r="B48" s="1" t="s">
        <v>18</v>
      </c>
      <c r="C48" s="25" t="s">
        <v>122</v>
      </c>
    </row>
    <row r="52" spans="2:3" ht="15" thickBot="1" x14ac:dyDescent="0.25"/>
    <row r="53" spans="2:3" ht="15" thickBot="1" x14ac:dyDescent="0.25">
      <c r="B53" s="38" t="s">
        <v>24</v>
      </c>
      <c r="C53" s="39"/>
    </row>
    <row r="54" spans="2:3" ht="15" thickBot="1" x14ac:dyDescent="0.25">
      <c r="B54" s="14"/>
      <c r="C54" s="17"/>
    </row>
    <row r="55" spans="2:3" ht="15" thickBot="1" x14ac:dyDescent="0.25">
      <c r="B55" s="38" t="s">
        <v>96</v>
      </c>
      <c r="C55" s="39"/>
    </row>
    <row r="56" spans="2:3" ht="15" thickBot="1" x14ac:dyDescent="0.25">
      <c r="B56" s="14"/>
      <c r="C56" s="17"/>
    </row>
    <row r="57" spans="2:3" ht="15" thickBot="1" x14ac:dyDescent="0.25">
      <c r="B57" s="38" t="s">
        <v>53</v>
      </c>
      <c r="C57" s="39"/>
    </row>
    <row r="58" spans="2:3" x14ac:dyDescent="0.2">
      <c r="B58" s="14"/>
      <c r="C58" s="17"/>
    </row>
    <row r="59" spans="2:3" x14ac:dyDescent="0.2">
      <c r="B59" s="16"/>
      <c r="C59" s="17"/>
    </row>
    <row r="60" spans="2:3" x14ac:dyDescent="0.2">
      <c r="B60" s="14"/>
      <c r="C60" s="17"/>
    </row>
    <row r="61" spans="2:3" ht="15" thickBot="1" x14ac:dyDescent="0.25">
      <c r="B61" s="15"/>
      <c r="C61" s="18"/>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showWhiteSpace="0" view="pageLayout" zoomScale="80" zoomScaleNormal="100" zoomScaleSheetLayoutView="100" zoomScalePageLayoutView="80" workbookViewId="0">
      <selection activeCell="C67" sqref="C66:C67"/>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5"/>
  <sheetViews>
    <sheetView showGridLines="0" showWhiteSpace="0" view="pageLayout" topLeftCell="A17" zoomScale="90" zoomScaleNormal="100" zoomScalePageLayoutView="90" workbookViewId="0">
      <selection activeCell="A25" sqref="A25"/>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87" customWidth="1"/>
    <col min="6" max="6" width="19.140625" style="3" bestFit="1" customWidth="1"/>
    <col min="7"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88"/>
      <c r="F8" s="5"/>
      <c r="G8" s="5"/>
    </row>
    <row r="9" spans="1:7" ht="27" customHeight="1" thickBot="1" x14ac:dyDescent="0.2">
      <c r="A9" s="6"/>
      <c r="B9" s="153" t="s">
        <v>92</v>
      </c>
      <c r="C9" s="154"/>
      <c r="D9" s="154"/>
      <c r="E9" s="154"/>
      <c r="F9" s="154"/>
      <c r="G9" s="154"/>
    </row>
    <row r="10" spans="1:7" ht="23.25" thickBot="1" x14ac:dyDescent="0.2">
      <c r="A10" s="6"/>
      <c r="B10" s="19" t="s">
        <v>21</v>
      </c>
      <c r="C10" s="23" t="s">
        <v>4</v>
      </c>
      <c r="D10" s="11" t="s">
        <v>20</v>
      </c>
      <c r="E10" s="89" t="s">
        <v>25</v>
      </c>
      <c r="F10" s="12" t="s">
        <v>23</v>
      </c>
      <c r="G10" s="21" t="s">
        <v>54</v>
      </c>
    </row>
    <row r="11" spans="1:7" ht="73.150000000000006" customHeight="1" x14ac:dyDescent="0.15">
      <c r="A11" s="6"/>
      <c r="B11" s="26" t="s">
        <v>5</v>
      </c>
      <c r="C11" s="36" t="s">
        <v>27</v>
      </c>
      <c r="D11" s="10" t="s">
        <v>3</v>
      </c>
      <c r="E11" s="90">
        <v>20000</v>
      </c>
      <c r="F11" s="20">
        <v>0</v>
      </c>
      <c r="G11" s="22">
        <f>E11*F11</f>
        <v>0</v>
      </c>
    </row>
    <row r="12" spans="1:7" ht="97.9" customHeight="1" x14ac:dyDescent="0.15">
      <c r="A12" s="6"/>
      <c r="B12" s="24" t="s">
        <v>97</v>
      </c>
      <c r="C12" s="28" t="s">
        <v>28</v>
      </c>
      <c r="D12" s="9" t="s">
        <v>1</v>
      </c>
      <c r="E12" s="90">
        <v>10000</v>
      </c>
      <c r="F12" s="20">
        <v>0</v>
      </c>
      <c r="G12" s="22">
        <f t="shared" ref="G12:G19" si="0">E12*F12</f>
        <v>0</v>
      </c>
    </row>
    <row r="13" spans="1:7" ht="27" customHeight="1" x14ac:dyDescent="0.15">
      <c r="A13" s="6"/>
      <c r="B13" s="24" t="s">
        <v>98</v>
      </c>
      <c r="C13" s="28" t="s">
        <v>29</v>
      </c>
      <c r="D13" s="9" t="s">
        <v>2</v>
      </c>
      <c r="E13" s="90">
        <v>1000</v>
      </c>
      <c r="F13" s="20">
        <v>0</v>
      </c>
      <c r="G13" s="22">
        <f t="shared" si="0"/>
        <v>0</v>
      </c>
    </row>
    <row r="14" spans="1:7" ht="48" customHeight="1" x14ac:dyDescent="0.15">
      <c r="A14" s="6"/>
      <c r="B14" s="24" t="s">
        <v>99</v>
      </c>
      <c r="C14" s="36" t="s">
        <v>61</v>
      </c>
      <c r="D14" s="9" t="s">
        <v>2</v>
      </c>
      <c r="E14" s="90">
        <v>1000</v>
      </c>
      <c r="F14" s="20">
        <v>0</v>
      </c>
      <c r="G14" s="22">
        <f t="shared" si="0"/>
        <v>0</v>
      </c>
    </row>
    <row r="15" spans="1:7" ht="67.900000000000006" customHeight="1" x14ac:dyDescent="0.15">
      <c r="A15" s="6"/>
      <c r="B15" s="24" t="s">
        <v>6</v>
      </c>
      <c r="C15" s="28" t="s">
        <v>30</v>
      </c>
      <c r="D15" s="27" t="s">
        <v>35</v>
      </c>
      <c r="E15" s="90">
        <v>1000</v>
      </c>
      <c r="F15" s="20">
        <v>0</v>
      </c>
      <c r="G15" s="22">
        <f t="shared" si="0"/>
        <v>0</v>
      </c>
    </row>
    <row r="16" spans="1:7" ht="73.5" x14ac:dyDescent="0.15">
      <c r="A16" s="6"/>
      <c r="B16" s="24" t="s">
        <v>26</v>
      </c>
      <c r="C16" s="28" t="s">
        <v>31</v>
      </c>
      <c r="D16" s="30" t="s">
        <v>2</v>
      </c>
      <c r="E16" s="92">
        <f>1000</f>
        <v>1000</v>
      </c>
      <c r="F16" s="93">
        <v>0</v>
      </c>
      <c r="G16" s="22">
        <f t="shared" si="0"/>
        <v>0</v>
      </c>
    </row>
    <row r="17" spans="1:7" ht="55.9" customHeight="1" x14ac:dyDescent="0.15">
      <c r="A17" s="6"/>
      <c r="B17" s="24" t="s">
        <v>7</v>
      </c>
      <c r="C17" s="28" t="s">
        <v>32</v>
      </c>
      <c r="D17" s="30" t="s">
        <v>0</v>
      </c>
      <c r="E17" s="90">
        <v>1000</v>
      </c>
      <c r="F17" s="20">
        <v>0</v>
      </c>
      <c r="G17" s="22">
        <f t="shared" si="0"/>
        <v>0</v>
      </c>
    </row>
    <row r="18" spans="1:7" ht="44.45" customHeight="1" x14ac:dyDescent="0.15">
      <c r="A18" s="6"/>
      <c r="B18" s="24" t="s">
        <v>8</v>
      </c>
      <c r="C18" s="28" t="s">
        <v>33</v>
      </c>
      <c r="D18" s="9" t="s">
        <v>0</v>
      </c>
      <c r="E18" s="90">
        <v>3000</v>
      </c>
      <c r="F18" s="20">
        <v>0</v>
      </c>
      <c r="G18" s="22">
        <f t="shared" si="0"/>
        <v>0</v>
      </c>
    </row>
    <row r="19" spans="1:7" ht="30.6" customHeight="1" x14ac:dyDescent="0.15">
      <c r="A19" s="6"/>
      <c r="B19" s="24" t="s">
        <v>9</v>
      </c>
      <c r="C19" s="28" t="s">
        <v>78</v>
      </c>
      <c r="D19" s="29" t="s">
        <v>34</v>
      </c>
      <c r="E19" s="90">
        <v>1000</v>
      </c>
      <c r="F19" s="20">
        <v>0</v>
      </c>
      <c r="G19" s="22">
        <f t="shared" si="0"/>
        <v>0</v>
      </c>
    </row>
    <row r="20" spans="1:7" ht="47.45" customHeight="1" x14ac:dyDescent="0.15">
      <c r="A20" s="6"/>
      <c r="B20" s="24" t="s">
        <v>19</v>
      </c>
      <c r="C20" s="28" t="s">
        <v>62</v>
      </c>
      <c r="D20" s="29" t="s">
        <v>34</v>
      </c>
      <c r="E20" s="91">
        <v>25000</v>
      </c>
      <c r="F20" s="20">
        <v>0</v>
      </c>
      <c r="G20" s="22">
        <f t="shared" ref="G20" si="1">E20*F20</f>
        <v>0</v>
      </c>
    </row>
    <row r="21" spans="1:7" ht="84" x14ac:dyDescent="0.15">
      <c r="A21" s="6"/>
      <c r="B21" s="24" t="s">
        <v>100</v>
      </c>
      <c r="C21" s="94" t="s">
        <v>93</v>
      </c>
      <c r="D21" s="10" t="s">
        <v>3</v>
      </c>
      <c r="E21" s="90">
        <v>25000</v>
      </c>
      <c r="F21" s="20">
        <v>0</v>
      </c>
      <c r="G21" s="22">
        <f>E21*F21</f>
        <v>0</v>
      </c>
    </row>
    <row r="22" spans="1:7" ht="66.599999999999994" customHeight="1" x14ac:dyDescent="0.15">
      <c r="A22" s="6"/>
      <c r="B22" s="24" t="s">
        <v>101</v>
      </c>
      <c r="C22" s="36" t="s">
        <v>87</v>
      </c>
      <c r="D22" s="10" t="s">
        <v>3</v>
      </c>
      <c r="E22" s="90">
        <v>20000</v>
      </c>
      <c r="F22" s="20">
        <v>0</v>
      </c>
      <c r="G22" s="22">
        <f>E22*F22</f>
        <v>0</v>
      </c>
    </row>
    <row r="23" spans="1:7" ht="22.9" customHeight="1" thickBot="1" x14ac:dyDescent="0.2">
      <c r="A23" s="8"/>
      <c r="B23" s="155" t="s">
        <v>110</v>
      </c>
      <c r="C23" s="156"/>
      <c r="D23" s="157"/>
      <c r="E23" s="157"/>
      <c r="F23" s="158"/>
      <c r="G23" s="86">
        <f>SUM(G11:G22)</f>
        <v>0</v>
      </c>
    </row>
    <row r="24" spans="1:7" ht="12" thickTop="1" x14ac:dyDescent="0.15"/>
    <row r="25" spans="1:7" x14ac:dyDescent="0.15">
      <c r="A25" s="3" t="s">
        <v>111</v>
      </c>
    </row>
  </sheetData>
  <sheetProtection selectLockedCells="1"/>
  <mergeCells count="2">
    <mergeCell ref="B9:G9"/>
    <mergeCell ref="B23:F23"/>
  </mergeCells>
  <dataValidations count="1">
    <dataValidation type="custom" allowBlank="1" showInputMessage="1" showErrorMessage="1" errorTitle="Let op:" error="Beperk de invoer tot maximaal 2 decimalen." sqref="G11:G23 F11:F22"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63"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73"/>
  <sheetViews>
    <sheetView showGridLines="0" showWhiteSpace="0" view="pageLayout" topLeftCell="A40" zoomScaleNormal="100" workbookViewId="0">
      <selection activeCell="C49" sqref="C49"/>
    </sheetView>
  </sheetViews>
  <sheetFormatPr defaultColWidth="4.28515625" defaultRowHeight="11.25" x14ac:dyDescent="0.15"/>
  <cols>
    <col min="1" max="1" width="4.7109375" style="3" customWidth="1"/>
    <col min="2" max="2" width="14.28515625" style="40" customWidth="1"/>
    <col min="3" max="3" width="28" style="3" customWidth="1"/>
    <col min="4" max="4" width="20" style="3" customWidth="1"/>
    <col min="5" max="5" width="22.42578125" style="3" customWidth="1"/>
    <col min="6" max="6" width="17.7109375" style="3" customWidth="1"/>
    <col min="7" max="8" width="19.85546875" style="3" customWidth="1"/>
    <col min="9" max="9" width="17.7109375" style="3" customWidth="1"/>
    <col min="10" max="16384" width="4.28515625" style="3"/>
  </cols>
  <sheetData>
    <row r="5" spans="1:10" ht="98.25" customHeight="1" x14ac:dyDescent="0.15"/>
    <row r="7" spans="1:10" ht="12" thickBot="1" x14ac:dyDescent="0.2"/>
    <row r="8" spans="1:10" ht="12.75" thickTop="1" thickBot="1" x14ac:dyDescent="0.2">
      <c r="A8" s="4"/>
      <c r="B8" s="41"/>
      <c r="C8" s="5"/>
      <c r="D8" s="5"/>
      <c r="E8" s="5"/>
      <c r="F8" s="5"/>
      <c r="G8" s="5"/>
      <c r="H8" s="5"/>
      <c r="I8" s="5"/>
    </row>
    <row r="9" spans="1:10" ht="27" customHeight="1" x14ac:dyDescent="0.15">
      <c r="A9" s="6"/>
      <c r="B9" s="113" t="s">
        <v>36</v>
      </c>
      <c r="C9" s="114"/>
      <c r="D9" s="114"/>
      <c r="E9" s="114"/>
      <c r="F9" s="114"/>
      <c r="G9" s="114"/>
      <c r="H9" s="114"/>
      <c r="I9" s="115"/>
    </row>
    <row r="10" spans="1:10" s="62" customFormat="1" ht="45" x14ac:dyDescent="0.25">
      <c r="A10" s="59"/>
      <c r="B10" s="58" t="s">
        <v>46</v>
      </c>
      <c r="C10" s="118" t="s">
        <v>22</v>
      </c>
      <c r="D10" s="119"/>
      <c r="E10" s="58" t="s">
        <v>103</v>
      </c>
      <c r="F10" s="58" t="s">
        <v>37</v>
      </c>
      <c r="G10" s="58" t="s">
        <v>38</v>
      </c>
      <c r="H10" s="58" t="s">
        <v>39</v>
      </c>
      <c r="I10" s="63"/>
      <c r="J10" s="61"/>
    </row>
    <row r="11" spans="1:10" ht="24.75" customHeight="1" x14ac:dyDescent="0.15">
      <c r="A11" s="6"/>
      <c r="B11" s="48" t="s">
        <v>43</v>
      </c>
      <c r="C11" s="116" t="s">
        <v>40</v>
      </c>
      <c r="D11" s="117"/>
      <c r="E11" s="49">
        <v>103400000</v>
      </c>
      <c r="F11" s="50">
        <v>0</v>
      </c>
      <c r="G11" s="49">
        <f>E11*F11</f>
        <v>0</v>
      </c>
      <c r="H11" s="51">
        <f>E11-G11</f>
        <v>103400000</v>
      </c>
      <c r="I11" s="46"/>
      <c r="J11" s="7"/>
    </row>
    <row r="12" spans="1:10" ht="25.5" customHeight="1" x14ac:dyDescent="0.15">
      <c r="A12" s="6"/>
      <c r="B12" s="52" t="s">
        <v>44</v>
      </c>
      <c r="C12" s="116" t="s">
        <v>41</v>
      </c>
      <c r="D12" s="117"/>
      <c r="E12" s="49">
        <v>38500000</v>
      </c>
      <c r="F12" s="50">
        <v>0</v>
      </c>
      <c r="G12" s="49">
        <f t="shared" ref="G12:G26" si="0">E12*F12</f>
        <v>0</v>
      </c>
      <c r="H12" s="51">
        <f t="shared" ref="H12:H26" si="1">E12-G12</f>
        <v>38500000</v>
      </c>
      <c r="I12" s="46"/>
      <c r="J12" s="7"/>
    </row>
    <row r="13" spans="1:10" ht="24.75" customHeight="1" x14ac:dyDescent="0.15">
      <c r="A13" s="6"/>
      <c r="B13" s="52" t="s">
        <v>45</v>
      </c>
      <c r="C13" s="116" t="s">
        <v>42</v>
      </c>
      <c r="D13" s="117"/>
      <c r="E13" s="49">
        <v>27500000</v>
      </c>
      <c r="F13" s="50">
        <v>0</v>
      </c>
      <c r="G13" s="49">
        <f t="shared" si="0"/>
        <v>0</v>
      </c>
      <c r="H13" s="51">
        <f t="shared" si="1"/>
        <v>27500000</v>
      </c>
      <c r="I13" s="46"/>
      <c r="J13" s="7"/>
    </row>
    <row r="14" spans="1:10" ht="24.75" customHeight="1" x14ac:dyDescent="0.15">
      <c r="A14" s="6"/>
      <c r="B14" s="52" t="s">
        <v>60</v>
      </c>
      <c r="C14" s="116" t="s">
        <v>58</v>
      </c>
      <c r="D14" s="117"/>
      <c r="E14" s="49">
        <v>220000</v>
      </c>
      <c r="F14" s="50">
        <v>0</v>
      </c>
      <c r="G14" s="49">
        <f t="shared" si="0"/>
        <v>0</v>
      </c>
      <c r="H14" s="51">
        <f t="shared" si="1"/>
        <v>220000</v>
      </c>
      <c r="I14" s="46"/>
      <c r="J14" s="7"/>
    </row>
    <row r="15" spans="1:10" ht="24" customHeight="1" x14ac:dyDescent="0.15">
      <c r="A15" s="6"/>
      <c r="B15" s="52" t="s">
        <v>57</v>
      </c>
      <c r="C15" s="116" t="s">
        <v>59</v>
      </c>
      <c r="D15" s="117"/>
      <c r="E15" s="49"/>
      <c r="F15" s="83"/>
      <c r="G15" s="49">
        <f t="shared" si="0"/>
        <v>0</v>
      </c>
      <c r="H15" s="51">
        <f t="shared" si="1"/>
        <v>0</v>
      </c>
      <c r="I15" s="46"/>
      <c r="J15" s="7"/>
    </row>
    <row r="16" spans="1:10" x14ac:dyDescent="0.15">
      <c r="A16" s="6"/>
      <c r="B16" s="52"/>
      <c r="C16" s="84" t="s">
        <v>66</v>
      </c>
      <c r="D16" s="85"/>
      <c r="E16" s="49">
        <v>5500000</v>
      </c>
      <c r="F16" s="50">
        <v>0</v>
      </c>
      <c r="G16" s="49">
        <f t="shared" si="0"/>
        <v>0</v>
      </c>
      <c r="H16" s="51">
        <f t="shared" si="1"/>
        <v>5500000</v>
      </c>
      <c r="I16" s="46"/>
      <c r="J16" s="7"/>
    </row>
    <row r="17" spans="1:10" x14ac:dyDescent="0.15">
      <c r="A17" s="6"/>
      <c r="B17" s="52"/>
      <c r="C17" s="84" t="s">
        <v>67</v>
      </c>
      <c r="D17" s="85"/>
      <c r="E17" s="49">
        <v>5500000</v>
      </c>
      <c r="F17" s="50">
        <v>0</v>
      </c>
      <c r="G17" s="49">
        <f t="shared" si="0"/>
        <v>0</v>
      </c>
      <c r="H17" s="51">
        <f t="shared" si="1"/>
        <v>5500000</v>
      </c>
      <c r="I17" s="46"/>
      <c r="J17" s="7"/>
    </row>
    <row r="18" spans="1:10" x14ac:dyDescent="0.15">
      <c r="A18" s="6"/>
      <c r="B18" s="52"/>
      <c r="C18" s="84" t="s">
        <v>84</v>
      </c>
      <c r="D18" s="85"/>
      <c r="E18" s="49">
        <v>400000</v>
      </c>
      <c r="F18" s="50">
        <v>0</v>
      </c>
      <c r="G18" s="49">
        <f t="shared" si="0"/>
        <v>0</v>
      </c>
      <c r="H18" s="51">
        <f t="shared" si="1"/>
        <v>400000</v>
      </c>
      <c r="I18" s="46"/>
      <c r="J18" s="7"/>
    </row>
    <row r="19" spans="1:10" x14ac:dyDescent="0.15">
      <c r="A19" s="6"/>
      <c r="B19" s="52"/>
      <c r="C19" s="121" t="s">
        <v>86</v>
      </c>
      <c r="D19" s="122"/>
      <c r="E19" s="49">
        <v>400000</v>
      </c>
      <c r="F19" s="50">
        <v>0</v>
      </c>
      <c r="G19" s="49">
        <f t="shared" si="0"/>
        <v>0</v>
      </c>
      <c r="H19" s="51">
        <f t="shared" si="1"/>
        <v>400000</v>
      </c>
      <c r="I19" s="46"/>
      <c r="J19" s="7"/>
    </row>
    <row r="20" spans="1:10" x14ac:dyDescent="0.15">
      <c r="A20" s="6"/>
      <c r="B20" s="52"/>
      <c r="C20" s="121" t="s">
        <v>68</v>
      </c>
      <c r="D20" s="122"/>
      <c r="E20" s="49">
        <v>1000000</v>
      </c>
      <c r="F20" s="50">
        <v>0</v>
      </c>
      <c r="G20" s="49">
        <f t="shared" si="0"/>
        <v>0</v>
      </c>
      <c r="H20" s="51">
        <f t="shared" si="1"/>
        <v>1000000</v>
      </c>
      <c r="I20" s="46"/>
      <c r="J20" s="7"/>
    </row>
    <row r="21" spans="1:10" ht="23.25" customHeight="1" x14ac:dyDescent="0.15">
      <c r="A21" s="6"/>
      <c r="B21" s="52"/>
      <c r="C21" s="123" t="s">
        <v>80</v>
      </c>
      <c r="D21" s="124"/>
      <c r="E21" s="49">
        <v>1500000</v>
      </c>
      <c r="F21" s="50">
        <v>0</v>
      </c>
      <c r="G21" s="49">
        <f t="shared" si="0"/>
        <v>0</v>
      </c>
      <c r="H21" s="51">
        <f t="shared" si="1"/>
        <v>1500000</v>
      </c>
      <c r="I21" s="46"/>
      <c r="J21" s="7"/>
    </row>
    <row r="22" spans="1:10" x14ac:dyDescent="0.15">
      <c r="A22" s="6"/>
      <c r="B22" s="52"/>
      <c r="C22" s="121" t="s">
        <v>81</v>
      </c>
      <c r="D22" s="122"/>
      <c r="E22" s="49">
        <v>1500000</v>
      </c>
      <c r="F22" s="50">
        <v>0</v>
      </c>
      <c r="G22" s="49">
        <f t="shared" si="0"/>
        <v>0</v>
      </c>
      <c r="H22" s="51">
        <f t="shared" si="1"/>
        <v>1500000</v>
      </c>
      <c r="I22" s="46"/>
      <c r="J22" s="7"/>
    </row>
    <row r="23" spans="1:10" x14ac:dyDescent="0.15">
      <c r="A23" s="6"/>
      <c r="B23" s="52"/>
      <c r="C23" s="46" t="s">
        <v>82</v>
      </c>
      <c r="D23" s="47"/>
      <c r="E23" s="49">
        <v>1000000</v>
      </c>
      <c r="F23" s="50">
        <v>0</v>
      </c>
      <c r="G23" s="49">
        <f t="shared" si="0"/>
        <v>0</v>
      </c>
      <c r="H23" s="51">
        <f t="shared" si="1"/>
        <v>1000000</v>
      </c>
      <c r="I23" s="46"/>
      <c r="J23" s="7"/>
    </row>
    <row r="24" spans="1:10" x14ac:dyDescent="0.15">
      <c r="A24" s="6"/>
      <c r="B24" s="52"/>
      <c r="C24" s="46" t="s">
        <v>79</v>
      </c>
      <c r="D24" s="47"/>
      <c r="E24" s="49">
        <v>2000000</v>
      </c>
      <c r="F24" s="50">
        <v>0</v>
      </c>
      <c r="G24" s="49">
        <f t="shared" si="0"/>
        <v>0</v>
      </c>
      <c r="H24" s="51">
        <f t="shared" si="1"/>
        <v>2000000</v>
      </c>
      <c r="I24" s="46"/>
      <c r="J24" s="7"/>
    </row>
    <row r="25" spans="1:10" ht="24" customHeight="1" x14ac:dyDescent="0.15">
      <c r="A25" s="6"/>
      <c r="B25" s="52"/>
      <c r="C25" s="123" t="s">
        <v>83</v>
      </c>
      <c r="D25" s="124"/>
      <c r="E25" s="49">
        <v>1800000</v>
      </c>
      <c r="F25" s="50">
        <v>0</v>
      </c>
      <c r="G25" s="49">
        <f t="shared" si="0"/>
        <v>0</v>
      </c>
      <c r="H25" s="51">
        <f t="shared" si="1"/>
        <v>1800000</v>
      </c>
      <c r="I25" s="46"/>
      <c r="J25" s="7"/>
    </row>
    <row r="26" spans="1:10" x14ac:dyDescent="0.15">
      <c r="A26" s="6"/>
      <c r="B26" s="52"/>
      <c r="C26" s="125" t="s">
        <v>85</v>
      </c>
      <c r="D26" s="126"/>
      <c r="E26" s="49">
        <v>200000</v>
      </c>
      <c r="F26" s="50">
        <v>0</v>
      </c>
      <c r="G26" s="49">
        <f t="shared" si="0"/>
        <v>0</v>
      </c>
      <c r="H26" s="51">
        <f t="shared" si="1"/>
        <v>200000</v>
      </c>
      <c r="I26" s="46"/>
      <c r="J26" s="7"/>
    </row>
    <row r="27" spans="1:10" x14ac:dyDescent="0.15">
      <c r="A27" s="6"/>
      <c r="B27" s="52"/>
      <c r="C27" s="79"/>
      <c r="D27" s="80"/>
      <c r="E27" s="77"/>
      <c r="F27" s="83"/>
      <c r="G27" s="49"/>
      <c r="H27" s="51"/>
      <c r="I27" s="46"/>
      <c r="J27" s="7"/>
    </row>
    <row r="28" spans="1:10" s="107" customFormat="1" ht="22.15" customHeight="1" x14ac:dyDescent="0.25">
      <c r="A28" s="100"/>
      <c r="B28" s="42" t="s">
        <v>64</v>
      </c>
      <c r="C28" s="101" t="s">
        <v>64</v>
      </c>
      <c r="D28" s="102"/>
      <c r="E28" s="103">
        <f>SUM(E11:E26)</f>
        <v>190420000</v>
      </c>
      <c r="F28" s="104" t="s">
        <v>52</v>
      </c>
      <c r="G28" s="96">
        <f>SUM(G11:G27)</f>
        <v>0</v>
      </c>
      <c r="H28" s="96">
        <f>SUM(H11:H27)</f>
        <v>190420000</v>
      </c>
      <c r="I28" s="105"/>
      <c r="J28" s="106"/>
    </row>
    <row r="29" spans="1:10" x14ac:dyDescent="0.15">
      <c r="A29" s="6"/>
      <c r="B29" s="69"/>
      <c r="C29" s="81"/>
      <c r="D29" s="82"/>
      <c r="E29" s="78"/>
      <c r="F29" s="54"/>
      <c r="G29" s="53"/>
      <c r="H29" s="68"/>
      <c r="I29" s="46"/>
      <c r="J29" s="7"/>
    </row>
    <row r="30" spans="1:10" s="62" customFormat="1" ht="45" x14ac:dyDescent="0.25">
      <c r="A30" s="59"/>
      <c r="B30" s="58" t="s">
        <v>46</v>
      </c>
      <c r="C30" s="118" t="s">
        <v>22</v>
      </c>
      <c r="D30" s="119"/>
      <c r="E30" s="58"/>
      <c r="F30" s="58" t="s">
        <v>37</v>
      </c>
      <c r="G30" s="58" t="s">
        <v>38</v>
      </c>
      <c r="H30" s="58" t="s">
        <v>39</v>
      </c>
      <c r="I30" s="63"/>
      <c r="J30" s="61"/>
    </row>
    <row r="31" spans="1:10" x14ac:dyDescent="0.15">
      <c r="A31" s="6"/>
      <c r="B31" s="67" t="s">
        <v>65</v>
      </c>
      <c r="C31" s="116" t="s">
        <v>56</v>
      </c>
      <c r="D31" s="117"/>
      <c r="E31" s="53"/>
      <c r="F31" s="83"/>
      <c r="G31" s="49"/>
      <c r="H31" s="51"/>
      <c r="I31" s="46"/>
      <c r="J31" s="7"/>
    </row>
    <row r="32" spans="1:10" ht="35.25" customHeight="1" x14ac:dyDescent="0.15">
      <c r="A32" s="6"/>
      <c r="B32" s="67"/>
      <c r="C32" s="116" t="s">
        <v>89</v>
      </c>
      <c r="D32" s="117"/>
      <c r="E32" s="49">
        <v>930000</v>
      </c>
      <c r="F32" s="50">
        <v>0</v>
      </c>
      <c r="G32" s="49">
        <f>E32*F32</f>
        <v>0</v>
      </c>
      <c r="H32" s="51">
        <f>E32-G32</f>
        <v>930000</v>
      </c>
      <c r="I32" s="46"/>
      <c r="J32" s="7"/>
    </row>
    <row r="33" spans="1:10" ht="33.75" customHeight="1" x14ac:dyDescent="0.15">
      <c r="A33" s="6"/>
      <c r="B33" s="67"/>
      <c r="C33" s="116" t="s">
        <v>90</v>
      </c>
      <c r="D33" s="117"/>
      <c r="E33" s="49">
        <v>930000</v>
      </c>
      <c r="F33" s="50">
        <v>0</v>
      </c>
      <c r="G33" s="49">
        <f t="shared" ref="G33:G35" si="2">E33*F33</f>
        <v>0</v>
      </c>
      <c r="H33" s="51">
        <f t="shared" ref="H33:H35" si="3">E33-G33</f>
        <v>930000</v>
      </c>
      <c r="I33" s="46"/>
      <c r="J33" s="7"/>
    </row>
    <row r="34" spans="1:10" ht="33.75" customHeight="1" x14ac:dyDescent="0.15">
      <c r="A34" s="6"/>
      <c r="B34" s="67"/>
      <c r="C34" s="116" t="s">
        <v>91</v>
      </c>
      <c r="D34" s="117"/>
      <c r="E34" s="49">
        <v>930000</v>
      </c>
      <c r="F34" s="50">
        <v>0</v>
      </c>
      <c r="G34" s="49">
        <f t="shared" si="2"/>
        <v>0</v>
      </c>
      <c r="H34" s="51">
        <f t="shared" si="3"/>
        <v>930000</v>
      </c>
      <c r="I34" s="46"/>
      <c r="J34" s="7"/>
    </row>
    <row r="35" spans="1:10" ht="24" customHeight="1" x14ac:dyDescent="0.15">
      <c r="A35" s="6"/>
      <c r="B35" s="67"/>
      <c r="C35" s="116" t="s">
        <v>88</v>
      </c>
      <c r="D35" s="117"/>
      <c r="E35" s="49">
        <v>710000</v>
      </c>
      <c r="F35" s="50">
        <v>0</v>
      </c>
      <c r="G35" s="49">
        <f t="shared" si="2"/>
        <v>0</v>
      </c>
      <c r="H35" s="51">
        <f t="shared" si="3"/>
        <v>710000</v>
      </c>
      <c r="I35" s="46"/>
      <c r="J35" s="7"/>
    </row>
    <row r="36" spans="1:10" ht="12" customHeight="1" x14ac:dyDescent="0.15">
      <c r="A36" s="6"/>
      <c r="B36" s="67"/>
      <c r="C36" s="116"/>
      <c r="D36" s="117"/>
      <c r="E36" s="53"/>
      <c r="F36" s="83"/>
      <c r="G36" s="49"/>
      <c r="H36" s="51"/>
      <c r="I36" s="46"/>
      <c r="J36" s="7"/>
    </row>
    <row r="37" spans="1:10" ht="12" customHeight="1" x14ac:dyDescent="0.15">
      <c r="A37" s="6"/>
      <c r="B37" s="67"/>
      <c r="C37" s="116"/>
      <c r="D37" s="117"/>
      <c r="E37" s="53"/>
      <c r="F37" s="83"/>
      <c r="G37" s="49"/>
      <c r="H37" s="51"/>
      <c r="I37" s="46"/>
      <c r="J37" s="7"/>
    </row>
    <row r="38" spans="1:10" s="107" customFormat="1" ht="22.9" customHeight="1" x14ac:dyDescent="0.25">
      <c r="A38" s="100"/>
      <c r="B38" s="42" t="s">
        <v>73</v>
      </c>
      <c r="C38" s="129" t="s">
        <v>73</v>
      </c>
      <c r="D38" s="130"/>
      <c r="E38" s="103">
        <f>SUM(E32:E35)</f>
        <v>3500000</v>
      </c>
      <c r="F38" s="104" t="s">
        <v>52</v>
      </c>
      <c r="G38" s="96">
        <f>SUM(G32:G35)</f>
        <v>0</v>
      </c>
      <c r="H38" s="96">
        <f>SUM(H32:H35)</f>
        <v>3500000</v>
      </c>
      <c r="I38" s="105"/>
      <c r="J38" s="106"/>
    </row>
    <row r="39" spans="1:10" x14ac:dyDescent="0.15">
      <c r="A39" s="6"/>
      <c r="B39" s="69"/>
      <c r="C39" s="127"/>
      <c r="D39" s="128"/>
      <c r="E39" s="53"/>
      <c r="F39" s="54"/>
      <c r="G39" s="53"/>
      <c r="H39" s="55"/>
      <c r="I39" s="46"/>
      <c r="J39" s="7"/>
    </row>
    <row r="40" spans="1:10" s="62" customFormat="1" ht="51" customHeight="1" x14ac:dyDescent="0.25">
      <c r="A40" s="59"/>
      <c r="B40" s="58" t="s">
        <v>46</v>
      </c>
      <c r="C40" s="60" t="s">
        <v>22</v>
      </c>
      <c r="D40" s="58" t="s">
        <v>48</v>
      </c>
      <c r="E40" s="58"/>
      <c r="F40" s="58" t="s">
        <v>47</v>
      </c>
      <c r="G40" s="58" t="s">
        <v>38</v>
      </c>
      <c r="H40" s="58" t="s">
        <v>39</v>
      </c>
      <c r="I40" s="57" t="s">
        <v>55</v>
      </c>
      <c r="J40" s="61"/>
    </row>
    <row r="41" spans="1:10" ht="22.5" x14ac:dyDescent="0.15">
      <c r="A41" s="6"/>
      <c r="B41" s="48" t="s">
        <v>69</v>
      </c>
      <c r="C41" s="47" t="s">
        <v>49</v>
      </c>
      <c r="D41" s="56"/>
      <c r="E41" s="49"/>
      <c r="F41" s="83"/>
      <c r="G41" s="49"/>
      <c r="H41" s="51"/>
      <c r="I41" s="83"/>
      <c r="J41" s="7"/>
    </row>
    <row r="42" spans="1:10" ht="26.25" customHeight="1" x14ac:dyDescent="0.15">
      <c r="A42" s="6"/>
      <c r="B42" s="48"/>
      <c r="C42" s="47" t="s">
        <v>119</v>
      </c>
      <c r="D42" s="56">
        <v>36</v>
      </c>
      <c r="E42" s="49">
        <v>18750000</v>
      </c>
      <c r="F42" s="50">
        <v>0</v>
      </c>
      <c r="G42" s="49">
        <f>E42*F42</f>
        <v>0</v>
      </c>
      <c r="H42" s="51">
        <f>E42-G42</f>
        <v>18750000</v>
      </c>
      <c r="I42" s="50">
        <v>0</v>
      </c>
      <c r="J42" s="7"/>
    </row>
    <row r="43" spans="1:10" ht="22.5" x14ac:dyDescent="0.15">
      <c r="A43" s="6"/>
      <c r="B43" s="48"/>
      <c r="C43" s="47" t="s">
        <v>105</v>
      </c>
      <c r="D43" s="56">
        <v>36</v>
      </c>
      <c r="E43" s="49">
        <v>6250000</v>
      </c>
      <c r="F43" s="50">
        <v>0</v>
      </c>
      <c r="G43" s="49">
        <f t="shared" ref="G43:G61" si="4">E43*F43</f>
        <v>0</v>
      </c>
      <c r="H43" s="51">
        <f t="shared" ref="H43:H51" si="5">E43-G43</f>
        <v>6250000</v>
      </c>
      <c r="I43" s="50">
        <v>0</v>
      </c>
      <c r="J43" s="7"/>
    </row>
    <row r="44" spans="1:10" ht="22.5" x14ac:dyDescent="0.15">
      <c r="A44" s="6"/>
      <c r="B44" s="48"/>
      <c r="C44" s="47" t="s">
        <v>104</v>
      </c>
      <c r="D44" s="56">
        <v>36</v>
      </c>
      <c r="E44" s="49">
        <v>31250000</v>
      </c>
      <c r="F44" s="50">
        <v>0</v>
      </c>
      <c r="G44" s="49">
        <f t="shared" si="4"/>
        <v>0</v>
      </c>
      <c r="H44" s="51">
        <f t="shared" si="5"/>
        <v>31250000</v>
      </c>
      <c r="I44" s="50">
        <v>0</v>
      </c>
      <c r="J44" s="7"/>
    </row>
    <row r="45" spans="1:10" ht="22.5" x14ac:dyDescent="0.15">
      <c r="A45" s="6"/>
      <c r="B45" s="48"/>
      <c r="C45" s="47" t="s">
        <v>106</v>
      </c>
      <c r="D45" s="56">
        <v>36</v>
      </c>
      <c r="E45" s="49">
        <v>6250000</v>
      </c>
      <c r="F45" s="50">
        <v>0</v>
      </c>
      <c r="G45" s="49">
        <f t="shared" si="4"/>
        <v>0</v>
      </c>
      <c r="H45" s="51">
        <f t="shared" si="5"/>
        <v>6250000</v>
      </c>
      <c r="I45" s="50">
        <v>0</v>
      </c>
      <c r="J45" s="7"/>
    </row>
    <row r="46" spans="1:10" ht="9" customHeight="1" x14ac:dyDescent="0.15">
      <c r="A46" s="6"/>
      <c r="B46" s="48"/>
      <c r="C46" s="47"/>
      <c r="D46" s="56"/>
      <c r="E46" s="49"/>
      <c r="F46" s="83"/>
      <c r="G46" s="49"/>
      <c r="H46" s="51"/>
      <c r="I46" s="83"/>
      <c r="J46" s="7"/>
    </row>
    <row r="47" spans="1:10" ht="22.5" x14ac:dyDescent="0.15">
      <c r="A47" s="6"/>
      <c r="B47" s="48" t="s">
        <v>70</v>
      </c>
      <c r="C47" s="47" t="s">
        <v>49</v>
      </c>
      <c r="D47" s="56"/>
      <c r="E47" s="49"/>
      <c r="F47" s="83"/>
      <c r="G47" s="49"/>
      <c r="H47" s="51"/>
      <c r="I47" s="83"/>
      <c r="J47" s="7"/>
    </row>
    <row r="48" spans="1:10" ht="27.75" customHeight="1" x14ac:dyDescent="0.15">
      <c r="A48" s="6"/>
      <c r="B48" s="48"/>
      <c r="C48" s="47" t="s">
        <v>120</v>
      </c>
      <c r="D48" s="56">
        <v>48</v>
      </c>
      <c r="E48" s="49">
        <v>1250000</v>
      </c>
      <c r="F48" s="50">
        <v>0</v>
      </c>
      <c r="G48" s="49">
        <f t="shared" si="4"/>
        <v>0</v>
      </c>
      <c r="H48" s="51">
        <f t="shared" si="5"/>
        <v>1250000</v>
      </c>
      <c r="I48" s="50">
        <v>0</v>
      </c>
      <c r="J48" s="7"/>
    </row>
    <row r="49" spans="1:10" ht="22.5" x14ac:dyDescent="0.15">
      <c r="A49" s="6"/>
      <c r="B49" s="48"/>
      <c r="C49" s="47" t="s">
        <v>107</v>
      </c>
      <c r="D49" s="56">
        <v>48</v>
      </c>
      <c r="E49" s="49">
        <v>1250000</v>
      </c>
      <c r="F49" s="50">
        <v>0</v>
      </c>
      <c r="G49" s="49">
        <f t="shared" si="4"/>
        <v>0</v>
      </c>
      <c r="H49" s="51">
        <f t="shared" si="5"/>
        <v>1250000</v>
      </c>
      <c r="I49" s="50">
        <v>0</v>
      </c>
      <c r="J49" s="7"/>
    </row>
    <row r="50" spans="1:10" ht="22.5" x14ac:dyDescent="0.15">
      <c r="A50" s="6"/>
      <c r="B50" s="48"/>
      <c r="C50" s="47" t="s">
        <v>108</v>
      </c>
      <c r="D50" s="56">
        <v>48</v>
      </c>
      <c r="E50" s="49">
        <v>6250000</v>
      </c>
      <c r="F50" s="50">
        <v>0</v>
      </c>
      <c r="G50" s="49">
        <f t="shared" si="4"/>
        <v>0</v>
      </c>
      <c r="H50" s="51">
        <f t="shared" si="5"/>
        <v>6250000</v>
      </c>
      <c r="I50" s="50">
        <v>0</v>
      </c>
      <c r="J50" s="7"/>
    </row>
    <row r="51" spans="1:10" ht="22.5" x14ac:dyDescent="0.15">
      <c r="A51" s="6"/>
      <c r="B51" s="48"/>
      <c r="C51" s="47" t="s">
        <v>109</v>
      </c>
      <c r="D51" s="56">
        <v>48</v>
      </c>
      <c r="E51" s="49">
        <v>1250000</v>
      </c>
      <c r="F51" s="50">
        <v>0</v>
      </c>
      <c r="G51" s="49">
        <f t="shared" si="4"/>
        <v>0</v>
      </c>
      <c r="H51" s="51">
        <f t="shared" si="5"/>
        <v>1250000</v>
      </c>
      <c r="I51" s="50">
        <v>0</v>
      </c>
      <c r="J51" s="7"/>
    </row>
    <row r="52" spans="1:10" ht="7.15" customHeight="1" x14ac:dyDescent="0.15">
      <c r="A52" s="6"/>
      <c r="B52" s="48"/>
      <c r="C52" s="47"/>
      <c r="D52" s="56"/>
      <c r="E52" s="49"/>
      <c r="F52" s="83"/>
      <c r="G52" s="49"/>
      <c r="H52" s="51"/>
      <c r="I52" s="83"/>
      <c r="J52" s="7"/>
    </row>
    <row r="53" spans="1:10" ht="33.75" x14ac:dyDescent="0.15">
      <c r="A53" s="6"/>
      <c r="B53" s="52" t="s">
        <v>71</v>
      </c>
      <c r="C53" s="47" t="s">
        <v>50</v>
      </c>
      <c r="D53" s="56"/>
      <c r="E53" s="49"/>
      <c r="F53" s="83"/>
      <c r="G53" s="49"/>
      <c r="H53" s="51"/>
      <c r="I53" s="83"/>
      <c r="J53" s="7"/>
    </row>
    <row r="54" spans="1:10" ht="22.5" x14ac:dyDescent="0.15">
      <c r="A54" s="6"/>
      <c r="B54" s="52"/>
      <c r="C54" s="47" t="s">
        <v>74</v>
      </c>
      <c r="D54" s="56">
        <v>36</v>
      </c>
      <c r="E54" s="49">
        <v>12500000</v>
      </c>
      <c r="F54" s="50">
        <v>0</v>
      </c>
      <c r="G54" s="49">
        <f t="shared" si="4"/>
        <v>0</v>
      </c>
      <c r="H54" s="51">
        <f>E54-G54</f>
        <v>12500000</v>
      </c>
      <c r="I54" s="50">
        <v>0</v>
      </c>
      <c r="J54" s="7"/>
    </row>
    <row r="55" spans="1:10" ht="22.5" x14ac:dyDescent="0.15">
      <c r="A55" s="6"/>
      <c r="B55" s="52"/>
      <c r="C55" s="47" t="s">
        <v>75</v>
      </c>
      <c r="D55" s="56">
        <v>36</v>
      </c>
      <c r="E55" s="49">
        <v>18750000</v>
      </c>
      <c r="F55" s="50">
        <v>0</v>
      </c>
      <c r="G55" s="49">
        <f t="shared" si="4"/>
        <v>0</v>
      </c>
      <c r="H55" s="51">
        <f t="shared" ref="H55:H61" si="6">E55-G55</f>
        <v>18750000</v>
      </c>
      <c r="I55" s="50">
        <v>0</v>
      </c>
      <c r="J55" s="7"/>
    </row>
    <row r="56" spans="1:10" ht="33.75" x14ac:dyDescent="0.15">
      <c r="A56" s="6"/>
      <c r="B56" s="52" t="s">
        <v>72</v>
      </c>
      <c r="C56" s="47" t="s">
        <v>50</v>
      </c>
      <c r="D56" s="56"/>
      <c r="E56" s="49"/>
      <c r="F56" s="83"/>
      <c r="G56" s="49">
        <f t="shared" si="4"/>
        <v>0</v>
      </c>
      <c r="H56" s="51"/>
      <c r="I56" s="83"/>
      <c r="J56" s="7"/>
    </row>
    <row r="57" spans="1:10" ht="22.5" x14ac:dyDescent="0.15">
      <c r="A57" s="6"/>
      <c r="B57" s="52"/>
      <c r="C57" s="47" t="s">
        <v>76</v>
      </c>
      <c r="D57" s="56">
        <v>48</v>
      </c>
      <c r="E57" s="49">
        <v>18750000</v>
      </c>
      <c r="F57" s="50">
        <v>0</v>
      </c>
      <c r="G57" s="49">
        <f t="shared" si="4"/>
        <v>0</v>
      </c>
      <c r="H57" s="51">
        <f t="shared" si="6"/>
        <v>18750000</v>
      </c>
      <c r="I57" s="50">
        <v>0</v>
      </c>
      <c r="J57" s="7"/>
    </row>
    <row r="58" spans="1:10" ht="22.5" x14ac:dyDescent="0.15">
      <c r="A58" s="6"/>
      <c r="B58" s="52"/>
      <c r="C58" s="47" t="s">
        <v>77</v>
      </c>
      <c r="D58" s="56">
        <v>48</v>
      </c>
      <c r="E58" s="49">
        <v>12330000</v>
      </c>
      <c r="F58" s="50">
        <v>0</v>
      </c>
      <c r="G58" s="49">
        <f t="shared" si="4"/>
        <v>0</v>
      </c>
      <c r="H58" s="108">
        <f t="shared" si="6"/>
        <v>12330000</v>
      </c>
      <c r="I58" s="50">
        <v>0</v>
      </c>
      <c r="J58" s="7"/>
    </row>
    <row r="59" spans="1:10" ht="33.75" x14ac:dyDescent="0.15">
      <c r="A59" s="6"/>
      <c r="B59" s="52" t="s">
        <v>116</v>
      </c>
      <c r="C59" s="47" t="s">
        <v>51</v>
      </c>
      <c r="D59" s="56">
        <v>36</v>
      </c>
      <c r="E59" s="49">
        <v>18125000</v>
      </c>
      <c r="F59" s="50">
        <v>0</v>
      </c>
      <c r="G59" s="49">
        <f t="shared" ref="G59" si="7">E59*F59</f>
        <v>0</v>
      </c>
      <c r="H59" s="51">
        <f t="shared" ref="H59" si="8">E59-G59</f>
        <v>18125000</v>
      </c>
      <c r="I59" s="50">
        <v>0</v>
      </c>
      <c r="J59" s="7"/>
    </row>
    <row r="60" spans="1:10" ht="33.75" x14ac:dyDescent="0.15">
      <c r="A60" s="6"/>
      <c r="B60" s="52" t="s">
        <v>117</v>
      </c>
      <c r="C60" s="47" t="s">
        <v>51</v>
      </c>
      <c r="D60" s="56">
        <v>48</v>
      </c>
      <c r="E60" s="49">
        <v>18125000</v>
      </c>
      <c r="F60" s="50">
        <v>0</v>
      </c>
      <c r="G60" s="49">
        <f t="shared" si="4"/>
        <v>0</v>
      </c>
      <c r="H60" s="51">
        <f t="shared" si="6"/>
        <v>18125000</v>
      </c>
      <c r="I60" s="50">
        <v>0</v>
      </c>
      <c r="J60" s="7"/>
    </row>
    <row r="61" spans="1:10" ht="34.5" thickBot="1" x14ac:dyDescent="0.2">
      <c r="A61" s="6"/>
      <c r="B61" s="109" t="s">
        <v>118</v>
      </c>
      <c r="C61" s="110" t="s">
        <v>51</v>
      </c>
      <c r="D61" s="111">
        <v>60</v>
      </c>
      <c r="E61" s="112">
        <v>20000000</v>
      </c>
      <c r="F61" s="66">
        <v>0</v>
      </c>
      <c r="G61" s="49">
        <f t="shared" si="4"/>
        <v>0</v>
      </c>
      <c r="H61" s="51">
        <f t="shared" si="6"/>
        <v>20000000</v>
      </c>
      <c r="I61" s="66">
        <v>0</v>
      </c>
      <c r="J61" s="7"/>
    </row>
    <row r="62" spans="1:10" ht="33" customHeight="1" x14ac:dyDescent="0.15">
      <c r="A62" s="6"/>
      <c r="B62" s="64" t="s">
        <v>112</v>
      </c>
      <c r="C62" s="65"/>
      <c r="D62" s="33"/>
      <c r="E62" s="97">
        <f>SUM(E42:E61)</f>
        <v>191080000</v>
      </c>
      <c r="F62" s="98" t="s">
        <v>52</v>
      </c>
      <c r="G62" s="99">
        <f>SUM(G41:G61)</f>
        <v>0</v>
      </c>
      <c r="H62" s="99">
        <f>SUM(H41:H61)</f>
        <v>191080000</v>
      </c>
      <c r="I62" s="98" t="s">
        <v>52</v>
      </c>
      <c r="J62" s="7"/>
    </row>
    <row r="63" spans="1:10" ht="9" customHeight="1" x14ac:dyDescent="0.15">
      <c r="A63" s="6"/>
      <c r="B63" s="37"/>
      <c r="C63" s="31"/>
      <c r="D63" s="31"/>
      <c r="E63" s="32"/>
      <c r="F63" s="32"/>
      <c r="G63" s="32"/>
      <c r="H63" s="43"/>
      <c r="I63" s="22"/>
      <c r="J63" s="7"/>
    </row>
    <row r="64" spans="1:10" ht="49.9" customHeight="1" x14ac:dyDescent="0.15">
      <c r="A64" s="6"/>
      <c r="B64" s="42" t="s">
        <v>113</v>
      </c>
      <c r="C64" s="34"/>
      <c r="D64" s="31"/>
      <c r="E64" s="96">
        <f>E62+E38+E28</f>
        <v>385000000</v>
      </c>
      <c r="F64" s="10"/>
      <c r="G64" s="35"/>
      <c r="H64" s="35"/>
      <c r="I64" s="45"/>
      <c r="J64" s="7"/>
    </row>
    <row r="65" spans="1:10" ht="46.15" customHeight="1" x14ac:dyDescent="0.15">
      <c r="A65" s="6"/>
      <c r="B65" s="42" t="s">
        <v>114</v>
      </c>
      <c r="C65" s="34"/>
      <c r="D65" s="31"/>
      <c r="E65" s="95"/>
      <c r="F65" s="10"/>
      <c r="G65" s="96">
        <f>G28+G62+G38</f>
        <v>0</v>
      </c>
      <c r="H65" s="35"/>
      <c r="I65" s="45"/>
      <c r="J65" s="7"/>
    </row>
    <row r="66" spans="1:10" ht="75.75" customHeight="1" x14ac:dyDescent="0.15">
      <c r="A66" s="6"/>
      <c r="B66" s="42" t="s">
        <v>115</v>
      </c>
      <c r="C66" s="34"/>
      <c r="D66" s="31"/>
      <c r="E66" s="95"/>
      <c r="F66" s="10"/>
      <c r="G66" s="35"/>
      <c r="H66" s="96">
        <f>H28+H62+H38</f>
        <v>385000000</v>
      </c>
      <c r="I66" s="44"/>
      <c r="J66" s="7"/>
    </row>
    <row r="67" spans="1:10" ht="75.75" customHeight="1" x14ac:dyDescent="0.15">
      <c r="B67" s="70"/>
      <c r="C67" s="71"/>
      <c r="D67" s="72"/>
      <c r="E67" s="72"/>
      <c r="F67" s="73"/>
      <c r="G67" s="74"/>
      <c r="H67" s="75"/>
    </row>
    <row r="69" spans="1:10" ht="139.5" customHeight="1" x14ac:dyDescent="0.15">
      <c r="B69" s="76"/>
      <c r="C69" s="76"/>
      <c r="D69" s="76"/>
      <c r="E69" s="76"/>
      <c r="F69" s="76"/>
      <c r="G69" s="76"/>
      <c r="H69" s="76"/>
      <c r="I69" s="76"/>
    </row>
    <row r="73" spans="1:10" x14ac:dyDescent="0.15">
      <c r="B73" s="120" t="s">
        <v>102</v>
      </c>
      <c r="C73" s="120"/>
      <c r="D73" s="120"/>
      <c r="E73" s="120"/>
      <c r="F73" s="120"/>
      <c r="G73" s="120"/>
      <c r="H73" s="120"/>
      <c r="I73" s="120"/>
    </row>
  </sheetData>
  <sheetProtection selectLockedCells="1"/>
  <mergeCells count="24">
    <mergeCell ref="C19:D19"/>
    <mergeCell ref="C36:D36"/>
    <mergeCell ref="C37:D37"/>
    <mergeCell ref="C39:D39"/>
    <mergeCell ref="C15:D15"/>
    <mergeCell ref="C38:D38"/>
    <mergeCell ref="B73:I73"/>
    <mergeCell ref="C20:D20"/>
    <mergeCell ref="C34:D34"/>
    <mergeCell ref="C33:D33"/>
    <mergeCell ref="C32:D32"/>
    <mergeCell ref="C31:D31"/>
    <mergeCell ref="C30:D30"/>
    <mergeCell ref="C35:D35"/>
    <mergeCell ref="C21:D21"/>
    <mergeCell ref="C25:D25"/>
    <mergeCell ref="C26:D26"/>
    <mergeCell ref="C22:D22"/>
    <mergeCell ref="B9:I9"/>
    <mergeCell ref="C11:D11"/>
    <mergeCell ref="C12:D12"/>
    <mergeCell ref="C13:D13"/>
    <mergeCell ref="C14:D14"/>
    <mergeCell ref="C10:D10"/>
  </mergeCells>
  <dataValidations count="1">
    <dataValidation type="custom" allowBlank="1" showInputMessage="1" showErrorMessage="1" errorTitle="Let op:" error="Beperk de invoer tot maximaal 2 decimalen." sqref="H39 H64:H67 I63 H29 H11:H27 H31:H37 H41:H61"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42"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Vugt, M.E.D. van (Marliese)</cp:lastModifiedBy>
  <cp:lastPrinted>2016-12-22T11:54:17Z</cp:lastPrinted>
  <dcterms:created xsi:type="dcterms:W3CDTF">2016-09-15T10:18:21Z</dcterms:created>
  <dcterms:modified xsi:type="dcterms:W3CDTF">2026-06-24T12:46:56Z</dcterms:modified>
</cp:coreProperties>
</file>