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vrfgv.sharepoint.com/sites/AanbestedingnieuwVTH-zaaksysteem/Gedeelde documenten/General/3. Specificeren/2. Aanbestedingsdocumenten/Definitief publicatie/"/>
    </mc:Choice>
  </mc:AlternateContent>
  <xr:revisionPtr revIDLastSave="7" documentId="8_{D54D15FD-F420-4D1E-A6C8-B3864C006186}" xr6:coauthVersionLast="47" xr6:coauthVersionMax="47" xr10:uidLastSave="{640CAA2F-9523-490F-B36C-69E8994B0F20}"/>
  <bookViews>
    <workbookView xWindow="-108" yWindow="-108" windowWidth="23256" windowHeight="1389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F28" i="1"/>
  <c r="E26" i="1"/>
  <c r="F26" i="1" s="1"/>
  <c r="D13" i="1"/>
  <c r="E15" i="1" s="1"/>
  <c r="F15" i="1" s="1"/>
  <c r="E32" i="1"/>
  <c r="E34" i="1" s="1"/>
  <c r="E37" i="1" l="1"/>
</calcChain>
</file>

<file path=xl/sharedStrings.xml><?xml version="1.0" encoding="utf-8"?>
<sst xmlns="http://schemas.openxmlformats.org/spreadsheetml/2006/main" count="51" uniqueCount="47">
  <si>
    <t>Inschrijver dient zich te houden aan de voorwaarden en toelichting met betrekking tot het prijzenblad zoals opgenomen in paragraaf 7.1.2 van het Beschrijvend Document. Het niet voldoen aan deze voorwaarden leidt tot een ongeldige Inschrijving.</t>
  </si>
  <si>
    <t>Nr.</t>
  </si>
  <si>
    <t>Omschrijving</t>
  </si>
  <si>
    <t>Eenmalige kosten</t>
  </si>
  <si>
    <t>Totaal implementatiefase</t>
  </si>
  <si>
    <t>Kosten per jaar</t>
  </si>
  <si>
    <t>All-in uurtarief</t>
  </si>
  <si>
    <t>Totaal</t>
  </si>
  <si>
    <t>Totaal consultancy</t>
  </si>
  <si>
    <t>Inschrijfprijs</t>
  </si>
  <si>
    <t>Voor akkoord</t>
  </si>
  <si>
    <t>Naam organisatie</t>
  </si>
  <si>
    <t>Naam rechtsgeldig vertegenwoordiger</t>
  </si>
  <si>
    <t>Functie rechtsgeldig vertegenwoordiger</t>
  </si>
  <si>
    <t>Datum</t>
  </si>
  <si>
    <t>Handtekening</t>
  </si>
  <si>
    <t>Support</t>
  </si>
  <si>
    <t>Overige kosten exploitatiefase</t>
  </si>
  <si>
    <t>Implementatie Zaaksysteem team Risicobeheersing</t>
  </si>
  <si>
    <t>Migratie van bestaande gegevens team Risicobeheersing</t>
  </si>
  <si>
    <t>Implementatie koppelingen team Risicobeheersing</t>
  </si>
  <si>
    <t>Overige eenmalige kosten implementatiefase team Risicobeheersing</t>
  </si>
  <si>
    <t>Strippenkaart (100 uur) t.b.v. ondersteuning implementatie overige teams</t>
  </si>
  <si>
    <t>Training en adoptie team Risicobeheersing</t>
  </si>
  <si>
    <t>All-in uurtarief voor consultancy (op afroep)</t>
  </si>
  <si>
    <t>Jaarlijkse kosten koppelingen</t>
  </si>
  <si>
    <t>1.1</t>
  </si>
  <si>
    <t>1.2</t>
  </si>
  <si>
    <t>1.3</t>
  </si>
  <si>
    <t>1.4</t>
  </si>
  <si>
    <t>1.5</t>
  </si>
  <si>
    <t>1.6</t>
  </si>
  <si>
    <t>2.1</t>
  </si>
  <si>
    <t>2.2</t>
  </si>
  <si>
    <t>2.3</t>
  </si>
  <si>
    <t>2.5</t>
  </si>
  <si>
    <t>2.4</t>
  </si>
  <si>
    <t>Prijsonderdeel 1: Implementatiefase</t>
  </si>
  <si>
    <t>Prijsonderdeel 3: Exploitatiefase (jaarlijkse/periodieke kosten na afronding implementatie)</t>
  </si>
  <si>
    <t>Prijsonderdeel 3: Consultancy (op afroep)</t>
  </si>
  <si>
    <t>Bijlage 14 - Prijzenblad</t>
  </si>
  <si>
    <t>Let op: voor de totale kosten van de implementatiefase geldt een plafondbedrag van € 200.000</t>
  </si>
  <si>
    <t>Let op: voor de totale kosten van de exploitatiefase geldt een plafondbedrag van € 118.000 per jaar</t>
  </si>
  <si>
    <t>Ter beschikking stellen zaaksysteem
Jaarlijkse licentiekosten op basis van 75 gebruikers (basis)</t>
  </si>
  <si>
    <t>Totaal exploitatiefase 75 gebruikers</t>
  </si>
  <si>
    <t>Totaal exploitatiefase 150 gebruikers</t>
  </si>
  <si>
    <t>Ter beschikking stellen zaaksysteem
Jaarlijkse licentiekosten op basis van 150 gebruikers: 75 gebruikers (basis) + 75 gebruikers (optie)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</si>
</sst>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9"/>
      <color theme="1"/>
      <name val="Verdana"/>
      <family val="2"/>
    </font>
    <font>
      <sz val="9"/>
      <color theme="1"/>
      <name val="Verdana"/>
      <family val="2"/>
    </font>
    <font>
      <b/>
      <sz val="9"/>
      <color theme="1"/>
      <name val="Verdana"/>
      <family val="2"/>
    </font>
    <font>
      <sz val="11"/>
      <color theme="1"/>
      <name val="Calibri"/>
      <family val="2"/>
      <scheme val="minor"/>
    </font>
    <font>
      <sz val="11"/>
      <name val="Calibri"/>
      <family val="2"/>
      <scheme val="minor"/>
    </font>
    <font>
      <b/>
      <sz val="13"/>
      <color theme="1"/>
      <name val="Verdana"/>
      <family val="2"/>
    </font>
    <font>
      <sz val="13"/>
      <color theme="1"/>
      <name val="Verdana"/>
      <family val="2"/>
    </font>
    <font>
      <b/>
      <sz val="11"/>
      <name val="Calibri"/>
      <family val="2"/>
      <scheme val="minor"/>
    </font>
    <font>
      <sz val="9"/>
      <color rgb="FFFF0000"/>
      <name val="Verdana"/>
      <family val="2"/>
    </font>
    <font>
      <b/>
      <sz val="11"/>
      <color theme="1"/>
      <name val="Verdana"/>
      <family val="2"/>
    </font>
    <font>
      <b/>
      <sz val="9"/>
      <color rgb="FFFF0000"/>
      <name val="Verdana"/>
      <family val="2"/>
    </font>
    <font>
      <i/>
      <sz val="9"/>
      <color theme="1"/>
      <name val="Verdana"/>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xf numFmtId="0" fontId="1" fillId="0" borderId="0"/>
  </cellStyleXfs>
  <cellXfs count="51">
    <xf numFmtId="0" fontId="0" fillId="0" borderId="0" xfId="0"/>
    <xf numFmtId="0" fontId="0" fillId="2" borderId="0" xfId="0" applyFill="1"/>
    <xf numFmtId="0" fontId="2" fillId="2" borderId="0" xfId="0" applyFont="1" applyFill="1"/>
    <xf numFmtId="0" fontId="4" fillId="2" borderId="0" xfId="1" applyFont="1" applyFill="1"/>
    <xf numFmtId="0" fontId="2" fillId="2" borderId="1" xfId="0" applyFont="1" applyFill="1" applyBorder="1"/>
    <xf numFmtId="0" fontId="2" fillId="2" borderId="1" xfId="0" applyFont="1" applyFill="1" applyBorder="1" applyAlignment="1">
      <alignment horizontal="center"/>
    </xf>
    <xf numFmtId="0" fontId="5" fillId="2" borderId="0" xfId="0" applyFont="1" applyFill="1" applyAlignment="1">
      <alignment horizontal="center"/>
    </xf>
    <xf numFmtId="44" fontId="6" fillId="2" borderId="0" xfId="0" applyNumberFormat="1" applyFont="1" applyFill="1"/>
    <xf numFmtId="164" fontId="2" fillId="2" borderId="1" xfId="0" applyNumberFormat="1" applyFont="1" applyFill="1" applyBorder="1" applyAlignment="1">
      <alignment horizontal="center"/>
    </xf>
    <xf numFmtId="164" fontId="0" fillId="2" borderId="0" xfId="0" applyNumberFormat="1" applyFill="1"/>
    <xf numFmtId="164" fontId="2" fillId="2" borderId="0" xfId="0" applyNumberFormat="1" applyFont="1" applyFill="1" applyAlignment="1">
      <alignment horizontal="right"/>
    </xf>
    <xf numFmtId="0" fontId="0" fillId="2" borderId="0" xfId="0" applyFill="1" applyAlignment="1">
      <alignment horizontal="center"/>
    </xf>
    <xf numFmtId="164" fontId="2" fillId="2" borderId="0" xfId="0" applyNumberFormat="1" applyFont="1" applyFill="1"/>
    <xf numFmtId="164" fontId="2" fillId="4" borderId="1" xfId="0" applyNumberFormat="1" applyFont="1" applyFill="1" applyBorder="1"/>
    <xf numFmtId="164" fontId="0" fillId="4" borderId="1" xfId="0" applyNumberFormat="1" applyFill="1" applyBorder="1"/>
    <xf numFmtId="164" fontId="2" fillId="2" borderId="1" xfId="0" applyNumberFormat="1" applyFont="1" applyFill="1" applyBorder="1" applyAlignment="1">
      <alignment horizontal="right"/>
    </xf>
    <xf numFmtId="0" fontId="4" fillId="2" borderId="2" xfId="1" applyFont="1" applyFill="1" applyBorder="1" applyAlignment="1">
      <alignment horizontal="left"/>
    </xf>
    <xf numFmtId="0" fontId="4" fillId="2" borderId="3" xfId="1" applyFont="1" applyFill="1" applyBorder="1" applyAlignment="1">
      <alignment horizontal="left"/>
    </xf>
    <xf numFmtId="164" fontId="9" fillId="2" borderId="1" xfId="0" applyNumberFormat="1" applyFont="1" applyFill="1" applyBorder="1" applyAlignment="1">
      <alignment horizontal="right"/>
    </xf>
    <xf numFmtId="164" fontId="9" fillId="4" borderId="1" xfId="0" applyNumberFormat="1" applyFont="1" applyFill="1" applyBorder="1"/>
    <xf numFmtId="0" fontId="2" fillId="2" borderId="0" xfId="0" applyFont="1" applyFill="1" applyAlignment="1">
      <alignment horizontal="left"/>
    </xf>
    <xf numFmtId="0" fontId="10" fillId="2" borderId="0" xfId="0" applyFont="1" applyFill="1"/>
    <xf numFmtId="0" fontId="8" fillId="2" borderId="0" xfId="0" applyFont="1" applyFill="1"/>
    <xf numFmtId="0" fontId="0" fillId="5" borderId="1" xfId="0" applyFill="1" applyBorder="1"/>
    <xf numFmtId="164" fontId="2" fillId="0" borderId="0" xfId="0" applyNumberFormat="1" applyFont="1"/>
    <xf numFmtId="0" fontId="0" fillId="2" borderId="2" xfId="0" applyFill="1" applyBorder="1"/>
    <xf numFmtId="0" fontId="0" fillId="2" borderId="4" xfId="0" applyFill="1" applyBorder="1"/>
    <xf numFmtId="0" fontId="0" fillId="2" borderId="3" xfId="0" applyFill="1" applyBorder="1"/>
    <xf numFmtId="0" fontId="11" fillId="2" borderId="0" xfId="0" applyFont="1" applyFill="1"/>
    <xf numFmtId="164" fontId="0" fillId="3" borderId="1" xfId="0" applyNumberFormat="1" applyFill="1" applyBorder="1" applyProtection="1">
      <protection locked="0"/>
    </xf>
    <xf numFmtId="0" fontId="0" fillId="0" borderId="1"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1" xfId="0" applyBorder="1"/>
    <xf numFmtId="0" fontId="10" fillId="2" borderId="5" xfId="0" applyFont="1" applyFill="1" applyBorder="1" applyAlignment="1">
      <alignment horizontal="left" vertical="top"/>
    </xf>
    <xf numFmtId="0" fontId="10" fillId="2" borderId="5" xfId="0" applyFont="1" applyFill="1" applyBorder="1" applyAlignment="1">
      <alignment horizontal="left"/>
    </xf>
    <xf numFmtId="0" fontId="4" fillId="2" borderId="2" xfId="1" applyFont="1" applyFill="1" applyBorder="1" applyAlignment="1">
      <alignment horizontal="left"/>
    </xf>
    <xf numFmtId="0" fontId="4" fillId="2" borderId="3" xfId="1"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3" xfId="0" applyFont="1" applyFill="1" applyBorder="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4" fillId="2" borderId="2" xfId="1" applyFont="1" applyFill="1" applyBorder="1" applyAlignment="1">
      <alignment horizontal="left" vertical="top"/>
    </xf>
    <xf numFmtId="0" fontId="4" fillId="2" borderId="3" xfId="1" applyFont="1" applyFill="1" applyBorder="1" applyAlignment="1">
      <alignment horizontal="left" vertical="top"/>
    </xf>
    <xf numFmtId="0" fontId="7" fillId="2" borderId="1" xfId="1" applyFont="1" applyFill="1" applyBorder="1" applyAlignment="1">
      <alignment horizontal="center"/>
    </xf>
    <xf numFmtId="0" fontId="4" fillId="3" borderId="2" xfId="1" applyFont="1" applyFill="1" applyBorder="1" applyAlignment="1">
      <alignment horizontal="center"/>
    </xf>
    <xf numFmtId="0" fontId="4" fillId="3" borderId="4" xfId="1" applyFont="1" applyFill="1" applyBorder="1" applyAlignment="1">
      <alignment horizontal="center"/>
    </xf>
    <xf numFmtId="0" fontId="4" fillId="3" borderId="3" xfId="1" applyFont="1" applyFill="1" applyBorder="1" applyAlignment="1">
      <alignment horizontal="center"/>
    </xf>
  </cellXfs>
  <cellStyles count="3">
    <cellStyle name="Standaard" xfId="0" builtinId="0"/>
    <cellStyle name="Standaard 2" xfId="2" xr:uid="{00000000-0005-0000-0000-000001000000}"/>
    <cellStyle name="Standaard_Blad1" xfId="1" xr:uid="{00000000-0005-0000-0000-00000200000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workbookViewId="0">
      <selection activeCell="F15" sqref="F15"/>
    </sheetView>
  </sheetViews>
  <sheetFormatPr defaultColWidth="0" defaultRowHeight="11.25" zeroHeight="1" x14ac:dyDescent="0.15"/>
  <cols>
    <col min="1" max="1" width="8.125" style="1" customWidth="1"/>
    <col min="2" max="2" width="72.375" style="1" customWidth="1"/>
    <col min="3" max="3" width="14.875" style="1" bestFit="1" customWidth="1"/>
    <col min="4" max="4" width="32.75" style="1" customWidth="1"/>
    <col min="5" max="5" width="25.5" style="1" customWidth="1"/>
    <col min="6" max="6" width="36.75" style="1" customWidth="1"/>
    <col min="7" max="8" width="9" style="1" customWidth="1"/>
    <col min="9" max="9" width="2.875" style="1" customWidth="1"/>
    <col min="10" max="13" width="9" style="1" hidden="1" customWidth="1"/>
    <col min="14" max="16384" width="9" style="1" hidden="1"/>
  </cols>
  <sheetData>
    <row r="1" spans="1:6" x14ac:dyDescent="0.15">
      <c r="A1" s="2" t="s">
        <v>40</v>
      </c>
    </row>
    <row r="2" spans="1:6" x14ac:dyDescent="0.15"/>
    <row r="3" spans="1:6" ht="15" x14ac:dyDescent="0.25">
      <c r="A3" s="3" t="s">
        <v>0</v>
      </c>
    </row>
    <row r="4" spans="1:6" x14ac:dyDescent="0.15"/>
    <row r="5" spans="1:6" x14ac:dyDescent="0.15">
      <c r="A5" s="2" t="s">
        <v>37</v>
      </c>
    </row>
    <row r="6" spans="1:6" x14ac:dyDescent="0.15">
      <c r="A6" s="35" t="s">
        <v>41</v>
      </c>
      <c r="B6" s="35"/>
      <c r="C6" s="35"/>
      <c r="D6" s="35"/>
    </row>
    <row r="7" spans="1:6" x14ac:dyDescent="0.15">
      <c r="A7" s="5" t="s">
        <v>1</v>
      </c>
      <c r="B7" s="4" t="s">
        <v>2</v>
      </c>
      <c r="C7" s="4" t="s">
        <v>6</v>
      </c>
      <c r="D7" s="5" t="s">
        <v>3</v>
      </c>
      <c r="E7" s="2"/>
      <c r="F7" s="21"/>
    </row>
    <row r="8" spans="1:6" x14ac:dyDescent="0.15">
      <c r="A8" s="30" t="s">
        <v>26</v>
      </c>
      <c r="B8" s="33" t="s">
        <v>18</v>
      </c>
      <c r="C8" s="23"/>
      <c r="D8" s="29"/>
      <c r="E8" s="2"/>
      <c r="F8" s="21"/>
    </row>
    <row r="9" spans="1:6" x14ac:dyDescent="0.15">
      <c r="A9" s="30" t="s">
        <v>27</v>
      </c>
      <c r="B9" s="33" t="s">
        <v>19</v>
      </c>
      <c r="C9" s="23"/>
      <c r="D9" s="29"/>
      <c r="E9" s="2"/>
      <c r="F9" s="21"/>
    </row>
    <row r="10" spans="1:6" x14ac:dyDescent="0.15">
      <c r="A10" s="30" t="s">
        <v>28</v>
      </c>
      <c r="B10" s="33" t="s">
        <v>23</v>
      </c>
      <c r="C10" s="23"/>
      <c r="D10" s="29"/>
      <c r="E10" s="2"/>
      <c r="F10" s="21"/>
    </row>
    <row r="11" spans="1:6" x14ac:dyDescent="0.15">
      <c r="A11" s="30" t="s">
        <v>29</v>
      </c>
      <c r="B11" s="33" t="s">
        <v>20</v>
      </c>
      <c r="C11" s="23"/>
      <c r="D11" s="29"/>
      <c r="E11" s="2"/>
      <c r="F11" s="21"/>
    </row>
    <row r="12" spans="1:6" x14ac:dyDescent="0.15">
      <c r="A12" s="30" t="s">
        <v>30</v>
      </c>
      <c r="B12" s="33" t="s">
        <v>21</v>
      </c>
      <c r="C12" s="23"/>
      <c r="D12" s="29"/>
      <c r="E12" s="28"/>
      <c r="F12" s="21"/>
    </row>
    <row r="13" spans="1:6" x14ac:dyDescent="0.15">
      <c r="A13" s="30" t="s">
        <v>31</v>
      </c>
      <c r="B13" s="33" t="s">
        <v>22</v>
      </c>
      <c r="C13" s="29"/>
      <c r="D13" s="14">
        <f>C13*100</f>
        <v>0</v>
      </c>
      <c r="E13" s="2"/>
      <c r="F13" s="21"/>
    </row>
    <row r="14" spans="1:6" x14ac:dyDescent="0.15">
      <c r="A14" s="11"/>
      <c r="D14" s="9"/>
      <c r="E14" s="9"/>
    </row>
    <row r="15" spans="1:6" x14ac:dyDescent="0.15">
      <c r="A15" s="11"/>
      <c r="D15" s="15" t="s">
        <v>4</v>
      </c>
      <c r="E15" s="13">
        <f>SUM(D8:D13)</f>
        <v>0</v>
      </c>
      <c r="F15" s="11" t="str">
        <f>IF(E15&gt;200000,"Overschrijding plafondbedrag","Binnen plafondbedrag")</f>
        <v>Binnen plafondbedrag</v>
      </c>
    </row>
    <row r="16" spans="1:6" x14ac:dyDescent="0.15">
      <c r="A16" s="11"/>
      <c r="D16" s="9"/>
      <c r="E16" s="9"/>
    </row>
    <row r="17" spans="1:9" x14ac:dyDescent="0.15">
      <c r="A17" s="2" t="s">
        <v>38</v>
      </c>
    </row>
    <row r="18" spans="1:9" x14ac:dyDescent="0.15">
      <c r="A18" s="34" t="s">
        <v>42</v>
      </c>
      <c r="B18" s="34"/>
      <c r="C18" s="34"/>
      <c r="D18" s="34"/>
      <c r="F18" s="21"/>
    </row>
    <row r="19" spans="1:9" x14ac:dyDescent="0.15">
      <c r="A19" s="5" t="s">
        <v>1</v>
      </c>
      <c r="B19" s="38" t="s">
        <v>2</v>
      </c>
      <c r="C19" s="40"/>
      <c r="D19" s="5" t="s">
        <v>5</v>
      </c>
    </row>
    <row r="20" spans="1:9" ht="33.75" customHeight="1" x14ac:dyDescent="0.15">
      <c r="A20" s="30" t="s">
        <v>32</v>
      </c>
      <c r="B20" s="41" t="s">
        <v>43</v>
      </c>
      <c r="C20" s="42"/>
      <c r="D20" s="29"/>
      <c r="F20" s="22"/>
      <c r="I20" s="22"/>
    </row>
    <row r="21" spans="1:9" ht="33.75" customHeight="1" x14ac:dyDescent="0.15">
      <c r="A21" s="30" t="s">
        <v>33</v>
      </c>
      <c r="B21" s="41" t="s">
        <v>46</v>
      </c>
      <c r="C21" s="42"/>
      <c r="D21" s="29"/>
      <c r="F21" s="22"/>
      <c r="I21" s="22"/>
    </row>
    <row r="22" spans="1:9" x14ac:dyDescent="0.15">
      <c r="A22" s="30" t="s">
        <v>34</v>
      </c>
      <c r="B22" s="31" t="s">
        <v>16</v>
      </c>
      <c r="C22" s="32"/>
      <c r="D22" s="29"/>
    </row>
    <row r="23" spans="1:9" x14ac:dyDescent="0.15">
      <c r="A23" s="30" t="s">
        <v>36</v>
      </c>
      <c r="B23" s="43" t="s">
        <v>25</v>
      </c>
      <c r="C23" s="44"/>
      <c r="D23" s="29"/>
    </row>
    <row r="24" spans="1:9" x14ac:dyDescent="0.15">
      <c r="A24" s="30" t="s">
        <v>35</v>
      </c>
      <c r="B24" s="43" t="s">
        <v>17</v>
      </c>
      <c r="C24" s="44"/>
      <c r="D24" s="29"/>
      <c r="E24" s="28"/>
    </row>
    <row r="25" spans="1:9" x14ac:dyDescent="0.15">
      <c r="A25" s="11"/>
      <c r="D25" s="9"/>
    </row>
    <row r="26" spans="1:9" x14ac:dyDescent="0.15">
      <c r="A26" s="11"/>
      <c r="D26" s="15" t="s">
        <v>44</v>
      </c>
      <c r="E26" s="13">
        <f>D20+SUM(D22:D24)</f>
        <v>0</v>
      </c>
      <c r="F26" s="11" t="str">
        <f>IF(E26&gt;118000,"Overschrijding plafondbedrag","Binnen plafondbedrag")</f>
        <v>Binnen plafondbedrag</v>
      </c>
    </row>
    <row r="27" spans="1:9" x14ac:dyDescent="0.15">
      <c r="A27" s="11"/>
      <c r="D27" s="9"/>
    </row>
    <row r="28" spans="1:9" x14ac:dyDescent="0.15">
      <c r="A28" s="11"/>
      <c r="D28" s="15" t="s">
        <v>45</v>
      </c>
      <c r="E28" s="13">
        <f>SUM(D21:D24)</f>
        <v>0</v>
      </c>
      <c r="F28" s="11" t="str">
        <f>IF(E28&gt;118000,"Overschrijding plafondbedrag","Binnen plafondbedrag")</f>
        <v>Binnen plafondbedrag</v>
      </c>
    </row>
    <row r="29" spans="1:9" x14ac:dyDescent="0.15">
      <c r="A29" s="11"/>
      <c r="D29" s="10"/>
      <c r="E29" s="24"/>
    </row>
    <row r="30" spans="1:9" x14ac:dyDescent="0.15">
      <c r="A30" s="20" t="s">
        <v>39</v>
      </c>
      <c r="D30" s="10"/>
      <c r="E30" s="12"/>
    </row>
    <row r="31" spans="1:9" x14ac:dyDescent="0.15">
      <c r="A31" s="38" t="s">
        <v>2</v>
      </c>
      <c r="B31" s="39"/>
      <c r="C31" s="40"/>
      <c r="D31" s="8" t="s">
        <v>6</v>
      </c>
      <c r="E31" s="5" t="s">
        <v>7</v>
      </c>
    </row>
    <row r="32" spans="1:9" x14ac:dyDescent="0.15">
      <c r="A32" s="25" t="s">
        <v>24</v>
      </c>
      <c r="B32" s="26"/>
      <c r="C32" s="27"/>
      <c r="D32" s="29"/>
      <c r="E32" s="14">
        <f>D32*500</f>
        <v>0</v>
      </c>
    </row>
    <row r="33" spans="1:8" x14ac:dyDescent="0.15">
      <c r="A33" s="11"/>
      <c r="D33" s="10"/>
      <c r="E33" s="12"/>
    </row>
    <row r="34" spans="1:8" x14ac:dyDescent="0.15">
      <c r="A34" s="11"/>
      <c r="D34" s="15" t="s">
        <v>8</v>
      </c>
      <c r="E34" s="13">
        <f>E32</f>
        <v>0</v>
      </c>
    </row>
    <row r="35" spans="1:8" x14ac:dyDescent="0.15">
      <c r="A35" s="11"/>
      <c r="D35" s="10"/>
      <c r="E35" s="12"/>
    </row>
    <row r="36" spans="1:8" x14ac:dyDescent="0.15">
      <c r="A36" s="11"/>
      <c r="D36" s="10"/>
      <c r="E36" s="12"/>
    </row>
    <row r="37" spans="1:8" ht="14.25" x14ac:dyDescent="0.2">
      <c r="A37" s="11"/>
      <c r="D37" s="18" t="s">
        <v>9</v>
      </c>
      <c r="E37" s="19">
        <f>E15+E26+E28+E34</f>
        <v>0</v>
      </c>
    </row>
    <row r="38" spans="1:8" ht="15.75" x14ac:dyDescent="0.2">
      <c r="B38" s="6"/>
      <c r="C38" s="6"/>
      <c r="D38" s="6"/>
      <c r="E38" s="6"/>
      <c r="F38" s="7"/>
    </row>
    <row r="39" spans="1:8" x14ac:dyDescent="0.15"/>
    <row r="40" spans="1:8" ht="15" x14ac:dyDescent="0.25">
      <c r="A40" s="47" t="s">
        <v>10</v>
      </c>
      <c r="B40" s="47"/>
      <c r="C40" s="47"/>
      <c r="D40" s="47"/>
      <c r="E40" s="47"/>
      <c r="F40" s="47"/>
      <c r="G40" s="47"/>
      <c r="H40" s="47"/>
    </row>
    <row r="41" spans="1:8" ht="15" hidden="1" x14ac:dyDescent="0.25">
      <c r="A41" s="36" t="s">
        <v>11</v>
      </c>
      <c r="B41" s="37"/>
      <c r="C41" s="48"/>
      <c r="D41" s="49"/>
      <c r="E41" s="49"/>
      <c r="F41" s="49"/>
      <c r="G41" s="49"/>
      <c r="H41" s="50"/>
    </row>
    <row r="42" spans="1:8" ht="15" x14ac:dyDescent="0.25">
      <c r="A42" s="16" t="s">
        <v>12</v>
      </c>
      <c r="B42" s="17"/>
      <c r="C42" s="48"/>
      <c r="D42" s="49"/>
      <c r="E42" s="49"/>
      <c r="F42" s="49"/>
      <c r="G42" s="49"/>
      <c r="H42" s="50"/>
    </row>
    <row r="43" spans="1:8" ht="15" x14ac:dyDescent="0.25">
      <c r="A43" s="36" t="s">
        <v>13</v>
      </c>
      <c r="B43" s="37"/>
      <c r="C43" s="48"/>
      <c r="D43" s="49"/>
      <c r="E43" s="49"/>
      <c r="F43" s="49"/>
      <c r="G43" s="49"/>
      <c r="H43" s="50"/>
    </row>
    <row r="44" spans="1:8" ht="15" x14ac:dyDescent="0.25">
      <c r="A44" s="36" t="s">
        <v>14</v>
      </c>
      <c r="B44" s="37"/>
      <c r="C44" s="48"/>
      <c r="D44" s="49"/>
      <c r="E44" s="49"/>
      <c r="F44" s="49"/>
      <c r="G44" s="49"/>
      <c r="H44" s="50"/>
    </row>
    <row r="45" spans="1:8" ht="65.25" customHeight="1" x14ac:dyDescent="0.25">
      <c r="A45" s="45" t="s">
        <v>15</v>
      </c>
      <c r="B45" s="46"/>
      <c r="C45" s="48"/>
      <c r="D45" s="49"/>
      <c r="E45" s="49"/>
      <c r="F45" s="49"/>
      <c r="G45" s="49"/>
      <c r="H45" s="50"/>
    </row>
    <row r="46" spans="1:8" x14ac:dyDescent="0.15"/>
  </sheetData>
  <sheetProtection algorithmName="SHA-512" hashValue="zDFFH5JOBHD9zAqsC7Cq+6p1Qu6RrPZA2WXGi4KQ7qAY5Tn7EXekjUtukHG+j83WaBa8ZZkJ5BZTGqS2yI6GjA==" saltValue="H8P6L3CI/XqRQFxp5EAKkg==" spinCount="100000" sheet="1" objects="1" scenarios="1"/>
  <mergeCells count="18">
    <mergeCell ref="A45:B45"/>
    <mergeCell ref="A40:H40"/>
    <mergeCell ref="C41:H41"/>
    <mergeCell ref="C42:H42"/>
    <mergeCell ref="C43:H43"/>
    <mergeCell ref="C44:H44"/>
    <mergeCell ref="C45:H45"/>
    <mergeCell ref="A18:D18"/>
    <mergeCell ref="A6:D6"/>
    <mergeCell ref="A41:B41"/>
    <mergeCell ref="A31:C31"/>
    <mergeCell ref="A44:B44"/>
    <mergeCell ref="A43:B43"/>
    <mergeCell ref="B20:C20"/>
    <mergeCell ref="B19:C19"/>
    <mergeCell ref="B23:C23"/>
    <mergeCell ref="B24:C24"/>
    <mergeCell ref="B21:C21"/>
  </mergeCells>
  <conditionalFormatting sqref="F15">
    <cfRule type="containsText" dxfId="5" priority="5" operator="containsText" text="Binnen plafondbedrag">
      <formula>NOT(ISERROR(SEARCH("Binnen plafondbedrag",F15)))</formula>
    </cfRule>
    <cfRule type="containsText" dxfId="4" priority="6" operator="containsText" text="Overschrijding plafondbedrag">
      <formula>NOT(ISERROR(SEARCH("Overschrijding plafondbedrag",F15)))</formula>
    </cfRule>
  </conditionalFormatting>
  <conditionalFormatting sqref="F26">
    <cfRule type="containsText" dxfId="3" priority="3" operator="containsText" text="Binnen plafondbedrag">
      <formula>NOT(ISERROR(SEARCH("Binnen plafondbedrag",F26)))</formula>
    </cfRule>
    <cfRule type="containsText" dxfId="2" priority="4" operator="containsText" text="Overschrijding plafondbedrag">
      <formula>NOT(ISERROR(SEARCH("Overschrijding plafondbedrag",F26)))</formula>
    </cfRule>
  </conditionalFormatting>
  <conditionalFormatting sqref="F28">
    <cfRule type="containsText" dxfId="1" priority="1" operator="containsText" text="Binnen plafondbedrag">
      <formula>NOT(ISERROR(SEARCH("Binnen plafondbedrag",F28)))</formula>
    </cfRule>
    <cfRule type="containsText" dxfId="0" priority="2" operator="containsText" text="Overschrijding plafondbedrag">
      <formula>NOT(ISERROR(SEARCH("Overschrijding plafondbedrag",F28)))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E3E0E5BDD4C3409BB152DDAB449045" ma:contentTypeVersion="12" ma:contentTypeDescription="Een nieuw document maken." ma:contentTypeScope="" ma:versionID="1852f0906755c44af2a1bee45f40cc29">
  <xsd:schema xmlns:xsd="http://www.w3.org/2001/XMLSchema" xmlns:xs="http://www.w3.org/2001/XMLSchema" xmlns:p="http://schemas.microsoft.com/office/2006/metadata/properties" xmlns:ns2="945e8ea1-c6e1-4cd2-ac1f-473780eae33d" xmlns:ns3="c6d07248-7145-48b6-a66f-33462b5984a5" targetNamespace="http://schemas.microsoft.com/office/2006/metadata/properties" ma:root="true" ma:fieldsID="b6d5b4609d732326739681bd0dafc101" ns2:_="" ns3:_="">
    <xsd:import namespace="945e8ea1-c6e1-4cd2-ac1f-473780eae33d"/>
    <xsd:import namespace="c6d07248-7145-48b6-a66f-33462b5984a5"/>
    <xsd:element name="properties">
      <xsd:complexType>
        <xsd:sequence>
          <xsd:element name="documentManagement">
            <xsd:complexType>
              <xsd:all>
                <xsd:element ref="ns2:Archiefwaardig"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e8ea1-c6e1-4cd2-ac1f-473780eae33d" elementFormDefault="qualified">
    <xsd:import namespace="http://schemas.microsoft.com/office/2006/documentManagement/types"/>
    <xsd:import namespace="http://schemas.microsoft.com/office/infopath/2007/PartnerControls"/>
    <xsd:element name="Archiefwaardig" ma:index="8" nillable="true" ma:displayName="Archiefwaardig" ma:internalName="Archiefwaardig" ma:readOnly="fals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b2940d0-bd9b-4919-9f11-2103740de8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d07248-7145-48b6-a66f-33462b5984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c49b05-2975-4524-af26-e5d2801cb040}" ma:internalName="TaxCatchAll" ma:showField="CatchAllData" ma:web="c6d07248-7145-48b6-a66f-33462b5984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5e8ea1-c6e1-4cd2-ac1f-473780eae33d">
      <Terms xmlns="http://schemas.microsoft.com/office/infopath/2007/PartnerControls"/>
    </lcf76f155ced4ddcb4097134ff3c332f>
    <TaxCatchAll xmlns="c6d07248-7145-48b6-a66f-33462b5984a5" xsi:nil="true"/>
    <Archiefwaardig xmlns="945e8ea1-c6e1-4cd2-ac1f-473780eae33d">false</Archiefwaardig>
  </documentManagement>
</p:properties>
</file>

<file path=customXml/itemProps1.xml><?xml version="1.0" encoding="utf-8"?>
<ds:datastoreItem xmlns:ds="http://schemas.openxmlformats.org/officeDocument/2006/customXml" ds:itemID="{D9600FB9-F739-4660-A4F2-55E3E6F033C8}">
  <ds:schemaRefs>
    <ds:schemaRef ds:uri="http://schemas.microsoft.com/sharepoint/v3/contenttype/forms"/>
  </ds:schemaRefs>
</ds:datastoreItem>
</file>

<file path=customXml/itemProps2.xml><?xml version="1.0" encoding="utf-8"?>
<ds:datastoreItem xmlns:ds="http://schemas.openxmlformats.org/officeDocument/2006/customXml" ds:itemID="{CAA6D998-C864-4F23-AA3B-2D1F50610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e8ea1-c6e1-4cd2-ac1f-473780eae33d"/>
    <ds:schemaRef ds:uri="c6d07248-7145-48b6-a66f-33462b598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29DA43-505C-43A0-9883-EFB96ED66297}">
  <ds:schemaRefs>
    <ds:schemaRef ds:uri="http://www.w3.org/XML/1998/namespace"/>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c6d07248-7145-48b6-a66f-33462b5984a5"/>
    <ds:schemaRef ds:uri="945e8ea1-c6e1-4cd2-ac1f-473780eae3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GGD Flevoland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Jonge</dc:creator>
  <cp:keywords/>
  <dc:description/>
  <cp:lastModifiedBy>Jeroen de Jonge</cp:lastModifiedBy>
  <cp:revision/>
  <dcterms:created xsi:type="dcterms:W3CDTF">2022-05-22T08:33:53Z</dcterms:created>
  <dcterms:modified xsi:type="dcterms:W3CDTF">2026-07-15T19:08:15Z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0x010100ACE3E0E5BDD4C3409BB152DDAB449045</vt:lpwstr>
  </property>
  <property fmtid="{D5CDD505-2E9C-101B-9397-08002B2CF9AE}" pid="3" name="MediaServiceImageTags">
    <vt:lpwstr/>
  </property>
  <property fmtid="{D5CDD505-2E9C-101B-9397-08002B2CF9AE}" pid="4" name="Order">
    <vt:r8>29500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