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tichtingboornl.sharepoint.com/sites/BOOR-Inkoop/Gedeelde documenten/General/Lopende Aanbestedingen en MOP/81. Inhuur personeel VO/Publicatie/"/>
    </mc:Choice>
  </mc:AlternateContent>
  <xr:revisionPtr revIDLastSave="714" documentId="8_{DF2F0A7E-B753-4024-AB08-CC1B565C5455}" xr6:coauthVersionLast="47" xr6:coauthVersionMax="47" xr10:uidLastSave="{24B5FBED-92C0-464E-9D33-3BEAFF163BD7}"/>
  <bookViews>
    <workbookView xWindow="-108" yWindow="-108" windowWidth="23256" windowHeight="12456" xr2:uid="{F3C3A735-9103-4D36-A245-13E1AFEC905C}"/>
  </bookViews>
  <sheets>
    <sheet name="Voorblad" sheetId="7" r:id="rId1"/>
    <sheet name="Omrekenfactor" sheetId="6" r:id="rId2"/>
    <sheet name="Brokerdienstverlening"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7" l="1"/>
  <c r="A1" i="8"/>
  <c r="B14" i="8" s="1"/>
  <c r="B21" i="6"/>
  <c r="B22" i="6" s="1"/>
  <c r="C21" i="6"/>
  <c r="C22" i="6" s="1"/>
  <c r="E12" i="7" l="1"/>
  <c r="E14" i="7" s="1"/>
</calcChain>
</file>

<file path=xl/sharedStrings.xml><?xml version="1.0" encoding="utf-8"?>
<sst xmlns="http://schemas.openxmlformats.org/spreadsheetml/2006/main" count="75" uniqueCount="65">
  <si>
    <t>Vakantiegeld</t>
  </si>
  <si>
    <t>Pensioen</t>
  </si>
  <si>
    <t>Eindejaarsuitkering</t>
  </si>
  <si>
    <t>Bijlage B - Prijzenblad</t>
  </si>
  <si>
    <t>Inhuur externen VO</t>
  </si>
  <si>
    <t>Kenmerk BOOR 2026/081</t>
  </si>
  <si>
    <t>Categorie</t>
  </si>
  <si>
    <t xml:space="preserve">Percentage/bedrag </t>
  </si>
  <si>
    <t>CAO Component</t>
  </si>
  <si>
    <t>Salaris</t>
  </si>
  <si>
    <t>Bruto maandsalaris</t>
  </si>
  <si>
    <t>Afhankelijk van schaal en trede</t>
  </si>
  <si>
    <t>Toelagen</t>
  </si>
  <si>
    <t>Verzekeringen</t>
  </si>
  <si>
    <t>Werkgeverslasten</t>
  </si>
  <si>
    <t>Vergoedingen</t>
  </si>
  <si>
    <t>Vakantieuitkering</t>
  </si>
  <si>
    <t>Wettelijk 8%</t>
  </si>
  <si>
    <t>Structureel 8,33%</t>
  </si>
  <si>
    <t>Arbeidsmarkttoelag</t>
  </si>
  <si>
    <t>Onregelmatigheidstoeslag</t>
  </si>
  <si>
    <t>Pensioenpremie</t>
  </si>
  <si>
    <t>Variabel indien van toepassing</t>
  </si>
  <si>
    <t>Afhankelijk van de roosteruren</t>
  </si>
  <si>
    <t>Werkgeversdeel  18- 24%</t>
  </si>
  <si>
    <t>Premie Zvw</t>
  </si>
  <si>
    <t>Zorgverzekeringswet</t>
  </si>
  <si>
    <t>Arbeidsongeschiktheid</t>
  </si>
  <si>
    <t>WAO/WIA</t>
  </si>
  <si>
    <t>Sociale lasten</t>
  </si>
  <si>
    <t>Reiskostenvergoeding</t>
  </si>
  <si>
    <t>19 cnt per KM met max van 35KM</t>
  </si>
  <si>
    <t>Opmerkingen</t>
  </si>
  <si>
    <t>WW/AOW/ AoF eb AWF</t>
  </si>
  <si>
    <t>verplichte StiPP-pensioenregeling</t>
  </si>
  <si>
    <t>Bureaukosten</t>
  </si>
  <si>
    <t>Werving</t>
  </si>
  <si>
    <t>Administratie</t>
  </si>
  <si>
    <t xml:space="preserve">Marge </t>
  </si>
  <si>
    <t>Kosten gepaard met werven kandidaten</t>
  </si>
  <si>
    <t xml:space="preserve">Administratie en registratiekosten </t>
  </si>
  <si>
    <t>Winstmarge en handelingskosten</t>
  </si>
  <si>
    <t>Uw score</t>
  </si>
  <si>
    <t>U wordt gevraagd om op de volgende pagina's de gele velden in te vullen.</t>
  </si>
  <si>
    <t>Op basis van de door u ingegeven elementen zal direct een score worden bepaald.</t>
  </si>
  <si>
    <t>Wijzigingen in dit formulier lijdt direct tot uitsluiting.</t>
  </si>
  <si>
    <t>De door u ingevulde elementen komen op dit voorblad terug als gegeven.</t>
  </si>
  <si>
    <t>Instructies</t>
  </si>
  <si>
    <t>Instructie</t>
  </si>
  <si>
    <t>De Omrekenfactor dient te liggen tussen 2,3 en 3,0. Factoren die er buiten vallen verkrijgen geen betere score dan de maximale of minimale score. Vul alleen het gele veld in het uw omrekenfactor</t>
  </si>
  <si>
    <t>Tussen de 2.3 en 2.8</t>
  </si>
  <si>
    <t>Tussen de 2.8 en 3.0</t>
  </si>
  <si>
    <t>Omrekenfactor</t>
  </si>
  <si>
    <t>Uw prijs</t>
  </si>
  <si>
    <t>Punten</t>
  </si>
  <si>
    <t>€ 3.50</t>
  </si>
  <si>
    <t>€ 3.51 - € 4.00</t>
  </si>
  <si>
    <t>€ 4.01 - € 4.25</t>
  </si>
  <si>
    <t>€ 4.26 - € 4.50</t>
  </si>
  <si>
    <t>€ 4.51 - € 5.00</t>
  </si>
  <si>
    <t>Voor de brokerdienstverlening kunt u in het gele vlak uw prijs opgeven.</t>
  </si>
  <si>
    <t>Op basisi van uw prijs wordt de score berekend</t>
  </si>
  <si>
    <t>Punten omrekenfactor</t>
  </si>
  <si>
    <t>Punten Brokerdienstverlening</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</si>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</sst>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x14ac:knownFonts="1">
    <font>
      <sz val="11"/>
      <color theme="1"/>
      <name val="Aptos Narrow"/>
      <family val="2"/>
      <scheme val="minor"/>
    </font>
    <font>
      <b/>
      <sz val="11"/>
      <color theme="1"/>
      <name val="Aptos Narrow"/>
      <family val="2"/>
      <scheme val="minor"/>
    </font>
    <font>
      <sz val="10"/>
      <color theme="1"/>
      <name val="Verdana"/>
      <family val="2"/>
    </font>
    <font>
      <b/>
      <sz val="11"/>
      <color theme="1"/>
      <name val="Times New Roman"/>
      <family val="1"/>
    </font>
    <font>
      <sz val="11"/>
      <color theme="1"/>
      <name val="Times New Roman"/>
      <family val="1"/>
    </font>
    <font>
      <sz val="11"/>
      <color theme="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3" tint="0.749992370372631"/>
        <bgColor indexed="64"/>
      </patternFill>
    </fill>
    <fill>
      <patternFill patternType="solid">
        <fgColor theme="3" tint="0.89999084444715716"/>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1">
    <xf numFmtId="0" fontId="0" fillId="0" borderId="0" xfId="0"/>
    <xf numFmtId="0" fontId="0" fillId="0" borderId="1" xfId="0" applyBorder="1"/>
    <xf numFmtId="0" fontId="0" fillId="0" borderId="1" xfId="0" applyFill="1" applyBorder="1"/>
    <xf numFmtId="0" fontId="1" fillId="3" borderId="1" xfId="0" applyFont="1" applyFill="1" applyBorder="1"/>
    <xf numFmtId="0" fontId="1" fillId="0" borderId="0" xfId="0" applyFont="1"/>
    <xf numFmtId="0" fontId="2" fillId="0" borderId="0" xfId="0" applyFont="1"/>
    <xf numFmtId="0" fontId="1" fillId="0" borderId="1" xfId="0" applyFont="1" applyFill="1" applyBorder="1"/>
    <xf numFmtId="0" fontId="3" fillId="0" borderId="0" xfId="0" applyFont="1"/>
    <xf numFmtId="0" fontId="4" fillId="0" borderId="0" xfId="0" applyFont="1"/>
    <xf numFmtId="0" fontId="1" fillId="4" borderId="2" xfId="0" applyFont="1" applyFill="1" applyBorder="1"/>
    <xf numFmtId="0" fontId="0" fillId="0" borderId="1" xfId="0" applyBorder="1" applyAlignment="1">
      <alignment horizontal="center" vertical="center"/>
    </xf>
    <xf numFmtId="0" fontId="0" fillId="5" borderId="1" xfId="0" applyFill="1" applyBorder="1" applyAlignment="1">
      <alignment horizontal="center" vertical="center"/>
    </xf>
    <xf numFmtId="0" fontId="0" fillId="5" borderId="11" xfId="0" applyFill="1" applyBorder="1" applyAlignment="1">
      <alignment horizontal="center" vertical="center"/>
    </xf>
    <xf numFmtId="0" fontId="0" fillId="5" borderId="1" xfId="0" applyFill="1" applyBorder="1"/>
    <xf numFmtId="0" fontId="1" fillId="0" borderId="0" xfId="0" applyFont="1" applyAlignment="1">
      <alignment horizontal="left" vertical="top"/>
    </xf>
    <xf numFmtId="0" fontId="0" fillId="4" borderId="3" xfId="0" applyFont="1" applyFill="1" applyBorder="1" applyAlignment="1">
      <alignment horizontal="left" vertical="top" wrapText="1"/>
    </xf>
    <xf numFmtId="0" fontId="0" fillId="4" borderId="4" xfId="0" applyFont="1" applyFill="1" applyBorder="1" applyAlignment="1">
      <alignment horizontal="left" vertical="top" wrapText="1"/>
    </xf>
    <xf numFmtId="0" fontId="0" fillId="4" borderId="5" xfId="0" applyFont="1" applyFill="1" applyBorder="1" applyAlignment="1">
      <alignment horizontal="left" vertical="top" wrapText="1"/>
    </xf>
    <xf numFmtId="0" fontId="0" fillId="4" borderId="6" xfId="0" applyFont="1" applyFill="1" applyBorder="1" applyAlignment="1">
      <alignment horizontal="left" vertical="top" wrapText="1"/>
    </xf>
    <xf numFmtId="0" fontId="0" fillId="4" borderId="0" xfId="0" applyFont="1" applyFill="1" applyBorder="1" applyAlignment="1">
      <alignment horizontal="left" vertical="top" wrapText="1"/>
    </xf>
    <xf numFmtId="0" fontId="0" fillId="4" borderId="7" xfId="0" applyFont="1" applyFill="1" applyBorder="1" applyAlignment="1">
      <alignment horizontal="left" vertical="top" wrapText="1"/>
    </xf>
    <xf numFmtId="0" fontId="0" fillId="4" borderId="8" xfId="0" applyFont="1" applyFill="1" applyBorder="1" applyAlignment="1">
      <alignment horizontal="left" vertical="top" wrapText="1"/>
    </xf>
    <xf numFmtId="0" fontId="0" fillId="4" borderId="9" xfId="0" applyFont="1" applyFill="1" applyBorder="1" applyAlignment="1">
      <alignment horizontal="left" vertical="top" wrapText="1"/>
    </xf>
    <xf numFmtId="0" fontId="0" fillId="4" borderId="10" xfId="0" applyFont="1" applyFill="1" applyBorder="1" applyAlignment="1">
      <alignment horizontal="left" vertical="top" wrapText="1"/>
    </xf>
    <xf numFmtId="0" fontId="1" fillId="2" borderId="1" xfId="0" applyFont="1" applyFill="1" applyBorder="1" applyAlignment="1">
      <alignment horizontal="center" vertical="top"/>
    </xf>
    <xf numFmtId="0" fontId="5" fillId="0" borderId="1" xfId="0" applyFont="1" applyBorder="1" applyAlignment="1">
      <alignment horizontal="center" vertical="top"/>
    </xf>
    <xf numFmtId="0" fontId="1" fillId="3" borderId="1" xfId="0" applyFont="1" applyFill="1" applyBorder="1" applyAlignment="1">
      <alignment horizontal="center" vertical="center"/>
    </xf>
    <xf numFmtId="0" fontId="5" fillId="0" borderId="0" xfId="0" applyFont="1"/>
    <xf numFmtId="0" fontId="1" fillId="2" borderId="1" xfId="0" applyFont="1" applyFill="1" applyBorder="1" applyAlignment="1">
      <alignment horizontal="center" vertical="center"/>
    </xf>
    <xf numFmtId="0" fontId="0" fillId="0" borderId="12" xfId="0" applyBorder="1" applyAlignment="1">
      <alignment vertical="top"/>
    </xf>
    <xf numFmtId="0" fontId="0" fillId="0" borderId="13" xfId="0" applyBorder="1" applyAlignment="1">
      <alignment vertical="top"/>
    </xf>
    <xf numFmtId="0" fontId="0" fillId="0" borderId="11" xfId="0" applyBorder="1"/>
    <xf numFmtId="0" fontId="0" fillId="0" borderId="12" xfId="0" applyBorder="1"/>
    <xf numFmtId="0" fontId="1" fillId="3" borderId="13" xfId="0" applyFont="1" applyFill="1" applyBorder="1"/>
    <xf numFmtId="0" fontId="1" fillId="3" borderId="11" xfId="0" applyFont="1" applyFill="1" applyBorder="1"/>
    <xf numFmtId="176" fontId="0" fillId="0" borderId="11" xfId="0" applyNumberFormat="1" applyBorder="1" applyAlignment="1">
      <alignment horizontal="center" vertical="center"/>
    </xf>
    <xf numFmtId="176" fontId="0" fillId="0" borderId="1" xfId="0" applyNumberFormat="1" applyBorder="1" applyAlignment="1">
      <alignment horizontal="center" vertical="center"/>
    </xf>
    <xf numFmtId="176" fontId="1" fillId="3" borderId="1" xfId="0" applyNumberFormat="1" applyFont="1" applyFill="1" applyBorder="1" applyAlignment="1">
      <alignment horizontal="center" vertical="center"/>
    </xf>
    <xf numFmtId="0" fontId="0" fillId="0" borderId="12" xfId="0" applyBorder="1" applyAlignment="1">
      <alignment horizontal="left" vertical="top"/>
    </xf>
    <xf numFmtId="0" fontId="0" fillId="0" borderId="13" xfId="0" applyBorder="1" applyAlignment="1">
      <alignment horizontal="left" vertical="top"/>
    </xf>
    <xf numFmtId="0" fontId="0" fillId="0" borderId="11"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079C4-B242-4D90-8B59-5C228BFF668E}">
  <dimension ref="A1:E14"/>
  <sheetViews>
    <sheetView tabSelected="1" workbookViewId="0">
      <selection activeCell="J14" sqref="J14"/>
    </sheetView>
  </sheetViews>
  <sheetFormatPr defaultRowHeight="14.4" x14ac:dyDescent="0.3"/>
  <cols>
    <col min="3" max="3" width="12" customWidth="1"/>
  </cols>
  <sheetData>
    <row r="1" spans="1:5" x14ac:dyDescent="0.3">
      <c r="A1" s="14" t="s">
        <v>3</v>
      </c>
      <c r="B1" s="14"/>
      <c r="C1" s="14"/>
    </row>
    <row r="2" spans="1:5" x14ac:dyDescent="0.3">
      <c r="A2" s="14" t="s">
        <v>4</v>
      </c>
      <c r="B2" s="14"/>
      <c r="C2" s="14"/>
    </row>
    <row r="3" spans="1:5" x14ac:dyDescent="0.3">
      <c r="A3" s="14" t="s">
        <v>5</v>
      </c>
      <c r="B3" s="14"/>
      <c r="C3" s="14"/>
    </row>
    <row r="5" spans="1:5" x14ac:dyDescent="0.3">
      <c r="B5" s="7" t="s">
        <v>47</v>
      </c>
    </row>
    <row r="6" spans="1:5" x14ac:dyDescent="0.3">
      <c r="A6" s="8" t="s">
        <v>43</v>
      </c>
    </row>
    <row r="7" spans="1:5" x14ac:dyDescent="0.3">
      <c r="A7" s="8" t="s">
        <v>44</v>
      </c>
    </row>
    <row r="8" spans="1:5" x14ac:dyDescent="0.3">
      <c r="A8" s="8" t="s">
        <v>45</v>
      </c>
    </row>
    <row r="9" spans="1:5" x14ac:dyDescent="0.3">
      <c r="A9" s="8" t="s">
        <v>46</v>
      </c>
    </row>
    <row r="12" spans="1:5" x14ac:dyDescent="0.3">
      <c r="B12" s="29" t="s">
        <v>62</v>
      </c>
      <c r="C12" s="30"/>
      <c r="D12" s="31"/>
      <c r="E12" s="36">
        <f>IF(Omrekenfactor!B22=9,9,Omrekenfactor!B22+Omrekenfactor!C22)</f>
        <v>20</v>
      </c>
    </row>
    <row r="13" spans="1:5" x14ac:dyDescent="0.3">
      <c r="B13" s="38" t="s">
        <v>63</v>
      </c>
      <c r="C13" s="39"/>
      <c r="D13" s="40"/>
      <c r="E13" s="10" t="str">
        <f>Brokerdienstverlening!B14</f>
        <v>10</v>
      </c>
    </row>
    <row r="14" spans="1:5" x14ac:dyDescent="0.3">
      <c r="B14" s="32"/>
      <c r="C14" s="33" t="s">
        <v>64</v>
      </c>
      <c r="D14" s="34"/>
      <c r="E14" s="37">
        <f>E13+E12</f>
        <v>30</v>
      </c>
    </row>
  </sheetData>
  <mergeCells count="3">
    <mergeCell ref="A1:C1"/>
    <mergeCell ref="A2:C2"/>
    <mergeCell ref="A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26E0C-7669-4FD7-B50A-75841A9FBD2B}">
  <dimension ref="A1:K22"/>
  <sheetViews>
    <sheetView workbookViewId="0">
      <selection sqref="A1:C3"/>
    </sheetView>
  </sheetViews>
  <sheetFormatPr defaultRowHeight="14.4" x14ac:dyDescent="0.3"/>
  <cols>
    <col min="1" max="1" width="16.44140625" bestFit="1" customWidth="1"/>
    <col min="2" max="2" width="22.21875" bestFit="1" customWidth="1"/>
    <col min="3" max="3" width="32.6640625" bestFit="1" customWidth="1"/>
    <col min="4" max="4" width="33.88671875" bestFit="1" customWidth="1"/>
  </cols>
  <sheetData>
    <row r="1" spans="1:11" x14ac:dyDescent="0.3">
      <c r="A1" s="14" t="s">
        <v>3</v>
      </c>
      <c r="B1" s="14"/>
      <c r="C1" s="14"/>
    </row>
    <row r="2" spans="1:11" x14ac:dyDescent="0.3">
      <c r="A2" s="14" t="s">
        <v>4</v>
      </c>
      <c r="B2" s="14"/>
      <c r="C2" s="14"/>
    </row>
    <row r="3" spans="1:11" x14ac:dyDescent="0.3">
      <c r="A3" s="14" t="s">
        <v>5</v>
      </c>
      <c r="B3" s="14"/>
      <c r="C3" s="14"/>
    </row>
    <row r="4" spans="1:11" x14ac:dyDescent="0.3">
      <c r="G4" s="9" t="s">
        <v>48</v>
      </c>
    </row>
    <row r="5" spans="1:11" s="4" customFormat="1" x14ac:dyDescent="0.3">
      <c r="A5" s="3" t="s">
        <v>6</v>
      </c>
      <c r="B5" s="3" t="s">
        <v>8</v>
      </c>
      <c r="C5" s="3" t="s">
        <v>7</v>
      </c>
      <c r="D5" s="3" t="s">
        <v>32</v>
      </c>
      <c r="G5" s="15" t="s">
        <v>49</v>
      </c>
      <c r="H5" s="16"/>
      <c r="I5" s="16"/>
      <c r="J5" s="16"/>
      <c r="K5" s="17"/>
    </row>
    <row r="6" spans="1:11" x14ac:dyDescent="0.3">
      <c r="A6" s="1" t="s">
        <v>9</v>
      </c>
      <c r="B6" s="1" t="s">
        <v>10</v>
      </c>
      <c r="C6" s="1" t="s">
        <v>11</v>
      </c>
      <c r="D6" s="1"/>
      <c r="G6" s="18"/>
      <c r="H6" s="19"/>
      <c r="I6" s="19"/>
      <c r="J6" s="19"/>
      <c r="K6" s="20"/>
    </row>
    <row r="7" spans="1:11" x14ac:dyDescent="0.3">
      <c r="A7" s="1" t="s">
        <v>0</v>
      </c>
      <c r="B7" s="1" t="s">
        <v>16</v>
      </c>
      <c r="C7" s="1" t="s">
        <v>17</v>
      </c>
      <c r="D7" s="1"/>
      <c r="G7" s="18"/>
      <c r="H7" s="19"/>
      <c r="I7" s="19"/>
      <c r="J7" s="19"/>
      <c r="K7" s="20"/>
    </row>
    <row r="8" spans="1:11" x14ac:dyDescent="0.3">
      <c r="A8" s="1" t="s">
        <v>2</v>
      </c>
      <c r="B8" s="1" t="s">
        <v>2</v>
      </c>
      <c r="C8" s="1" t="s">
        <v>18</v>
      </c>
      <c r="D8" s="1"/>
      <c r="G8" s="18"/>
      <c r="H8" s="19"/>
      <c r="I8" s="19"/>
      <c r="J8" s="19"/>
      <c r="K8" s="20"/>
    </row>
    <row r="9" spans="1:11" x14ac:dyDescent="0.3">
      <c r="A9" s="1" t="s">
        <v>12</v>
      </c>
      <c r="B9" s="1" t="s">
        <v>19</v>
      </c>
      <c r="C9" s="1" t="s">
        <v>22</v>
      </c>
      <c r="D9" s="1"/>
      <c r="G9" s="21"/>
      <c r="H9" s="22"/>
      <c r="I9" s="22"/>
      <c r="J9" s="22"/>
      <c r="K9" s="23"/>
    </row>
    <row r="10" spans="1:11" x14ac:dyDescent="0.3">
      <c r="A10" s="1" t="s">
        <v>12</v>
      </c>
      <c r="B10" s="1" t="s">
        <v>20</v>
      </c>
      <c r="C10" s="1" t="s">
        <v>23</v>
      </c>
      <c r="D10" s="1"/>
    </row>
    <row r="11" spans="1:11" x14ac:dyDescent="0.3">
      <c r="A11" s="1" t="s">
        <v>1</v>
      </c>
      <c r="B11" s="1" t="s">
        <v>21</v>
      </c>
      <c r="C11" s="1" t="s">
        <v>24</v>
      </c>
      <c r="D11" s="5" t="s">
        <v>34</v>
      </c>
    </row>
    <row r="12" spans="1:11" x14ac:dyDescent="0.3">
      <c r="A12" s="1" t="s">
        <v>13</v>
      </c>
      <c r="B12" s="1" t="s">
        <v>25</v>
      </c>
      <c r="C12" s="1" t="s">
        <v>26</v>
      </c>
      <c r="D12" s="1"/>
    </row>
    <row r="13" spans="1:11" x14ac:dyDescent="0.3">
      <c r="A13" s="1" t="s">
        <v>13</v>
      </c>
      <c r="B13" s="1" t="s">
        <v>27</v>
      </c>
      <c r="C13" s="1" t="s">
        <v>28</v>
      </c>
      <c r="D13" s="1"/>
    </row>
    <row r="14" spans="1:11" x14ac:dyDescent="0.3">
      <c r="A14" s="1" t="s">
        <v>14</v>
      </c>
      <c r="B14" s="1" t="s">
        <v>29</v>
      </c>
      <c r="C14" s="1" t="s">
        <v>33</v>
      </c>
      <c r="D14" s="1"/>
    </row>
    <row r="15" spans="1:11" x14ac:dyDescent="0.3">
      <c r="A15" s="1" t="s">
        <v>15</v>
      </c>
      <c r="B15" s="1" t="s">
        <v>30</v>
      </c>
      <c r="C15" s="1"/>
      <c r="D15" s="1" t="s">
        <v>31</v>
      </c>
    </row>
    <row r="16" spans="1:11" x14ac:dyDescent="0.3">
      <c r="A16" s="2" t="s">
        <v>35</v>
      </c>
      <c r="B16" s="2" t="s">
        <v>36</v>
      </c>
      <c r="C16" s="1" t="s">
        <v>39</v>
      </c>
      <c r="D16" s="1"/>
    </row>
    <row r="17" spans="1:4" x14ac:dyDescent="0.3">
      <c r="A17" s="2" t="s">
        <v>35</v>
      </c>
      <c r="B17" s="2" t="s">
        <v>37</v>
      </c>
      <c r="C17" s="1" t="s">
        <v>40</v>
      </c>
      <c r="D17" s="1"/>
    </row>
    <row r="18" spans="1:4" x14ac:dyDescent="0.3">
      <c r="A18" s="2" t="s">
        <v>35</v>
      </c>
      <c r="B18" s="2" t="s">
        <v>38</v>
      </c>
      <c r="C18" s="1" t="s">
        <v>41</v>
      </c>
      <c r="D18" s="1"/>
    </row>
    <row r="20" spans="1:4" x14ac:dyDescent="0.3">
      <c r="A20" s="13" t="s">
        <v>52</v>
      </c>
      <c r="B20" s="12" t="s">
        <v>50</v>
      </c>
      <c r="C20" s="11" t="s">
        <v>51</v>
      </c>
    </row>
    <row r="21" spans="1:4" x14ac:dyDescent="0.3">
      <c r="A21" s="24">
        <v>2.2999999999999998</v>
      </c>
      <c r="B21" s="25">
        <f>IF(AND(A21&gt;=2.3, A21&lt;=2.8), 20*(9/20)^((A21-2.3)/0.5), "0")</f>
        <v>20</v>
      </c>
      <c r="C21" s="25">
        <f>IF(AND(A21&gt;=2.8,A21&lt;=3),9^(1-5*(A21-2.8)),0)</f>
        <v>0</v>
      </c>
    </row>
    <row r="22" spans="1:4" x14ac:dyDescent="0.3">
      <c r="A22" s="6" t="s">
        <v>42</v>
      </c>
      <c r="B22" s="35">
        <f>B21</f>
        <v>20</v>
      </c>
      <c r="C22" s="10">
        <f>C21</f>
        <v>0</v>
      </c>
    </row>
  </sheetData>
  <mergeCells count="4">
    <mergeCell ref="A1:C1"/>
    <mergeCell ref="A2:C2"/>
    <mergeCell ref="A3:C3"/>
    <mergeCell ref="G5:K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DDE80-E1CD-4C6D-B2E8-B95483AE79F3}">
  <dimension ref="A1:B14"/>
  <sheetViews>
    <sheetView workbookViewId="0">
      <selection activeCell="B7" sqref="B7"/>
    </sheetView>
  </sheetViews>
  <sheetFormatPr defaultRowHeight="14.4" x14ac:dyDescent="0.3"/>
  <cols>
    <col min="1" max="1" width="18.6640625" customWidth="1"/>
    <col min="2" max="2" width="17" customWidth="1"/>
  </cols>
  <sheetData>
    <row r="1" spans="1:2" x14ac:dyDescent="0.3">
      <c r="A1" s="27">
        <f>B7</f>
        <v>0</v>
      </c>
    </row>
    <row r="5" spans="1:2" x14ac:dyDescent="0.3">
      <c r="A5" t="s">
        <v>60</v>
      </c>
    </row>
    <row r="6" spans="1:2" x14ac:dyDescent="0.3">
      <c r="A6" t="s">
        <v>61</v>
      </c>
    </row>
    <row r="7" spans="1:2" x14ac:dyDescent="0.3">
      <c r="A7" s="3" t="s">
        <v>53</v>
      </c>
      <c r="B7" s="28"/>
    </row>
    <row r="8" spans="1:2" x14ac:dyDescent="0.3">
      <c r="A8" s="3" t="s">
        <v>53</v>
      </c>
      <c r="B8" s="3" t="s">
        <v>54</v>
      </c>
    </row>
    <row r="9" spans="1:2" x14ac:dyDescent="0.3">
      <c r="A9" s="10" t="s">
        <v>55</v>
      </c>
      <c r="B9" s="10">
        <v>10</v>
      </c>
    </row>
    <row r="10" spans="1:2" x14ac:dyDescent="0.3">
      <c r="A10" s="10" t="s">
        <v>56</v>
      </c>
      <c r="B10" s="10">
        <v>7</v>
      </c>
    </row>
    <row r="11" spans="1:2" x14ac:dyDescent="0.3">
      <c r="A11" s="10" t="s">
        <v>57</v>
      </c>
      <c r="B11" s="10">
        <v>5</v>
      </c>
    </row>
    <row r="12" spans="1:2" x14ac:dyDescent="0.3">
      <c r="A12" s="10" t="s">
        <v>58</v>
      </c>
      <c r="B12" s="10">
        <v>2</v>
      </c>
    </row>
    <row r="13" spans="1:2" x14ac:dyDescent="0.3">
      <c r="A13" s="10" t="s">
        <v>59</v>
      </c>
      <c r="B13" s="10">
        <v>0</v>
      </c>
    </row>
    <row r="14" spans="1:2" x14ac:dyDescent="0.3">
      <c r="A14" s="26" t="s">
        <v>42</v>
      </c>
      <c r="B14" s="26" t="str">
        <f>IF(A1&lt;=3.5,"10",IF(A1&lt;=4,"7",IF(A1&lt;=4.25,"5",IF(A1&lt;=4.5,"2","0"))))</f>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f3d40c7-54d9-4dae-96ad-371552a55f28" xsi:nil="true"/>
    <lcf76f155ced4ddcb4097134ff3c332f xmlns="51a0bb85-2bd5-4c73-85a7-1bfd2ae1fe4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47EE03E3C2F94299998C5CFC4CB626" ma:contentTypeVersion="11" ma:contentTypeDescription="Een nieuw document maken." ma:contentTypeScope="" ma:versionID="fad3c690b7960588fa4c849018877d1e">
  <xsd:schema xmlns:xsd="http://www.w3.org/2001/XMLSchema" xmlns:xs="http://www.w3.org/2001/XMLSchema" xmlns:p="http://schemas.microsoft.com/office/2006/metadata/properties" xmlns:ns2="51a0bb85-2bd5-4c73-85a7-1bfd2ae1fe4d" xmlns:ns3="3f3d40c7-54d9-4dae-96ad-371552a55f28" targetNamespace="http://schemas.microsoft.com/office/2006/metadata/properties" ma:root="true" ma:fieldsID="421beed436323592f838da9de6bca641" ns2:_="" ns3:_="">
    <xsd:import namespace="51a0bb85-2bd5-4c73-85a7-1bfd2ae1fe4d"/>
    <xsd:import namespace="3f3d40c7-54d9-4dae-96ad-371552a55f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0bb85-2bd5-4c73-85a7-1bfd2ae1fe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3d40c7-54d9-4dae-96ad-371552a55f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62d451-523e-46d5-9940-49887939294c}" ma:internalName="TaxCatchAll" ma:showField="CatchAllData" ma:web="3f3d40c7-54d9-4dae-96ad-371552a55f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E08827-C414-4845-A9A0-2E185F62AB97}">
  <ds:schemaRefs>
    <ds:schemaRef ds:uri="http://schemas.microsoft.com/sharepoint/v3/contenttype/forms"/>
  </ds:schemaRefs>
</ds:datastoreItem>
</file>

<file path=customXml/itemProps2.xml><?xml version="1.0" encoding="utf-8"?>
<ds:datastoreItem xmlns:ds="http://schemas.openxmlformats.org/officeDocument/2006/customXml" ds:itemID="{8E9C0376-8FB0-4CBC-B046-CAE166FBF5E6}">
  <ds:schemaRefs>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purl.org/dc/dcmitype/"/>
    <ds:schemaRef ds:uri="http://schemas.microsoft.com/office/2006/metadata/properties"/>
    <ds:schemaRef ds:uri="http://purl.org/dc/elements/1.1/"/>
    <ds:schemaRef ds:uri="http://purl.org/dc/terms/"/>
    <ds:schemaRef ds:uri="3f3d40c7-54d9-4dae-96ad-371552a55f28"/>
    <ds:schemaRef ds:uri="51a0bb85-2bd5-4c73-85a7-1bfd2ae1fe4d"/>
  </ds:schemaRefs>
</ds:datastoreItem>
</file>

<file path=customXml/itemProps3.xml><?xml version="1.0" encoding="utf-8"?>
<ds:datastoreItem xmlns:ds="http://schemas.openxmlformats.org/officeDocument/2006/customXml" ds:itemID="{1D219A38-F325-414D-A15C-8818E26086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0bb85-2bd5-4c73-85a7-1bfd2ae1fe4d"/>
    <ds:schemaRef ds:uri="3f3d40c7-54d9-4dae-96ad-371552a55f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Omrekenfactor</vt:lpstr>
      <vt:lpstr>Brokerdienstverlening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Hermans</dc:creator>
  <cp:lastModifiedBy>Bas Hermans</cp:lastModifiedBy>
  <dcterms:created xsi:type="dcterms:W3CDTF">2025-02-13T12:07:50Z</dcterms:created>
  <dcterms:modified xsi:type="dcterms:W3CDTF">2026-07-14T13:58:57Z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0x0101006F47EE03E3C2F94299998C5CFC4CB626</vt:lpwstr>
  </property>
  <property fmtid="{D5CDD505-2E9C-101B-9397-08002B2CF9AE}" pid="3" name="MediaServiceImageTags">
    <vt:lpwstr/>
  </property>
</Properties>
</file>