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heckCompatibility="1" defaultThemeVersion="124226"/>
  <mc:AlternateContent xmlns:mc="http://schemas.openxmlformats.org/markup-compatibility/2006">
    <mc:Choice Requires="x15">
      <x15ac:absPath xmlns:x15ac="http://schemas.microsoft.com/office/spreadsheetml/2010/11/ac" url="https://unitedqualitybv.sharepoint.com/klanten/Docs/Venray/1529 EA inz en verw OPK/06. Bestanden voor publicatie/"/>
    </mc:Choice>
  </mc:AlternateContent>
  <xr:revisionPtr revIDLastSave="28" documentId="8_{F114FE3C-0FA0-4670-B1AE-D02901DAB10F}" xr6:coauthVersionLast="47" xr6:coauthVersionMax="47" xr10:uidLastSave="{BE146E8B-AAD1-4CC6-8448-1BF813C9BF3B}"/>
  <bookViews>
    <workbookView xWindow="-120" yWindow="-120" windowWidth="29040" windowHeight="17520" tabRatio="840" activeTab="1" xr2:uid="{00000000-000D-0000-FFFF-FFFF00000000}"/>
  </bookViews>
  <sheets>
    <sheet name="Voorblad" sheetId="18" r:id="rId1"/>
    <sheet name="1. Kwal. gunningscriteria" sheetId="26" r:id="rId2"/>
    <sheet name="2. Inschrijfprijs" sheetId="30" r:id="rId3"/>
    <sheet name="3. Fictieve inschrijfprijs" sheetId="25" r:id="rId4"/>
  </sheets>
  <definedNames>
    <definedName name="_xlnm.Print_Area" localSheetId="1">'1. Kwal. gunningscriteria'!$A$1:$L$33</definedName>
    <definedName name="_xlnm.Print_Area" localSheetId="2">'2. Inschrijfprijs'!$A$1:$G$52</definedName>
    <definedName name="_xlnm.Print_Area" localSheetId="3">'3. Fictieve inschrijfprijs'!$A$1:$C$6</definedName>
    <definedName name="_xlnm.Print_Area" localSheetId="0">Voorblad!$B$2:$I$23</definedName>
    <definedName name="_xlnm.Print_Titles" localSheetId="1">'1. Kwal. gunningscriteria'!$1:$1</definedName>
    <definedName name="_xlnm.Print_Titles" localSheetId="2">'2. Inschrijfprijs'!$1:$1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8" i="26" l="1"/>
  <c r="F17" i="30"/>
  <c r="K7" i="26" l="1"/>
  <c r="K6" i="26"/>
  <c r="K5" i="26"/>
  <c r="K4" i="26"/>
  <c r="E28" i="26"/>
  <c r="F4" i="30"/>
  <c r="F5" i="30" l="1"/>
  <c r="F6" i="30"/>
  <c r="F8" i="30" l="1"/>
  <c r="F22" i="30" l="1"/>
  <c r="F21" i="30"/>
  <c r="F7" i="30" l="1"/>
  <c r="F12" i="26"/>
  <c r="F12" i="30" l="1"/>
  <c r="F24" i="30" s="1"/>
  <c r="C4" i="25" l="1"/>
  <c r="F28" i="26" l="1"/>
  <c r="C3" i="25" s="1"/>
  <c r="C5" i="25" s="1"/>
</calcChain>
</file>

<file path=xl/sharedStrings.xml><?xml version="1.0" encoding="utf-8"?>
<sst xmlns="http://schemas.openxmlformats.org/spreadsheetml/2006/main" count="179" uniqueCount="132">
  <si>
    <t>Inhoud:</t>
  </si>
  <si>
    <t>Naam inschrijver:</t>
  </si>
  <si>
    <t>Nr.</t>
  </si>
  <si>
    <t>Vraagstelling: Duurzaam materieel</t>
  </si>
  <si>
    <t>Antwoordopties</t>
  </si>
  <si>
    <t xml:space="preserve">Binnen aantal maanden na ingangsdatum contract </t>
  </si>
  <si>
    <t>Antwoord</t>
  </si>
  <si>
    <t>A</t>
  </si>
  <si>
    <t>B</t>
  </si>
  <si>
    <t>C</t>
  </si>
  <si>
    <t>0
(direct vanaf ingangsdatum)</t>
  </si>
  <si>
    <t>D</t>
  </si>
  <si>
    <t>E</t>
  </si>
  <si>
    <t>ALG</t>
  </si>
  <si>
    <t>Voorwaarde</t>
  </si>
  <si>
    <t>NR.</t>
  </si>
  <si>
    <t xml:space="preserve">Voorwaarden </t>
  </si>
  <si>
    <t>PR-12</t>
  </si>
  <si>
    <t>PR-11</t>
  </si>
  <si>
    <t>PR-10</t>
  </si>
  <si>
    <t>Eigenaar</t>
  </si>
  <si>
    <t>Plaats</t>
  </si>
  <si>
    <t>Postcode</t>
  </si>
  <si>
    <t>Adres</t>
  </si>
  <si>
    <t>Naam</t>
  </si>
  <si>
    <t>PR-8</t>
  </si>
  <si>
    <t>PR-7</t>
  </si>
  <si>
    <t>PR-6</t>
  </si>
  <si>
    <t>Eenheid</t>
  </si>
  <si>
    <t>Omschrijving</t>
  </si>
  <si>
    <t>Per lediging</t>
  </si>
  <si>
    <t>2. Inschrijfprijs</t>
  </si>
  <si>
    <t>3. Fictieve inschrijfprijs</t>
  </si>
  <si>
    <t>Systematiek voor het toekennen van de score</t>
  </si>
  <si>
    <t>Fictieve korting 
(behaalde kwaliteitswaarde)</t>
  </si>
  <si>
    <t>Maximale fictieve korting 
(maximale kwaliteitswaarde)</t>
  </si>
  <si>
    <t>Prijs</t>
  </si>
  <si>
    <t>Inschrijfprijs</t>
  </si>
  <si>
    <t xml:space="preserve">NR. </t>
  </si>
  <si>
    <t>Behaalde fictieve korting</t>
  </si>
  <si>
    <t>PR-5</t>
  </si>
  <si>
    <t>PR-2</t>
  </si>
  <si>
    <t>PR-4</t>
  </si>
  <si>
    <t>1. Kwalitatieve gunningcriteria</t>
  </si>
  <si>
    <t>Vraag</t>
  </si>
  <si>
    <t>Toekennen van de score</t>
  </si>
  <si>
    <t>KG-2</t>
  </si>
  <si>
    <t>KG-1</t>
  </si>
  <si>
    <t xml:space="preserve">  </t>
  </si>
  <si>
    <t>…………………………..................................................................</t>
  </si>
  <si>
    <t>PR-13</t>
  </si>
  <si>
    <t>PR-14</t>
  </si>
  <si>
    <t>PR-15</t>
  </si>
  <si>
    <t>PR-16</t>
  </si>
  <si>
    <t>Algemeen</t>
  </si>
  <si>
    <t>Inschrijver past, op straffe van uitsluiting, alleen de geel gearceerde cellen aan. Inschrijver moet alle geel gearceerde cellen invullen. Alle ingevulde waarden (in de gele cellen) moeten correct en ondubbelzinnig zijn.</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</si>
  <si>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</si>
  <si>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Maximale kwaliteitswaarde</t>
  </si>
  <si>
    <t>[Invullen door inschrijver]</t>
  </si>
  <si>
    <t xml:space="preserve">Inschrijver past, op straffe van uitsluiting, alleen de geel gearceerde cellen aan. Inschrijver moet alle geel gearceerde cellen correct en ondubbelzinnig invullen. </t>
  </si>
  <si>
    <t>Totaal</t>
  </si>
  <si>
    <t>Totale fictieve inschrijfprijs</t>
  </si>
  <si>
    <t>Inschrijver geeft hier zijn naam op.</t>
  </si>
  <si>
    <t>per lediging</t>
  </si>
  <si>
    <t>ton</t>
  </si>
  <si>
    <t>Inschrijver vermeldt de correcte NAW-gegevens van de overslaglocatie(s) die als ontvangstlocatie(s) voor het ingezamelde OPK gebruikt zullen worden, alsmede de eigenaar van de overslaglocatie(s).</t>
  </si>
  <si>
    <t>Extra toeslag of afslag (of geen extra toe- of afslag: nulprijs) op de marktprijs OPK voor de verwerking en vermarkting van het OPK 
(Bij extra opbrengst invullen met een - teken)</t>
  </si>
  <si>
    <t xml:space="preserve">Inschrijver vermeldt de correcte NAW-gegevens van de verwerkingslocatie(s) van OPK, alsmede de eigenaar van de verwerkingsinrichting. </t>
  </si>
  <si>
    <t xml:space="preserve">Europese openbare aanbesteding
 "Inzameling en verwerking van oud papier en karton (OPK)"
04- Gunningscriteria 
</t>
  </si>
  <si>
    <t>04 - Gunningscriteria
1. Kwalitatieve gunningscriteria</t>
  </si>
  <si>
    <r>
      <rPr>
        <b/>
        <sz val="12"/>
        <color theme="0"/>
        <rFont val="Century Gothic"/>
        <family val="2"/>
      </rPr>
      <t>04</t>
    </r>
    <r>
      <rPr>
        <b/>
        <sz val="12"/>
        <color indexed="9"/>
        <rFont val="Century Gothic"/>
        <family val="2"/>
      </rPr>
      <t xml:space="preserve"> - Gunningscriteria
2. Inschrijfprijs</t>
    </r>
  </si>
  <si>
    <t>NAAM INSCHRIJVER:(A)</t>
  </si>
  <si>
    <t>Prijs per eenheid (B) excl. btw</t>
  </si>
  <si>
    <t>Aantal (C)</t>
  </si>
  <si>
    <t>Subtotaal (BxC) excl. btw</t>
  </si>
  <si>
    <t xml:space="preserve">Deel I: Prijs inzameling en transport OPK </t>
  </si>
  <si>
    <t>Deel II: Beschikbaar stellen inzamelmiddelen</t>
  </si>
  <si>
    <t>per WHA</t>
  </si>
  <si>
    <t>Deel III: Verwerking en opbrengsten OPK</t>
  </si>
  <si>
    <t xml:space="preserve">De eenheidsprijzen zijn conform alle voorwaarden uit het programma van eisen en alle overige aanbestedingsdocumenten (waaronder de kwalitatieve gunningscriteria). Als de eenheidsprijs een opbrengst voor opdrachtgever is, moet inschrijver een negatief getal invullen (incl. minteken). </t>
  </si>
  <si>
    <t>F</t>
  </si>
  <si>
    <t>G</t>
  </si>
  <si>
    <t>H</t>
  </si>
  <si>
    <t>04 - Gunningscriteria
3. Fictieve inschrijfprijs</t>
  </si>
  <si>
    <t>Prijs lediging ondergrondse container</t>
  </si>
  <si>
    <t>Inzet duurzame inzamelvoertuigen</t>
  </si>
  <si>
    <t>A) Nee</t>
  </si>
  <si>
    <t>B) Ja</t>
  </si>
  <si>
    <t>Alle voertuigen met een dieselmotor die inschrijver inzet vanaf de ingangsdatum van de overeenkomst gebruiken als brandstof Biodiesel B100 (HVO100).</t>
  </si>
  <si>
    <t>Subtotaal (B x C) excl. btw</t>
  </si>
  <si>
    <t>PR-9</t>
  </si>
  <si>
    <t>Wegingsfactor in de inschrijfprijs</t>
  </si>
  <si>
    <t>Deel IV: Opties</t>
  </si>
  <si>
    <t>A) Nee, inschrijver heeft geen CO2-Prestatieladder-certificaat</t>
  </si>
  <si>
    <t>B) Ja, inschrijver is gecertificeerd op niveau 1 Handboek 3.1 CO2-Prestatieladder (of trede 1 Handboek 4.0 CO2-Prestatieladder certificaat)</t>
  </si>
  <si>
    <r>
      <t>C) Ja, inschrijver is gecertificeerd op niveau 2 Handboek 3.1 CO</t>
    </r>
    <r>
      <rPr>
        <vertAlign val="subscript"/>
        <sz val="11"/>
        <color theme="1"/>
        <rFont val="Century Gothic"/>
        <family val="2"/>
      </rPr>
      <t>2</t>
    </r>
    <r>
      <rPr>
        <sz val="11"/>
        <color theme="1"/>
        <rFont val="Century Gothic"/>
        <family val="2"/>
      </rPr>
      <t>-Prestatieladder (of trede 1 Handboek 4.0 CO</t>
    </r>
    <r>
      <rPr>
        <vertAlign val="subscript"/>
        <sz val="11"/>
        <color theme="1"/>
        <rFont val="Century Gothic"/>
        <family val="2"/>
      </rPr>
      <t>2</t>
    </r>
    <r>
      <rPr>
        <sz val="11"/>
        <color theme="1"/>
        <rFont val="Century Gothic"/>
        <family val="2"/>
      </rPr>
      <t>-Prestatieladder certificaat)</t>
    </r>
  </si>
  <si>
    <r>
      <t>D) Ja, inschrijver is gecertificeerd op niveau 3 Handboek 3.1 CO</t>
    </r>
    <r>
      <rPr>
        <vertAlign val="subscript"/>
        <sz val="11"/>
        <color theme="1"/>
        <rFont val="Century Gothic"/>
        <family val="2"/>
      </rPr>
      <t>2</t>
    </r>
    <r>
      <rPr>
        <sz val="11"/>
        <color theme="1"/>
        <rFont val="Century Gothic"/>
        <family val="2"/>
      </rPr>
      <t>-Prestatieladder (of trede 1 Handboek 4.0 CO</t>
    </r>
    <r>
      <rPr>
        <vertAlign val="subscript"/>
        <sz val="11"/>
        <color theme="1"/>
        <rFont val="Century Gothic"/>
        <family val="2"/>
      </rPr>
      <t>2</t>
    </r>
    <r>
      <rPr>
        <sz val="11"/>
        <color theme="1"/>
        <rFont val="Century Gothic"/>
        <family val="2"/>
      </rPr>
      <t>-Prestatieladder certificaat)</t>
    </r>
  </si>
  <si>
    <r>
      <t>E) Ja, inschrijver is gecertificeerd op niveau 4 Handboek 3.1 CO</t>
    </r>
    <r>
      <rPr>
        <vertAlign val="subscript"/>
        <sz val="11"/>
        <color theme="1"/>
        <rFont val="Century Gothic"/>
        <family val="2"/>
      </rPr>
      <t>2</t>
    </r>
    <r>
      <rPr>
        <sz val="11"/>
        <color theme="1"/>
        <rFont val="Century Gothic"/>
        <family val="2"/>
      </rPr>
      <t>-Prestatieladder</t>
    </r>
  </si>
  <si>
    <r>
      <t>F) Ja, inschrijver is gecertificeerd op niveau 5 Handboek 3.1 CO</t>
    </r>
    <r>
      <rPr>
        <vertAlign val="subscript"/>
        <sz val="11"/>
        <color theme="1"/>
        <rFont val="Century Gothic"/>
        <family val="2"/>
      </rPr>
      <t>2</t>
    </r>
    <r>
      <rPr>
        <sz val="11"/>
        <color theme="1"/>
        <rFont val="Century Gothic"/>
        <family val="2"/>
      </rPr>
      <t>-Prestatieladder (of trede 2 of trede 3 Handboek 4.0 CO</t>
    </r>
    <r>
      <rPr>
        <vertAlign val="subscript"/>
        <sz val="11"/>
        <color theme="1"/>
        <rFont val="Century Gothic"/>
        <family val="2"/>
      </rPr>
      <t>2</t>
    </r>
    <r>
      <rPr>
        <sz val="11"/>
        <color theme="1"/>
        <rFont val="Century Gothic"/>
        <family val="2"/>
      </rPr>
      <t>-Prestatielader certificaat)</t>
    </r>
  </si>
  <si>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</si>
  <si>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r>
      <t>CO</t>
    </r>
    <r>
      <rPr>
        <b/>
        <sz val="11"/>
        <color theme="0"/>
        <rFont val="Aptos Narrow"/>
        <family val="2"/>
      </rPr>
      <t>₂</t>
    </r>
    <r>
      <rPr>
        <b/>
        <sz val="11"/>
        <color theme="0"/>
        <rFont val="Century Gothic"/>
        <family val="2"/>
      </rPr>
      <t>- Prestatieladder certificering</t>
    </r>
  </si>
  <si>
    <t>Beschikt inschrijver over een CO₂- Prestatieladder certificering op basis van het Handboek 3.1 (of Handboek 4.0) CO₂-Prestatieladder? 
Afhankelijk van de beantwoording, verklaart inschrijver dat hij de onderhavige opdracht uitvoert conform de certificering waar hij over verklaart te beschikken. Hiermee wordt het toepassen van de CO₂-Prestatieladder een (contractuele) uitvoeringsvoorwaarde in de zin van art. 2.80 Aw 2012. 
Indien inschrijver niet beschikt over het CO₂-Prestatieladder-certificaat, toont de inschrijver specifiek op projectniveau met een projectverklaring aan (binnen 3 maanden na de ingangsdatum van de overeenkomst en vervolgens jaarlijks) dat hij (projectspecifiek) voldoet aan het opgegeven ambitieniveau (en onderliggende niveaus) waarmee hij heeft ingeschreven (ambitieniveau 1 / 2 / 3 / 4 / 5 conform Handboek 3.1 CO₂-Prestatieladder of trede 1, 2 of 3 van Handboek 4.0 CO₂-Prestatieladder). Als inschrijver gebruik maakt van een projectverklaring, moet de inschrijver dit in een aanvullende verklaring bij inschrijving indienen, naast het hiernaast op te geven antwoord.
Inschrijver kan ook inschrijven met geen CO₂-Prestatieladder-certificaat (geen ambitieniveau).</t>
  </si>
  <si>
    <t>Maximaal te behalen fictieve korting
Totaal maximaal te behalen kwaliteitswaarde KG-1 en KG-2</t>
  </si>
  <si>
    <t>PR-3</t>
  </si>
  <si>
    <t>PR-1</t>
  </si>
  <si>
    <t>PR-17</t>
  </si>
  <si>
    <t>Marktprijs OPK per 06-07-2026 (slotdatum)
Bron: Bontprijs (1.01/1.02) Nederland / België - HOOG zoals vermeld in de Marktberichten Oud Papier en gepubliceerd door de MRB</t>
  </si>
  <si>
    <t>PR-18</t>
  </si>
  <si>
    <t xml:space="preserve">Binnen 6 maanden na ingangsdatum van de overeenkomst, wordt minimaal 80% van de inzamelbewegingen op de inzamelroute uitgevoerd met hybride aangedreven voertuigen (onder hybride wordt verstaan een combinatie van diesel met elektrisch). </t>
  </si>
  <si>
    <t xml:space="preserve">Binnen 6 maanden na ingangsdatum van de overeenkomst, wordt minimaal 80% van de inzamelbewegingen op de inzamelroute uitgevoerd met elektrisch of H2 aangedreven voertuigen. </t>
  </si>
  <si>
    <t>Prijs lediging en terugplaatsen afzetcontainer milieustation (incl. transportkosten)</t>
  </si>
  <si>
    <r>
      <t>Prijs beschikbaar stellen</t>
    </r>
    <r>
      <rPr>
        <sz val="10"/>
        <color rgb="FFFF0000"/>
        <rFont val="Century Gothic"/>
        <family val="2"/>
      </rPr>
      <t xml:space="preserve"> </t>
    </r>
    <r>
      <rPr>
        <sz val="10"/>
        <rFont val="Century Gothic"/>
        <family val="2"/>
      </rPr>
      <t>2 afzetcontainers t.b.v. milieustation</t>
    </r>
  </si>
  <si>
    <r>
      <t xml:space="preserve">Prijs </t>
    </r>
    <r>
      <rPr>
        <b/>
        <u/>
        <sz val="10"/>
        <rFont val="Century Gothic"/>
        <family val="2"/>
      </rPr>
      <t xml:space="preserve">tot en met 31 maart 2027 </t>
    </r>
    <r>
      <rPr>
        <sz val="10"/>
        <rFont val="Century Gothic"/>
        <family val="2"/>
      </rPr>
      <t xml:space="preserve">huis aan huis-inzameling OPK laagbouwlocaties los gebundeld/in dozen (in de wijk) en transport </t>
    </r>
    <r>
      <rPr>
        <b/>
        <sz val="10"/>
        <rFont val="Century Gothic"/>
        <family val="2"/>
      </rPr>
      <t>(D)</t>
    </r>
  </si>
  <si>
    <r>
      <t xml:space="preserve">Prijs </t>
    </r>
    <r>
      <rPr>
        <b/>
        <u/>
        <sz val="10"/>
        <rFont val="Century Gothic"/>
        <family val="2"/>
      </rPr>
      <t xml:space="preserve">per jaar </t>
    </r>
    <r>
      <rPr>
        <sz val="10"/>
        <rFont val="Century Gothic"/>
        <family val="2"/>
      </rPr>
      <t xml:space="preserve">huis aan huis-inzameling OPK (laagbouwlocaties) d.m.v. minicontainer (in de wijk) en transport </t>
    </r>
    <r>
      <rPr>
        <b/>
        <u/>
        <sz val="10"/>
        <rFont val="Century Gothic"/>
        <family val="2"/>
      </rPr>
      <t>(vanaf 1 april 2027)</t>
    </r>
    <r>
      <rPr>
        <sz val="10"/>
        <rFont val="Century Gothic"/>
        <family val="2"/>
      </rPr>
      <t xml:space="preserve"> </t>
    </r>
    <r>
      <rPr>
        <b/>
        <sz val="10"/>
        <rFont val="Century Gothic"/>
        <family val="2"/>
      </rPr>
      <t>(E)</t>
    </r>
  </si>
  <si>
    <r>
      <t xml:space="preserve">Prijs </t>
    </r>
    <r>
      <rPr>
        <b/>
        <u/>
        <sz val="10"/>
        <rFont val="Century Gothic"/>
        <family val="2"/>
      </rPr>
      <t xml:space="preserve">per jaar </t>
    </r>
    <r>
      <rPr>
        <sz val="10"/>
        <rFont val="Century Gothic"/>
        <family val="2"/>
      </rPr>
      <t xml:space="preserve">huis aan huis-inzameling OPK hoogbouwlocaties (m.u.v. de centrumroute) los gebundeld/in dozen (in de wijk) en transport </t>
    </r>
  </si>
  <si>
    <r>
      <t>Prijs</t>
    </r>
    <r>
      <rPr>
        <b/>
        <u/>
        <sz val="10"/>
        <rFont val="Century Gothic"/>
        <family val="2"/>
      </rPr>
      <t xml:space="preserve"> per jaar</t>
    </r>
    <r>
      <rPr>
        <sz val="10"/>
        <rFont val="Century Gothic"/>
        <family val="2"/>
      </rPr>
      <t xml:space="preserve"> inzameling OPK centrumroute (huis aan huis en bedrijfsaansluitingen) los gebundeld / in dozen (in de wijk) en transport</t>
    </r>
  </si>
  <si>
    <t>Prijs per eenheid excl. btw (E)</t>
  </si>
  <si>
    <t>Subtotaal (CxE) excl. btw</t>
  </si>
  <si>
    <t>Inschrijfprijs (F):</t>
  </si>
  <si>
    <t xml:space="preserve">Gegevens ontvangstlocatie (G) </t>
  </si>
  <si>
    <r>
      <t>Gegevens verwerkingslocatie(s)</t>
    </r>
    <r>
      <rPr>
        <b/>
        <sz val="11"/>
        <color rgb="FFFFFFFF"/>
        <rFont val="Century Gothic"/>
        <family val="2"/>
      </rPr>
      <t xml:space="preserve"> (H)</t>
    </r>
  </si>
  <si>
    <t>Prijs lediging bij calamiteiten (conform eis A-60 van het Programma van eisen)</t>
  </si>
  <si>
    <t>….........................................................</t>
  </si>
  <si>
    <t>De eerste 3 maanden vanaf de ingangsdatum van de overeenkomst, zijn de prijzen van PR-1van toepassing. Dit geldt ook indien de termijn van inzameling van OPK los gebundeld/in dozen bij laagbouwlocaties verlengd wordt (maximaal 2 maanden). Per maand verlenging wordt t.b.v. de facturatie de prijs in cel F4 gedeeld door 3 (maanden) en vermenigvuldigd met het aantal maanden verlenging.</t>
  </si>
  <si>
    <t>Vaste prijs per eenheid conform alle voorwaarden uit het Programma van eisen en de overige aanbestedingsdocumenten. In cel E17 moet inschrijver de kosten voor opdrachtgever invullen als een 'positief' getal t.b.v. een juiste prijsberekening. Bij opbrengsten voor opdrachtgever dient inschrijver hier de prijs in te vullen met een "min" teken (negatief getal) t.b.v. een juiste prijsberekening. Ook mag een nulprijs (geen op- of afslag) door inschrijver worden ingevuld. Als er sprake is van verlenging zoals genoemd in voorwaarde D, is de eenheidsprijs bij PR-2 niet van toepassing.</t>
  </si>
  <si>
    <t>KG-1 en KG-2</t>
  </si>
  <si>
    <t xml:space="preserve">De inschrijfprijs bestaat uit de subtotalen vermenigvuldigd met de per subtotaal genoemde specifieke wegingsfactor. De inschrijfprijs wordt gebruikt voor de beoordeling om de beste prijs-kwaliteitverhouding te kunnen vaststellen.  </t>
  </si>
  <si>
    <t>prijs per stuk per maand</t>
  </si>
  <si>
    <t xml:space="preserve">Binnen 6 maanden na ingangsdatum van de overeenkomst, wordt minimaal 80% van de inzamelbewegingen op de inzamelroute uitgevoerd met voertuigen die uitsluitend rijden op CNG/LNG. </t>
  </si>
  <si>
    <t>Inschrijver kiest geen van de antwoordopties A tot en met D. Inschrijver voldoet uitsluitend aan de minimumeis uit het Programma van eisen dat alle in te zetten voertuigen minimaal voldoen aan emissienorm Euro 6 / Euro VI.</t>
  </si>
  <si>
    <t>De door inschrijver gekozen antwoordoptie bepaalt de toe te kennen fictieve korting voor KG-1. Alleen de fictieve korting die hoort bij de gekozen antwoordoptie wordt toegekend. Antwoordoptie E leidt niet tot een fictieve korting, maar is een geldige antwoordoptie indien inschrijver geen aanvullende duurzaamheidsverplichting aanbiedt bovenop de minimumeisen uit het Programma van eisen.</t>
  </si>
  <si>
    <t>Conform het Programma van eisen moeten alle voertuigen die inschrijver inzet (voor inzameling en transport) minimaal voldoen aan emissienorm Euro-6 /Euro-6. In dit gunningscriterium wordt gevraagd of inschrijver bereid is om structureel duurzamere voertuigen (voor inzameling OPK in minicontainers en OPK los gebundeld/in dozen) in te zetten. 
Vraagstelling: Zet inschrijver voor inzameling OPK minicontainers en OPK los gebundeld/in dozen (binnen het werkgebied van opdrachtgever) en transport van dit ingezamelde OPK (vanuit het werkgebied naar de ontvangstlocatie (eerste lossingsadres of direct verwerkingslocatie), aanvullend op hetgeen dat geëist is in het Programma van eisen, voertuigen in met een duurzamere vorm van aandrijving of duurzamere brandstof?
Inschrijver kiest verplicht één van de onderstaande antwoordopties door in de daarvoor bestemde gele cel uitsluitend de letter A, B, C, D of E te kiezen / in te vullen.
Indien inschrijver meer dan één antwoordoptie kiest of een ander antwoord invult dan A, B, C, D of E, is sprake van een ongeldige of ondubbelzinnige invulling en wordt de inschrijving ongeldig verklaard.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</si>
</sst>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s>
  <fonts count="68" x14ac:knownFonts="1">
    <font>
      <sz val="10"/>
      <color theme="1"/>
      <name val="Century Gothic"/>
      <family val="2"/>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b/>
      <sz val="10"/>
      <name val="Century Gothic"/>
      <family val="2"/>
    </font>
    <font>
      <sz val="10"/>
      <name val="Arial"/>
      <family val="2"/>
    </font>
    <font>
      <b/>
      <sz val="12"/>
      <name val="Century Gothic"/>
      <family val="2"/>
    </font>
    <font>
      <sz val="10"/>
      <name val="Century Gothic"/>
      <family val="2"/>
    </font>
    <font>
      <sz val="10"/>
      <color theme="1"/>
      <name val="Century Gothic"/>
      <family val="2"/>
    </font>
    <font>
      <u/>
      <sz val="10"/>
      <color theme="10"/>
      <name val="Arial"/>
      <family val="2"/>
    </font>
    <font>
      <sz val="11"/>
      <color theme="1"/>
      <name val="Calibri"/>
      <family val="2"/>
      <scheme val="minor"/>
    </font>
    <font>
      <sz val="10"/>
      <color rgb="FFFF0000"/>
      <name val="Century Gothic"/>
      <family val="2"/>
    </font>
    <font>
      <sz val="9"/>
      <color theme="1"/>
      <name val="Century Gothic"/>
      <family val="2"/>
    </font>
    <font>
      <sz val="10"/>
      <color theme="0" tint="-0.14999847407452621"/>
      <name val="Century Gothic"/>
      <family val="2"/>
    </font>
    <font>
      <b/>
      <sz val="14"/>
      <color theme="0"/>
      <name val="Century Gothic"/>
      <family val="2"/>
    </font>
    <font>
      <b/>
      <sz val="11"/>
      <color indexed="9"/>
      <name val="Century Gothic"/>
      <family val="2"/>
    </font>
    <font>
      <u/>
      <sz val="10"/>
      <color theme="0" tint="-0.14999847407452621"/>
      <name val="Century Gothic"/>
      <family val="2"/>
    </font>
    <font>
      <b/>
      <u/>
      <sz val="12"/>
      <color indexed="30"/>
      <name val="Century Gothic"/>
      <family val="2"/>
    </font>
    <font>
      <b/>
      <sz val="10"/>
      <color theme="1"/>
      <name val="Century Gothic"/>
      <family val="2"/>
    </font>
    <font>
      <sz val="11"/>
      <name val="Century Gothic"/>
      <family val="2"/>
    </font>
    <font>
      <b/>
      <sz val="11"/>
      <color theme="0"/>
      <name val="Century Gothic"/>
      <family val="2"/>
    </font>
    <font>
      <sz val="9"/>
      <color rgb="FFFF0000"/>
      <name val="Century Gothic"/>
      <family val="2"/>
    </font>
    <font>
      <sz val="11"/>
      <color theme="1"/>
      <name val="Century Gothic"/>
      <family val="2"/>
    </font>
    <font>
      <b/>
      <sz val="12"/>
      <color theme="0"/>
      <name val="Century Gothic"/>
      <family val="2"/>
    </font>
    <font>
      <b/>
      <sz val="11"/>
      <name val="Century Gothic"/>
      <family val="2"/>
    </font>
    <font>
      <sz val="11"/>
      <color theme="1"/>
      <name val="Cambria"/>
      <family val="2"/>
      <scheme val="major"/>
    </font>
    <font>
      <b/>
      <sz val="12"/>
      <color indexed="9"/>
      <name val="Century Gothic"/>
      <family val="2"/>
    </font>
    <font>
      <b/>
      <sz val="10"/>
      <color rgb="FFFF0000"/>
      <name val="Century Gothic"/>
      <family val="2"/>
    </font>
    <font>
      <sz val="10"/>
      <color rgb="FF000000"/>
      <name val="Century Gothic"/>
      <family val="2"/>
    </font>
    <font>
      <sz val="12"/>
      <color theme="1"/>
      <name val="Century Gothic"/>
      <family val="2"/>
    </font>
    <font>
      <sz val="11"/>
      <color rgb="FFFF0000"/>
      <name val="Century Gothic"/>
      <family val="2"/>
    </font>
    <font>
      <b/>
      <sz val="11"/>
      <color theme="1"/>
      <name val="Century Gothic"/>
      <family val="2"/>
    </font>
    <font>
      <b/>
      <sz val="11"/>
      <color rgb="FFFFFFFF"/>
      <name val="Century Gothic"/>
      <family val="2"/>
    </font>
    <font>
      <b/>
      <sz val="12"/>
      <color theme="1"/>
      <name val="Century Gothic"/>
      <family val="2"/>
    </font>
    <font>
      <b/>
      <sz val="12"/>
      <color rgb="FFFFFFFF"/>
      <name val="Century Gothic"/>
      <family val="2"/>
    </font>
    <font>
      <sz val="10"/>
      <color theme="1"/>
      <name val="Calibri"/>
      <family val="2"/>
      <scheme val="minor"/>
    </font>
    <font>
      <b/>
      <sz val="11"/>
      <color rgb="FFFF0000"/>
      <name val="Century Gothic"/>
      <family val="2"/>
    </font>
    <font>
      <sz val="12"/>
      <color rgb="FFFF0000"/>
      <name val="Century Gothic"/>
      <family val="2"/>
    </font>
    <font>
      <sz val="11"/>
      <color theme="0"/>
      <name val="Century Gothic"/>
      <family val="2"/>
    </font>
    <font>
      <vertAlign val="subscript"/>
      <sz val="11"/>
      <color theme="1"/>
      <name val="Century Gothic"/>
      <family val="2"/>
    </font>
    <font>
      <b/>
      <sz val="11"/>
      <color theme="0"/>
      <name val="Aptos Narrow"/>
      <family val="2"/>
    </font>
    <font>
      <b/>
      <u/>
      <sz val="10"/>
      <name val="Century Gothic"/>
      <family val="2"/>
    </font>
    <font>
      <sz val="8"/>
      <name val="Century Gothic"/>
      <family val="2"/>
    </font>
    <font>
      <b/>
      <sz val="14"/>
      <color rgb="FFFF0000"/>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3366FF"/>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rgb="FF99CCFF"/>
        <bgColor indexed="64"/>
      </patternFill>
    </fill>
    <fill>
      <patternFill patternType="solid">
        <fgColor theme="7" tint="0.59999389629810485"/>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s>
  <cellStyleXfs count="848">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33"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34" fillId="0" borderId="0"/>
    <xf numFmtId="0" fontId="7" fillId="0" borderId="0"/>
    <xf numFmtId="0" fontId="32" fillId="0" borderId="0"/>
    <xf numFmtId="0" fontId="34" fillId="0" borderId="0"/>
    <xf numFmtId="0" fontId="7" fillId="0" borderId="0"/>
    <xf numFmtId="0" fontId="34"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32" fillId="0" borderId="0"/>
    <xf numFmtId="0" fontId="7"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32" fillId="0" borderId="0" applyFont="0" applyFill="0" applyBorder="0" applyAlignment="0" applyProtection="0"/>
    <xf numFmtId="44" fontId="6"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0" fontId="5" fillId="0" borderId="0"/>
    <xf numFmtId="0" fontId="4" fillId="0" borderId="0"/>
    <xf numFmtId="0" fontId="36"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32" fillId="0" borderId="0" applyFont="0" applyFill="0" applyBorder="0" applyAlignment="0" applyProtection="0"/>
    <xf numFmtId="44" fontId="6"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cellStyleXfs>
  <cellXfs count="293">
    <xf numFmtId="0" fontId="0" fillId="0" borderId="0" xfId="0"/>
    <xf numFmtId="0" fontId="45" fillId="0" borderId="0" xfId="547" applyFont="1" applyAlignment="1">
      <alignment vertical="center"/>
    </xf>
    <xf numFmtId="0" fontId="8" fillId="0" borderId="0" xfId="547" applyFont="1" applyAlignment="1">
      <alignment vertical="center"/>
    </xf>
    <xf numFmtId="0" fontId="8" fillId="0" borderId="0" xfId="547" applyFont="1" applyAlignment="1">
      <alignment horizontal="center" vertical="center"/>
    </xf>
    <xf numFmtId="0" fontId="49" fillId="0" borderId="0" xfId="567" applyFont="1" applyAlignment="1">
      <alignment vertical="center"/>
    </xf>
    <xf numFmtId="0" fontId="43" fillId="0" borderId="0" xfId="547" applyFont="1" applyAlignment="1">
      <alignment vertical="center"/>
    </xf>
    <xf numFmtId="0" fontId="31" fillId="0" borderId="0" xfId="547" applyFont="1" applyAlignment="1">
      <alignment vertical="center"/>
    </xf>
    <xf numFmtId="0" fontId="31" fillId="0" borderId="0" xfId="547" applyFont="1" applyAlignment="1">
      <alignment vertical="center" wrapText="1"/>
    </xf>
    <xf numFmtId="0" fontId="48" fillId="28" borderId="10" xfId="548" applyFont="1" applyFill="1" applyBorder="1" applyAlignment="1">
      <alignment vertical="center" wrapText="1"/>
    </xf>
    <xf numFmtId="0" fontId="31" fillId="0" borderId="10" xfId="547" applyFont="1" applyBorder="1" applyAlignment="1">
      <alignment horizontal="left" vertical="center"/>
    </xf>
    <xf numFmtId="0" fontId="48" fillId="28" borderId="14" xfId="548" applyFont="1" applyFill="1" applyBorder="1" applyAlignment="1">
      <alignment horizontal="left" vertical="top" wrapText="1"/>
    </xf>
    <xf numFmtId="0" fontId="48" fillId="28" borderId="15" xfId="548" applyFont="1" applyFill="1" applyBorder="1" applyAlignment="1">
      <alignment vertical="center" wrapText="1"/>
    </xf>
    <xf numFmtId="44" fontId="31" fillId="0" borderId="15" xfId="737" applyFont="1" applyBorder="1" applyAlignment="1">
      <alignment vertical="center"/>
    </xf>
    <xf numFmtId="0" fontId="8" fillId="0" borderId="31" xfId="547" applyFont="1" applyBorder="1" applyAlignment="1">
      <alignment vertical="center"/>
    </xf>
    <xf numFmtId="0" fontId="8" fillId="0" borderId="30" xfId="547" applyFont="1" applyBorder="1" applyAlignment="1">
      <alignment vertical="center"/>
    </xf>
    <xf numFmtId="0" fontId="8" fillId="0" borderId="29" xfId="547" applyFont="1" applyBorder="1" applyAlignment="1">
      <alignment vertical="center"/>
    </xf>
    <xf numFmtId="9" fontId="8" fillId="0" borderId="0" xfId="774" applyFont="1" applyFill="1" applyBorder="1" applyAlignment="1" applyProtection="1">
      <alignment vertical="top" wrapText="1"/>
    </xf>
    <xf numFmtId="0" fontId="31" fillId="0" borderId="14" xfId="547" applyFont="1" applyBorder="1" applyAlignment="1">
      <alignment horizontal="left" vertical="center"/>
    </xf>
    <xf numFmtId="44" fontId="44" fillId="29" borderId="34" xfId="776" applyNumberFormat="1" applyFont="1" applyFill="1" applyBorder="1" applyAlignment="1">
      <alignment horizontal="center" vertical="center" wrapText="1"/>
    </xf>
    <xf numFmtId="0" fontId="31" fillId="0" borderId="16" xfId="0" applyFont="1" applyBorder="1"/>
    <xf numFmtId="0" fontId="31" fillId="0" borderId="17" xfId="0" applyFont="1" applyBorder="1"/>
    <xf numFmtId="0" fontId="31" fillId="0" borderId="18" xfId="0" applyFont="1" applyBorder="1"/>
    <xf numFmtId="0" fontId="31" fillId="0" borderId="19" xfId="0" applyFont="1" applyBorder="1"/>
    <xf numFmtId="0" fontId="31" fillId="0" borderId="0" xfId="0" applyFont="1"/>
    <xf numFmtId="0" fontId="31" fillId="0" borderId="20" xfId="0" applyFont="1" applyBorder="1"/>
    <xf numFmtId="0" fontId="31" fillId="0" borderId="19" xfId="0" applyFont="1" applyBorder="1" applyAlignment="1">
      <alignment vertical="top"/>
    </xf>
    <xf numFmtId="0" fontId="31" fillId="0" borderId="0" xfId="0" applyFont="1" applyAlignment="1">
      <alignment vertical="top"/>
    </xf>
    <xf numFmtId="0" fontId="31" fillId="0" borderId="20" xfId="0" applyFont="1" applyBorder="1" applyAlignment="1">
      <alignment vertical="top"/>
    </xf>
    <xf numFmtId="0" fontId="37" fillId="0" borderId="0" xfId="0" applyFont="1" applyAlignment="1">
      <alignment vertical="top"/>
    </xf>
    <xf numFmtId="0" fontId="41" fillId="0" borderId="0" xfId="0" applyFont="1"/>
    <xf numFmtId="0" fontId="28" fillId="0" borderId="0" xfId="0" applyFont="1"/>
    <xf numFmtId="0" fontId="42" fillId="0" borderId="0" xfId="0" quotePrefix="1" applyFont="1"/>
    <xf numFmtId="0" fontId="0" fillId="0" borderId="0" xfId="0" quotePrefix="1"/>
    <xf numFmtId="0" fontId="35" fillId="0" borderId="0" xfId="0" applyFont="1" applyAlignment="1">
      <alignment horizontal="left" vertical="top"/>
    </xf>
    <xf numFmtId="0" fontId="37" fillId="0" borderId="19" xfId="0" applyFont="1" applyBorder="1" applyAlignment="1">
      <alignment vertical="top"/>
    </xf>
    <xf numFmtId="0" fontId="37" fillId="0" borderId="0" xfId="0" applyFont="1"/>
    <xf numFmtId="0" fontId="40" fillId="0" borderId="0" xfId="0" applyFont="1"/>
    <xf numFmtId="0" fontId="37" fillId="0" borderId="20" xfId="0" applyFont="1" applyBorder="1" applyAlignment="1">
      <alignment vertical="top"/>
    </xf>
    <xf numFmtId="0" fontId="37" fillId="0" borderId="0" xfId="0" quotePrefix="1" applyFont="1"/>
    <xf numFmtId="0" fontId="31" fillId="0" borderId="21" xfId="0" applyFont="1" applyBorder="1"/>
    <xf numFmtId="0" fontId="31" fillId="0" borderId="22" xfId="0" applyFont="1" applyBorder="1"/>
    <xf numFmtId="0" fontId="31" fillId="0" borderId="23" xfId="0" applyFont="1" applyBorder="1"/>
    <xf numFmtId="44" fontId="32" fillId="0" borderId="10" xfId="737" applyFont="1" applyFill="1" applyBorder="1" applyAlignment="1" applyProtection="1">
      <alignment horizontal="center" vertical="center" wrapText="1"/>
    </xf>
    <xf numFmtId="0" fontId="31" fillId="27" borderId="39" xfId="782" applyFont="1" applyFill="1" applyBorder="1" applyAlignment="1" applyProtection="1">
      <alignment horizontal="left" vertical="center"/>
      <protection locked="0"/>
    </xf>
    <xf numFmtId="0" fontId="31" fillId="27" borderId="37" xfId="782" applyFont="1" applyFill="1" applyBorder="1" applyAlignment="1" applyProtection="1">
      <alignment horizontal="left" vertical="center"/>
      <protection locked="0"/>
    </xf>
    <xf numFmtId="165" fontId="0" fillId="27" borderId="46" xfId="587" applyNumberFormat="1" applyFont="1" applyFill="1" applyBorder="1" applyAlignment="1" applyProtection="1">
      <alignment horizontal="center" vertical="center" wrapText="1"/>
      <protection locked="0"/>
    </xf>
    <xf numFmtId="164" fontId="0" fillId="0" borderId="46" xfId="391" applyFont="1" applyBorder="1" applyAlignment="1" applyProtection="1">
      <alignment vertical="center"/>
    </xf>
    <xf numFmtId="164" fontId="32" fillId="0" borderId="46" xfId="391" applyFont="1" applyBorder="1" applyAlignment="1" applyProtection="1">
      <alignment vertical="center"/>
    </xf>
    <xf numFmtId="165" fontId="32" fillId="27" borderId="46" xfId="588" applyNumberFormat="1" applyFont="1" applyFill="1" applyBorder="1" applyAlignment="1" applyProtection="1">
      <alignment horizontal="center" vertical="center" wrapText="1"/>
      <protection locked="0"/>
    </xf>
    <xf numFmtId="164" fontId="3" fillId="0" borderId="0" xfId="391" applyFont="1" applyFill="1" applyBorder="1" applyAlignment="1" applyProtection="1">
      <alignment vertical="center"/>
    </xf>
    <xf numFmtId="9" fontId="35" fillId="0" borderId="0" xfId="774" applyFont="1" applyAlignment="1">
      <alignment vertical="center" wrapText="1"/>
    </xf>
    <xf numFmtId="164" fontId="55" fillId="25" borderId="0" xfId="391" applyFont="1" applyFill="1" applyBorder="1" applyAlignment="1" applyProtection="1">
      <alignment vertical="center"/>
    </xf>
    <xf numFmtId="164" fontId="55" fillId="25" borderId="48" xfId="391" applyFont="1" applyFill="1" applyBorder="1" applyAlignment="1" applyProtection="1">
      <alignment vertical="center"/>
    </xf>
    <xf numFmtId="44" fontId="31" fillId="0" borderId="10" xfId="737" applyFont="1" applyFill="1" applyBorder="1" applyAlignment="1" applyProtection="1">
      <alignment horizontal="center" vertical="center" wrapText="1"/>
    </xf>
    <xf numFmtId="165" fontId="31" fillId="27" borderId="46" xfId="587" applyNumberFormat="1" applyFont="1" applyFill="1" applyBorder="1" applyAlignment="1" applyProtection="1">
      <alignment horizontal="center" vertical="center" wrapText="1"/>
      <protection locked="0"/>
    </xf>
    <xf numFmtId="165" fontId="0" fillId="27" borderId="55" xfId="587" applyNumberFormat="1" applyFont="1" applyFill="1" applyBorder="1" applyAlignment="1" applyProtection="1">
      <alignment horizontal="center" vertical="center" wrapText="1"/>
      <protection locked="0"/>
    </xf>
    <xf numFmtId="164" fontId="32" fillId="0" borderId="55" xfId="391" applyFont="1" applyBorder="1" applyAlignment="1" applyProtection="1">
      <alignment vertical="center"/>
    </xf>
    <xf numFmtId="165" fontId="32" fillId="27" borderId="55" xfId="391" applyNumberFormat="1" applyFont="1" applyFill="1" applyBorder="1" applyAlignment="1" applyProtection="1">
      <alignment horizontal="center" vertical="center"/>
      <protection locked="0"/>
    </xf>
    <xf numFmtId="166" fontId="32" fillId="27" borderId="10" xfId="779" applyNumberFormat="1" applyFont="1" applyFill="1" applyBorder="1" applyAlignment="1" applyProtection="1">
      <alignment horizontal="center" vertical="center" wrapText="1"/>
      <protection locked="0"/>
    </xf>
    <xf numFmtId="0" fontId="39" fillId="24" borderId="10" xfId="547" applyFont="1" applyFill="1" applyBorder="1" applyAlignment="1">
      <alignment horizontal="right" vertical="center" wrapText="1"/>
    </xf>
    <xf numFmtId="0" fontId="60" fillId="25" borderId="0" xfId="547" applyFont="1" applyFill="1" applyAlignment="1">
      <alignment horizontal="left" wrapText="1"/>
    </xf>
    <xf numFmtId="0" fontId="3" fillId="0" borderId="0" xfId="777" applyFont="1" applyAlignment="1">
      <alignment vertical="center"/>
    </xf>
    <xf numFmtId="0" fontId="60" fillId="25" borderId="0" xfId="547" applyFont="1" applyFill="1" applyAlignment="1">
      <alignment horizontal="left" vertical="center" wrapText="1"/>
    </xf>
    <xf numFmtId="0" fontId="39" fillId="24" borderId="55" xfId="548" applyFont="1" applyFill="1" applyBorder="1" applyAlignment="1">
      <alignment horizontal="center" vertical="center" wrapText="1"/>
    </xf>
    <xf numFmtId="0" fontId="39" fillId="24" borderId="10" xfId="548" applyFont="1" applyFill="1" applyBorder="1" applyAlignment="1">
      <alignment horizontal="center" vertical="center" wrapText="1"/>
    </xf>
    <xf numFmtId="0" fontId="60" fillId="25" borderId="0" xfId="548" applyFont="1" applyFill="1" applyAlignment="1">
      <alignment horizontal="left" vertical="center" wrapText="1"/>
    </xf>
    <xf numFmtId="0" fontId="43" fillId="0" borderId="0" xfId="548" applyFont="1" applyAlignment="1">
      <alignment horizontal="left" vertical="center" wrapText="1"/>
    </xf>
    <xf numFmtId="0" fontId="31" fillId="0" borderId="10" xfId="547" applyFont="1" applyBorder="1" applyAlignment="1">
      <alignment horizontal="center" vertical="center" wrapText="1"/>
    </xf>
    <xf numFmtId="0" fontId="0" fillId="0" borderId="10" xfId="547" applyFont="1" applyBorder="1" applyAlignment="1">
      <alignment vertical="center" wrapText="1"/>
    </xf>
    <xf numFmtId="44" fontId="31" fillId="0" borderId="10" xfId="547" applyNumberFormat="1" applyFont="1" applyBorder="1" applyAlignment="1">
      <alignment horizontal="center" vertical="center" wrapText="1"/>
    </xf>
    <xf numFmtId="44" fontId="35" fillId="0" borderId="0" xfId="547" quotePrefix="1" applyNumberFormat="1" applyFont="1" applyAlignment="1">
      <alignment horizontal="center" vertical="center" wrapText="1"/>
    </xf>
    <xf numFmtId="0" fontId="31" fillId="0" borderId="0" xfId="548" applyFont="1" applyAlignment="1">
      <alignment horizontal="left" vertical="center" wrapText="1"/>
    </xf>
    <xf numFmtId="0" fontId="31" fillId="0" borderId="10" xfId="547" applyFont="1" applyBorder="1" applyAlignment="1">
      <alignment vertical="center" wrapText="1"/>
    </xf>
    <xf numFmtId="0" fontId="8" fillId="0" borderId="0" xfId="547" applyFont="1" applyAlignment="1">
      <alignment horizontal="center" vertical="center" wrapText="1"/>
    </xf>
    <xf numFmtId="0" fontId="8" fillId="0" borderId="0" xfId="547" applyFont="1" applyAlignment="1">
      <alignment vertical="center" wrapText="1"/>
    </xf>
    <xf numFmtId="44" fontId="45" fillId="0" borderId="0" xfId="547" applyNumberFormat="1" applyFont="1" applyAlignment="1">
      <alignment horizontal="center" vertical="center" wrapText="1"/>
    </xf>
    <xf numFmtId="44" fontId="8" fillId="0" borderId="0" xfId="547" quotePrefix="1" applyNumberFormat="1" applyFont="1" applyAlignment="1">
      <alignment horizontal="center" vertical="center" wrapText="1"/>
    </xf>
    <xf numFmtId="44" fontId="45" fillId="0" borderId="0" xfId="547" quotePrefix="1" applyNumberFormat="1" applyFont="1" applyAlignment="1">
      <alignment horizontal="center" vertical="center" wrapText="1"/>
    </xf>
    <xf numFmtId="0" fontId="60" fillId="0" borderId="0" xfId="778" applyFont="1" applyAlignment="1">
      <alignment vertical="center"/>
    </xf>
    <xf numFmtId="0" fontId="44" fillId="0" borderId="0" xfId="778" applyFont="1" applyAlignment="1">
      <alignment vertical="center"/>
    </xf>
    <xf numFmtId="0" fontId="60" fillId="0" borderId="0" xfId="778" applyFont="1" applyAlignment="1">
      <alignment vertical="center" wrapText="1"/>
    </xf>
    <xf numFmtId="0" fontId="44" fillId="26" borderId="10" xfId="548" applyFont="1" applyFill="1" applyBorder="1" applyAlignment="1">
      <alignment horizontal="center" vertical="center" wrapText="1"/>
    </xf>
    <xf numFmtId="0" fontId="44" fillId="26" borderId="10" xfId="548" applyFont="1" applyFill="1" applyBorder="1" applyAlignment="1">
      <alignment horizontal="left" vertical="center" wrapText="1"/>
    </xf>
    <xf numFmtId="0" fontId="46" fillId="0" borderId="0" xfId="778" applyFont="1" applyAlignment="1">
      <alignment vertical="center"/>
    </xf>
    <xf numFmtId="0" fontId="54" fillId="0" borderId="0" xfId="778" applyFont="1" applyAlignment="1">
      <alignment vertical="center" wrapText="1"/>
    </xf>
    <xf numFmtId="0" fontId="32" fillId="0" borderId="10" xfId="778" applyFont="1" applyBorder="1" applyAlignment="1">
      <alignment horizontal="center" vertical="center"/>
    </xf>
    <xf numFmtId="3" fontId="0" fillId="0" borderId="10" xfId="779" applyNumberFormat="1" applyFont="1" applyBorder="1" applyAlignment="1">
      <alignment horizontal="left" vertical="center" wrapText="1"/>
    </xf>
    <xf numFmtId="0" fontId="32" fillId="0" borderId="0" xfId="778" applyFont="1" applyAlignment="1">
      <alignment vertical="center"/>
    </xf>
    <xf numFmtId="0" fontId="35" fillId="0" borderId="0" xfId="778" applyFont="1" applyAlignment="1">
      <alignment vertical="center" wrapText="1"/>
    </xf>
    <xf numFmtId="0" fontId="46" fillId="0" borderId="0" xfId="779" applyFont="1" applyAlignment="1">
      <alignment horizontal="left" vertical="center"/>
    </xf>
    <xf numFmtId="44" fontId="46" fillId="0" borderId="0" xfId="779" applyNumberFormat="1" applyFont="1" applyAlignment="1">
      <alignment horizontal="center" vertical="center"/>
    </xf>
    <xf numFmtId="0" fontId="46" fillId="0" borderId="0" xfId="779" applyFont="1" applyAlignment="1">
      <alignment horizontal="center" vertical="center" wrapText="1"/>
    </xf>
    <xf numFmtId="0" fontId="32" fillId="0" borderId="0" xfId="779" applyFont="1" applyAlignment="1">
      <alignment horizontal="left" vertical="center"/>
    </xf>
    <xf numFmtId="44" fontId="46" fillId="0" borderId="0" xfId="776" applyNumberFormat="1" applyFont="1" applyAlignment="1">
      <alignment horizontal="left" vertical="center"/>
    </xf>
    <xf numFmtId="0" fontId="46" fillId="0" borderId="0" xfId="776" applyFont="1" applyAlignment="1">
      <alignment horizontal="center" vertical="center" wrapText="1"/>
    </xf>
    <xf numFmtId="0" fontId="32" fillId="0" borderId="0" xfId="779" applyFont="1" applyAlignment="1">
      <alignment horizontal="center" vertical="center" wrapText="1"/>
    </xf>
    <xf numFmtId="44" fontId="46" fillId="0" borderId="0" xfId="776" applyNumberFormat="1" applyFont="1" applyAlignment="1">
      <alignment horizontal="left" vertical="center" wrapText="1"/>
    </xf>
    <xf numFmtId="0" fontId="31" fillId="0" borderId="0" xfId="547" applyFont="1" applyAlignment="1">
      <alignment horizontal="center" vertical="center" wrapText="1"/>
    </xf>
    <xf numFmtId="0" fontId="31" fillId="0" borderId="0" xfId="557" applyFont="1" applyAlignment="1">
      <alignment vertical="center" wrapText="1"/>
    </xf>
    <xf numFmtId="44" fontId="31" fillId="0" borderId="0" xfId="547" applyNumberFormat="1" applyFont="1" applyAlignment="1">
      <alignment horizontal="center" vertical="center" wrapText="1"/>
    </xf>
    <xf numFmtId="44" fontId="52" fillId="0" borderId="0" xfId="0" applyNumberFormat="1" applyFont="1" applyAlignment="1">
      <alignment vertical="center"/>
    </xf>
    <xf numFmtId="0" fontId="31" fillId="0" borderId="0" xfId="557" applyFont="1" applyAlignment="1">
      <alignment horizontal="center" vertical="center" wrapText="1"/>
    </xf>
    <xf numFmtId="0" fontId="35" fillId="0" borderId="0" xfId="557" applyFont="1" applyAlignment="1">
      <alignment vertical="center" wrapText="1"/>
    </xf>
    <xf numFmtId="0" fontId="3" fillId="0" borderId="0" xfId="777" applyFont="1" applyAlignment="1">
      <alignment horizontal="center" vertical="center"/>
    </xf>
    <xf numFmtId="0" fontId="32" fillId="25" borderId="0" xfId="547" applyFont="1" applyFill="1" applyAlignment="1">
      <alignment horizontal="center" vertical="center" wrapText="1"/>
    </xf>
    <xf numFmtId="0" fontId="32" fillId="0" borderId="0" xfId="777" applyFont="1" applyAlignment="1">
      <alignment horizontal="center" vertical="center"/>
    </xf>
    <xf numFmtId="0" fontId="3" fillId="0" borderId="0" xfId="777" applyFont="1" applyAlignment="1">
      <alignment horizontal="center" vertical="center" wrapText="1"/>
    </xf>
    <xf numFmtId="0" fontId="45" fillId="0" borderId="0" xfId="777" applyFont="1" applyAlignment="1">
      <alignment horizontal="center" vertical="center" wrapText="1"/>
    </xf>
    <xf numFmtId="44" fontId="32" fillId="0" borderId="0" xfId="779" applyNumberFormat="1" applyFont="1" applyAlignment="1">
      <alignment horizontal="left" vertical="center" wrapText="1"/>
    </xf>
    <xf numFmtId="44" fontId="32" fillId="0" borderId="0" xfId="779" applyNumberFormat="1" applyFont="1" applyAlignment="1">
      <alignment horizontal="left" vertical="center"/>
    </xf>
    <xf numFmtId="0" fontId="53" fillId="0" borderId="0" xfId="778" applyFont="1" applyAlignment="1">
      <alignment vertical="center"/>
    </xf>
    <xf numFmtId="0" fontId="53" fillId="0" borderId="0" xfId="779" applyFont="1" applyAlignment="1">
      <alignment horizontal="center" vertical="center"/>
    </xf>
    <xf numFmtId="44" fontId="53" fillId="0" borderId="0" xfId="779" applyNumberFormat="1" applyFont="1" applyAlignment="1">
      <alignment horizontal="center" vertical="center"/>
    </xf>
    <xf numFmtId="0" fontId="47" fillId="24" borderId="10" xfId="547" applyFont="1" applyFill="1" applyBorder="1" applyAlignment="1">
      <alignment horizontal="center" vertical="center" wrapText="1"/>
    </xf>
    <xf numFmtId="0" fontId="53" fillId="0" borderId="0" xfId="547" applyFont="1" applyAlignment="1">
      <alignment horizontal="center" vertical="center" wrapText="1"/>
    </xf>
    <xf numFmtId="0" fontId="61" fillId="0" borderId="0" xfId="778" applyFont="1" applyAlignment="1">
      <alignment vertical="center" wrapText="1"/>
    </xf>
    <xf numFmtId="0" fontId="53" fillId="0" borderId="0" xfId="779" applyFont="1" applyAlignment="1">
      <alignment horizontal="left" vertical="center"/>
    </xf>
    <xf numFmtId="44" fontId="30" fillId="0" borderId="26" xfId="779" applyNumberFormat="1" applyFont="1" applyBorder="1" applyAlignment="1">
      <alignment horizontal="center" vertical="center" wrapText="1"/>
    </xf>
    <xf numFmtId="44" fontId="30" fillId="31" borderId="25" xfId="779" applyNumberFormat="1" applyFont="1" applyFill="1" applyBorder="1" applyAlignment="1">
      <alignment horizontal="center" vertical="center" wrapText="1"/>
    </xf>
    <xf numFmtId="0" fontId="62" fillId="25" borderId="0" xfId="778" applyFont="1" applyFill="1" applyAlignment="1">
      <alignment vertical="center"/>
    </xf>
    <xf numFmtId="0" fontId="62" fillId="25" borderId="0" xfId="779" applyFont="1" applyFill="1" applyAlignment="1">
      <alignment horizontal="left" vertical="center"/>
    </xf>
    <xf numFmtId="0" fontId="44" fillId="25" borderId="36" xfId="547" applyFont="1" applyFill="1" applyBorder="1" applyAlignment="1">
      <alignment horizontal="center" vertical="center" wrapText="1"/>
    </xf>
    <xf numFmtId="44" fontId="44" fillId="25" borderId="0" xfId="779" applyNumberFormat="1" applyFont="1" applyFill="1" applyAlignment="1">
      <alignment horizontal="center" vertical="center" wrapText="1"/>
    </xf>
    <xf numFmtId="0" fontId="62" fillId="25" borderId="0" xfId="547" applyFont="1" applyFill="1" applyAlignment="1">
      <alignment horizontal="center" vertical="center" wrapText="1"/>
    </xf>
    <xf numFmtId="0" fontId="54" fillId="25" borderId="0" xfId="778" applyFont="1" applyFill="1" applyAlignment="1">
      <alignment vertical="center" wrapText="1"/>
    </xf>
    <xf numFmtId="0" fontId="46" fillId="24" borderId="36" xfId="547" applyFont="1" applyFill="1" applyBorder="1" applyAlignment="1">
      <alignment horizontal="center" vertical="center" wrapText="1"/>
    </xf>
    <xf numFmtId="0" fontId="46" fillId="24" borderId="28" xfId="547" applyFont="1" applyFill="1" applyBorder="1" applyAlignment="1">
      <alignment horizontal="center" vertical="center" wrapText="1"/>
    </xf>
    <xf numFmtId="0" fontId="46" fillId="28" borderId="10" xfId="548" applyFont="1" applyFill="1" applyBorder="1" applyAlignment="1">
      <alignment horizontal="center" vertical="center" wrapText="1"/>
    </xf>
    <xf numFmtId="0" fontId="46" fillId="25" borderId="10" xfId="548" applyFont="1" applyFill="1" applyBorder="1" applyAlignment="1">
      <alignment horizontal="center" vertical="center" wrapText="1"/>
    </xf>
    <xf numFmtId="0" fontId="47" fillId="26" borderId="46" xfId="547" applyFont="1" applyFill="1" applyBorder="1" applyAlignment="1">
      <alignment vertical="center" wrapText="1"/>
    </xf>
    <xf numFmtId="0" fontId="30" fillId="0" borderId="0" xfId="547" applyFont="1" applyAlignment="1">
      <alignment vertical="center" wrapText="1"/>
    </xf>
    <xf numFmtId="0" fontId="44" fillId="0" borderId="0" xfId="782" applyFont="1" applyAlignment="1">
      <alignment horizontal="center" vertical="center" wrapText="1"/>
    </xf>
    <xf numFmtId="0" fontId="3" fillId="0" borderId="0" xfId="782" applyFont="1" applyAlignment="1">
      <alignment vertical="top" wrapText="1"/>
    </xf>
    <xf numFmtId="0" fontId="3" fillId="0" borderId="0" xfId="782" applyFont="1" applyAlignment="1">
      <alignment vertical="center" wrapText="1"/>
    </xf>
    <xf numFmtId="0" fontId="48" fillId="28" borderId="46" xfId="548" applyFont="1" applyFill="1" applyBorder="1" applyAlignment="1">
      <alignment horizontal="center" vertical="center" wrapText="1"/>
    </xf>
    <xf numFmtId="0" fontId="48" fillId="28" borderId="46" xfId="548" applyFont="1" applyFill="1" applyBorder="1" applyAlignment="1">
      <alignment vertical="center" wrapText="1"/>
    </xf>
    <xf numFmtId="0" fontId="55" fillId="30" borderId="46" xfId="0" applyFont="1" applyFill="1" applyBorder="1" applyAlignment="1">
      <alignment horizontal="center" vertical="center" wrapText="1"/>
    </xf>
    <xf numFmtId="0" fontId="35" fillId="0" borderId="0" xfId="0" applyFont="1" applyAlignment="1">
      <alignment vertical="top" wrapText="1"/>
    </xf>
    <xf numFmtId="0" fontId="46" fillId="0" borderId="0" xfId="0" applyFont="1"/>
    <xf numFmtId="0" fontId="0" fillId="0" borderId="46" xfId="0" applyBorder="1" applyAlignment="1">
      <alignment horizontal="center" vertical="center"/>
    </xf>
    <xf numFmtId="0" fontId="31" fillId="0" borderId="46" xfId="665" applyFont="1" applyBorder="1" applyAlignment="1">
      <alignment vertical="center" wrapText="1"/>
    </xf>
    <xf numFmtId="3" fontId="31" fillId="0" borderId="46" xfId="0" applyNumberFormat="1" applyFont="1" applyBorder="1" applyAlignment="1">
      <alignment horizontal="center" vertical="center"/>
    </xf>
    <xf numFmtId="0" fontId="31" fillId="0" borderId="46" xfId="0" applyFont="1" applyBorder="1" applyAlignment="1">
      <alignment horizontal="center" vertical="center" wrapText="1"/>
    </xf>
    <xf numFmtId="0" fontId="3" fillId="0" borderId="0" xfId="782" applyFont="1" applyAlignment="1">
      <alignment horizontal="center" vertical="center" wrapText="1"/>
    </xf>
    <xf numFmtId="1" fontId="31" fillId="0" borderId="46" xfId="0" applyNumberFormat="1" applyFont="1" applyBorder="1" applyAlignment="1">
      <alignment horizontal="center" vertical="center"/>
    </xf>
    <xf numFmtId="0" fontId="35" fillId="0" borderId="32" xfId="0" applyFont="1" applyBorder="1" applyAlignment="1">
      <alignment horizontal="center" vertical="center"/>
    </xf>
    <xf numFmtId="0" fontId="31" fillId="0" borderId="0" xfId="0" applyFont="1" applyAlignment="1">
      <alignment horizontal="left" vertical="center" wrapText="1"/>
    </xf>
    <xf numFmtId="0" fontId="31" fillId="0" borderId="0" xfId="0" applyFont="1" applyAlignment="1">
      <alignment horizontal="center" vertical="center"/>
    </xf>
    <xf numFmtId="164" fontId="32" fillId="0" borderId="0" xfId="391" applyFont="1" applyFill="1" applyBorder="1" applyAlignment="1" applyProtection="1">
      <alignment horizontal="left" vertical="center"/>
    </xf>
    <xf numFmtId="0" fontId="32" fillId="0" borderId="0" xfId="587" applyFont="1" applyAlignment="1">
      <alignment horizontal="center" vertical="center" wrapText="1"/>
    </xf>
    <xf numFmtId="0" fontId="32" fillId="0" borderId="0" xfId="0" applyFont="1"/>
    <xf numFmtId="0" fontId="48" fillId="28" borderId="50" xfId="548" applyFont="1" applyFill="1" applyBorder="1" applyAlignment="1">
      <alignment horizontal="center" vertical="center" wrapText="1"/>
    </xf>
    <xf numFmtId="0" fontId="48" fillId="28" borderId="50" xfId="548" applyFont="1" applyFill="1" applyBorder="1" applyAlignment="1">
      <alignment vertical="center" wrapText="1"/>
    </xf>
    <xf numFmtId="0" fontId="55" fillId="30" borderId="49" xfId="0" applyFont="1" applyFill="1" applyBorder="1" applyAlignment="1">
      <alignment horizontal="center" vertical="center" wrapText="1"/>
    </xf>
    <xf numFmtId="0" fontId="31" fillId="0" borderId="46" xfId="0" applyFont="1" applyBorder="1" applyAlignment="1">
      <alignment horizontal="center" vertical="center"/>
    </xf>
    <xf numFmtId="0" fontId="0" fillId="0" borderId="46" xfId="0" applyBorder="1" applyAlignment="1">
      <alignment horizontal="center" vertical="center" wrapText="1"/>
    </xf>
    <xf numFmtId="0" fontId="8" fillId="0" borderId="32"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xf>
    <xf numFmtId="164" fontId="3" fillId="0" borderId="0" xfId="391" applyFont="1" applyFill="1" applyBorder="1" applyAlignment="1" applyProtection="1">
      <alignment horizontal="left" vertical="center"/>
    </xf>
    <xf numFmtId="0" fontId="3" fillId="0" borderId="0" xfId="587" applyFont="1" applyAlignment="1">
      <alignment horizontal="center" vertical="center" wrapText="1"/>
    </xf>
    <xf numFmtId="0" fontId="48" fillId="30" borderId="49" xfId="0" applyFont="1" applyFill="1" applyBorder="1" applyAlignment="1">
      <alignment horizontal="center" vertical="center" wrapText="1"/>
    </xf>
    <xf numFmtId="0" fontId="31" fillId="0" borderId="46" xfId="547" applyFont="1" applyBorder="1" applyAlignment="1">
      <alignment horizontal="center" vertical="center"/>
    </xf>
    <xf numFmtId="0" fontId="31" fillId="0" borderId="46" xfId="659" applyFont="1" applyBorder="1" applyAlignment="1">
      <alignment vertical="center" wrapText="1"/>
    </xf>
    <xf numFmtId="0" fontId="32" fillId="0" borderId="46" xfId="547" applyFont="1" applyBorder="1" applyAlignment="1">
      <alignment horizontal="center" vertical="center"/>
    </xf>
    <xf numFmtId="165" fontId="32" fillId="0" borderId="46" xfId="588" applyNumberFormat="1" applyFont="1" applyBorder="1" applyAlignment="1">
      <alignment horizontal="center" vertical="center" wrapText="1"/>
    </xf>
    <xf numFmtId="0" fontId="35" fillId="0" borderId="46" xfId="0" applyFont="1" applyBorder="1" applyAlignment="1">
      <alignment horizontal="center" vertical="center" wrapText="1"/>
    </xf>
    <xf numFmtId="0" fontId="59" fillId="0" borderId="0" xfId="0" applyFont="1"/>
    <xf numFmtId="0" fontId="0" fillId="0" borderId="46" xfId="659" applyFont="1" applyBorder="1" applyAlignment="1">
      <alignment vertical="center" wrapText="1"/>
    </xf>
    <xf numFmtId="0" fontId="67" fillId="0" borderId="0" xfId="0" quotePrefix="1" applyFont="1"/>
    <xf numFmtId="0" fontId="3" fillId="0" borderId="32" xfId="547" applyFont="1" applyBorder="1" applyAlignment="1">
      <alignment horizontal="center" vertical="center"/>
    </xf>
    <xf numFmtId="0" fontId="3" fillId="0" borderId="0" xfId="659" applyFont="1" applyAlignment="1">
      <alignment vertical="center" wrapText="1"/>
    </xf>
    <xf numFmtId="0" fontId="3" fillId="0" borderId="0" xfId="547" applyFont="1" applyAlignment="1">
      <alignment horizontal="center" vertical="center"/>
    </xf>
    <xf numFmtId="165" fontId="3" fillId="0" borderId="0" xfId="588" applyNumberFormat="1" applyFont="1" applyAlignment="1">
      <alignment horizontal="center" vertical="center" wrapText="1"/>
    </xf>
    <xf numFmtId="1" fontId="3" fillId="0" borderId="0" xfId="547" applyNumberFormat="1" applyFont="1" applyAlignment="1">
      <alignment horizontal="center" vertical="center"/>
    </xf>
    <xf numFmtId="0" fontId="48" fillId="28" borderId="55" xfId="548" applyFont="1" applyFill="1" applyBorder="1" applyAlignment="1">
      <alignment horizontal="center" vertical="center" wrapText="1"/>
    </xf>
    <xf numFmtId="0" fontId="48" fillId="28" borderId="55" xfId="548" applyFont="1" applyFill="1" applyBorder="1" applyAlignment="1">
      <alignment vertical="center" wrapText="1"/>
    </xf>
    <xf numFmtId="0" fontId="48" fillId="30" borderId="55" xfId="0" applyFont="1" applyFill="1" applyBorder="1" applyAlignment="1">
      <alignment horizontal="center" vertical="center" wrapText="1"/>
    </xf>
    <xf numFmtId="0" fontId="31" fillId="0" borderId="55" xfId="0" applyFont="1" applyBorder="1" applyAlignment="1">
      <alignment horizontal="center" vertical="center"/>
    </xf>
    <xf numFmtId="0" fontId="31" fillId="0" borderId="55" xfId="665" applyFont="1" applyBorder="1" applyAlignment="1">
      <alignment vertical="center" wrapText="1"/>
    </xf>
    <xf numFmtId="0" fontId="0" fillId="0" borderId="55" xfId="0" applyBorder="1" applyAlignment="1">
      <alignment horizontal="center" vertical="center"/>
    </xf>
    <xf numFmtId="3" fontId="31" fillId="0" borderId="55" xfId="547" applyNumberFormat="1" applyFont="1" applyBorder="1" applyAlignment="1">
      <alignment horizontal="center" vertical="center"/>
    </xf>
    <xf numFmtId="0" fontId="31" fillId="0" borderId="55" xfId="0" applyFont="1" applyBorder="1" applyAlignment="1">
      <alignment horizontal="center" vertical="center" wrapText="1"/>
    </xf>
    <xf numFmtId="0" fontId="31" fillId="0" borderId="55" xfId="0" applyFont="1" applyBorder="1" applyAlignment="1">
      <alignment horizontal="left" vertical="center" wrapText="1"/>
    </xf>
    <xf numFmtId="164" fontId="8" fillId="0" borderId="0" xfId="391" applyFont="1" applyFill="1" applyBorder="1" applyAlignment="1" applyProtection="1">
      <alignment horizontal="left" vertical="center"/>
    </xf>
    <xf numFmtId="0" fontId="39" fillId="25" borderId="56" xfId="547" applyFont="1" applyFill="1" applyBorder="1" applyAlignment="1">
      <alignment horizontal="center" vertical="center" wrapText="1"/>
    </xf>
    <xf numFmtId="0" fontId="58" fillId="24" borderId="55" xfId="547" applyFont="1" applyFill="1" applyBorder="1" applyAlignment="1">
      <alignment horizontal="center" vertical="center" wrapText="1"/>
    </xf>
    <xf numFmtId="0" fontId="51" fillId="0" borderId="0" xfId="0" applyFont="1" applyAlignment="1">
      <alignment vertical="top" wrapText="1"/>
    </xf>
    <xf numFmtId="0" fontId="58" fillId="0" borderId="30" xfId="547" applyFont="1" applyBorder="1" applyAlignment="1">
      <alignment horizontal="center" vertical="center" wrapText="1"/>
    </xf>
    <xf numFmtId="165" fontId="57" fillId="0" borderId="30" xfId="588" applyNumberFormat="1" applyFont="1" applyBorder="1" applyAlignment="1">
      <alignment horizontal="center" vertical="center" wrapText="1"/>
    </xf>
    <xf numFmtId="0" fontId="39" fillId="24" borderId="44" xfId="547" applyFont="1" applyFill="1" applyBorder="1" applyAlignment="1">
      <alignment horizontal="center" vertical="center" wrapText="1"/>
    </xf>
    <xf numFmtId="0" fontId="39" fillId="24" borderId="43" xfId="547" applyFont="1" applyFill="1" applyBorder="1" applyAlignment="1">
      <alignment horizontal="center" vertical="center" wrapText="1"/>
    </xf>
    <xf numFmtId="0" fontId="28" fillId="28" borderId="14" xfId="548" applyFont="1" applyFill="1" applyBorder="1" applyAlignment="1">
      <alignment horizontal="center" vertical="center" wrapText="1"/>
    </xf>
    <xf numFmtId="0" fontId="28" fillId="28" borderId="37" xfId="548" applyFont="1" applyFill="1" applyBorder="1" applyAlignment="1">
      <alignment horizontal="center" vertical="center" wrapText="1"/>
    </xf>
    <xf numFmtId="0" fontId="28" fillId="28" borderId="15" xfId="548" applyFont="1" applyFill="1" applyBorder="1" applyAlignment="1">
      <alignment horizontal="center" vertical="center" wrapText="1"/>
    </xf>
    <xf numFmtId="0" fontId="28" fillId="0" borderId="0" xfId="548" applyFont="1" applyAlignment="1">
      <alignment horizontal="center" vertical="center" wrapText="1"/>
    </xf>
    <xf numFmtId="0" fontId="31" fillId="0" borderId="14" xfId="547" applyFont="1" applyBorder="1" applyAlignment="1">
      <alignment horizontal="center" vertical="center"/>
    </xf>
    <xf numFmtId="0" fontId="31" fillId="0" borderId="0" xfId="782" applyFont="1" applyAlignment="1">
      <alignment horizontal="center" vertical="center" wrapText="1"/>
    </xf>
    <xf numFmtId="0" fontId="3" fillId="0" borderId="0" xfId="782" applyFont="1" applyAlignment="1">
      <alignment horizontal="left" vertical="center" wrapText="1"/>
    </xf>
    <xf numFmtId="0" fontId="45" fillId="0" borderId="0" xfId="782" applyFont="1" applyAlignment="1">
      <alignment vertical="center" wrapText="1"/>
    </xf>
    <xf numFmtId="0" fontId="39" fillId="0" borderId="0" xfId="547" applyFont="1" applyAlignment="1">
      <alignment vertical="center" wrapText="1"/>
    </xf>
    <xf numFmtId="0" fontId="45" fillId="0" borderId="0" xfId="782" applyFont="1" applyAlignment="1">
      <alignment vertical="center"/>
    </xf>
    <xf numFmtId="0" fontId="8" fillId="0" borderId="0" xfId="782" applyFont="1" applyAlignment="1">
      <alignment vertical="center"/>
    </xf>
    <xf numFmtId="0" fontId="8" fillId="0" borderId="0" xfId="782" applyFont="1" applyAlignment="1">
      <alignment horizontal="left" vertical="center"/>
    </xf>
    <xf numFmtId="0" fontId="8" fillId="0" borderId="0" xfId="782" applyFont="1" applyAlignment="1">
      <alignment horizontal="center" vertical="center"/>
    </xf>
    <xf numFmtId="0" fontId="8" fillId="0" borderId="0" xfId="782" applyFont="1" applyAlignment="1">
      <alignment horizontal="center" vertical="center" wrapText="1"/>
    </xf>
    <xf numFmtId="0" fontId="44" fillId="0" borderId="0" xfId="547" applyFont="1" applyAlignment="1">
      <alignment vertical="center" wrapText="1"/>
    </xf>
    <xf numFmtId="0" fontId="45" fillId="0" borderId="0" xfId="782" applyFont="1" applyAlignment="1">
      <alignment horizontal="left" vertical="center" wrapText="1"/>
    </xf>
    <xf numFmtId="0" fontId="55" fillId="28" borderId="46" xfId="548" applyFont="1" applyFill="1" applyBorder="1" applyAlignment="1">
      <alignment horizontal="center" vertical="center" wrapText="1"/>
    </xf>
    <xf numFmtId="0" fontId="55" fillId="0" borderId="0" xfId="548" applyFont="1" applyAlignment="1">
      <alignment vertical="center" wrapText="1"/>
    </xf>
    <xf numFmtId="0" fontId="54" fillId="0" borderId="0" xfId="782" applyFont="1" applyAlignment="1">
      <alignment vertical="center" wrapText="1"/>
    </xf>
    <xf numFmtId="0" fontId="46" fillId="0" borderId="0" xfId="782" applyFont="1" applyAlignment="1">
      <alignment vertical="center" wrapText="1"/>
    </xf>
    <xf numFmtId="0" fontId="31" fillId="0" borderId="46" xfId="548" applyFont="1" applyBorder="1" applyAlignment="1">
      <alignment horizontal="center" vertical="center" wrapText="1"/>
    </xf>
    <xf numFmtId="0" fontId="31" fillId="0" borderId="0" xfId="783" applyFont="1" applyAlignment="1">
      <alignment vertical="center" wrapText="1"/>
    </xf>
    <xf numFmtId="0" fontId="35" fillId="0" borderId="0" xfId="782" applyFont="1" applyAlignment="1">
      <alignment vertical="center" wrapText="1"/>
    </xf>
    <xf numFmtId="0" fontId="32" fillId="0" borderId="0" xfId="782" applyFont="1" applyAlignment="1">
      <alignment vertical="center" wrapText="1"/>
    </xf>
    <xf numFmtId="0" fontId="31" fillId="0" borderId="46" xfId="784" applyFont="1" applyBorder="1" applyAlignment="1">
      <alignment horizontal="center" vertical="center"/>
    </xf>
    <xf numFmtId="0" fontId="67" fillId="0" borderId="0" xfId="0" applyFont="1"/>
    <xf numFmtId="0" fontId="31" fillId="0" borderId="0" xfId="783" applyFont="1" applyAlignment="1">
      <alignment vertical="center"/>
    </xf>
    <xf numFmtId="0" fontId="31" fillId="0" borderId="0" xfId="782" applyFont="1" applyAlignment="1">
      <alignment vertical="center" wrapText="1"/>
    </xf>
    <xf numFmtId="44" fontId="31" fillId="0" borderId="10" xfId="547" applyNumberFormat="1" applyFont="1" applyBorder="1" applyAlignment="1">
      <alignment horizontal="right" vertical="center" wrapText="1"/>
    </xf>
    <xf numFmtId="0" fontId="31" fillId="27" borderId="37" xfId="782" applyFont="1" applyFill="1" applyBorder="1" applyAlignment="1" applyProtection="1">
      <alignment horizontal="left" vertical="center" wrapText="1"/>
      <protection locked="0"/>
    </xf>
    <xf numFmtId="0" fontId="31" fillId="27" borderId="15" xfId="782" applyFont="1" applyFill="1" applyBorder="1" applyAlignment="1" applyProtection="1">
      <alignment horizontal="left" vertical="center" wrapText="1"/>
      <protection locked="0"/>
    </xf>
    <xf numFmtId="0" fontId="31" fillId="27" borderId="39" xfId="782" applyFont="1" applyFill="1" applyBorder="1" applyAlignment="1" applyProtection="1">
      <alignment horizontal="left" vertical="center" wrapText="1"/>
      <protection locked="0"/>
    </xf>
    <xf numFmtId="0" fontId="31" fillId="27" borderId="38" xfId="782" applyFont="1" applyFill="1" applyBorder="1" applyAlignment="1" applyProtection="1">
      <alignment horizontal="left" vertical="center" wrapText="1"/>
      <protection locked="0"/>
    </xf>
    <xf numFmtId="165" fontId="57" fillId="31" borderId="55" xfId="588" applyNumberFormat="1" applyFont="1" applyFill="1" applyBorder="1" applyAlignment="1">
      <alignment horizontal="center" vertical="center" wrapText="1"/>
    </xf>
    <xf numFmtId="0" fontId="57" fillId="31" borderId="55" xfId="588" applyFont="1" applyFill="1" applyBorder="1" applyAlignment="1">
      <alignment horizontal="center" vertical="center" wrapText="1"/>
    </xf>
    <xf numFmtId="0" fontId="50" fillId="24" borderId="46" xfId="547" applyFont="1" applyFill="1" applyBorder="1" applyAlignment="1">
      <alignment horizontal="left" vertical="center" wrapText="1"/>
    </xf>
    <xf numFmtId="0" fontId="31" fillId="27" borderId="48" xfId="782" applyFont="1" applyFill="1" applyBorder="1" applyAlignment="1" applyProtection="1">
      <alignment horizontal="center" vertical="center"/>
      <protection locked="0"/>
    </xf>
    <xf numFmtId="0" fontId="31" fillId="27" borderId="0" xfId="782" applyFont="1" applyFill="1" applyAlignment="1" applyProtection="1">
      <alignment horizontal="center" vertical="center"/>
      <protection locked="0"/>
    </xf>
    <xf numFmtId="0" fontId="47" fillId="26" borderId="48" xfId="548" applyFont="1" applyFill="1" applyBorder="1" applyAlignment="1">
      <alignment horizontal="left" vertical="center" wrapText="1"/>
    </xf>
    <xf numFmtId="0" fontId="47" fillId="26" borderId="0" xfId="548" applyFont="1" applyFill="1" applyAlignment="1">
      <alignment horizontal="left" vertical="center" wrapText="1"/>
    </xf>
    <xf numFmtId="0" fontId="47" fillId="26" borderId="51" xfId="548" applyFont="1" applyFill="1" applyBorder="1" applyAlignment="1">
      <alignment horizontal="left" vertical="center" wrapText="1"/>
    </xf>
    <xf numFmtId="0" fontId="47" fillId="26" borderId="52" xfId="548" applyFont="1" applyFill="1" applyBorder="1" applyAlignment="1">
      <alignment horizontal="left" vertical="center" wrapText="1"/>
    </xf>
    <xf numFmtId="0" fontId="47" fillId="26" borderId="53" xfId="548" applyFont="1" applyFill="1" applyBorder="1" applyAlignment="1">
      <alignment horizontal="left" vertical="center" wrapText="1"/>
    </xf>
    <xf numFmtId="3" fontId="31" fillId="0" borderId="54" xfId="0" applyNumberFormat="1" applyFont="1" applyBorder="1" applyAlignment="1">
      <alignment horizontal="center" vertical="center"/>
    </xf>
    <xf numFmtId="3" fontId="31" fillId="0" borderId="50" xfId="0" applyNumberFormat="1" applyFont="1" applyBorder="1" applyAlignment="1">
      <alignment horizontal="center" vertical="center"/>
    </xf>
    <xf numFmtId="0" fontId="39" fillId="24" borderId="55" xfId="0" applyFont="1" applyFill="1" applyBorder="1" applyAlignment="1">
      <alignment horizontal="left" vertical="center" wrapText="1"/>
    </xf>
    <xf numFmtId="0" fontId="28" fillId="0" borderId="0" xfId="782" applyFont="1" applyAlignment="1">
      <alignment horizontal="center" vertical="center"/>
    </xf>
    <xf numFmtId="0" fontId="39" fillId="24" borderId="45" xfId="547" applyFont="1" applyFill="1" applyBorder="1" applyAlignment="1">
      <alignment horizontal="left" vertical="center" wrapText="1"/>
    </xf>
    <xf numFmtId="0" fontId="39" fillId="24" borderId="44" xfId="547" applyFont="1" applyFill="1" applyBorder="1" applyAlignment="1">
      <alignment horizontal="left" vertical="center" wrapText="1"/>
    </xf>
    <xf numFmtId="0" fontId="31" fillId="0" borderId="0" xfId="782" applyFont="1" applyAlignment="1">
      <alignment horizontal="center" vertical="center"/>
    </xf>
    <xf numFmtId="0" fontId="39" fillId="26" borderId="42" xfId="547" applyFont="1" applyFill="1" applyBorder="1" applyAlignment="1">
      <alignment horizontal="left" vertical="center" wrapText="1"/>
    </xf>
    <xf numFmtId="0" fontId="39" fillId="26" borderId="41" xfId="547" applyFont="1" applyFill="1" applyBorder="1" applyAlignment="1">
      <alignment horizontal="left" vertical="center" wrapText="1"/>
    </xf>
    <xf numFmtId="0" fontId="39" fillId="26" borderId="40" xfId="547" applyFont="1" applyFill="1" applyBorder="1" applyAlignment="1">
      <alignment horizontal="left" vertical="center" wrapText="1"/>
    </xf>
    <xf numFmtId="0" fontId="31" fillId="0" borderId="46" xfId="783" applyFont="1" applyBorder="1" applyAlignment="1">
      <alignment horizontal="left" vertical="center" wrapText="1"/>
    </xf>
    <xf numFmtId="0" fontId="44" fillId="24" borderId="46" xfId="547" applyFont="1" applyFill="1" applyBorder="1" applyAlignment="1">
      <alignment horizontal="left" vertical="center" wrapText="1"/>
    </xf>
    <xf numFmtId="0" fontId="55" fillId="28" borderId="46" xfId="548" applyFont="1" applyFill="1" applyBorder="1" applyAlignment="1">
      <alignment horizontal="left" vertical="center" wrapText="1"/>
    </xf>
    <xf numFmtId="0" fontId="31" fillId="0" borderId="46" xfId="782" applyFont="1" applyBorder="1" applyAlignment="1">
      <alignment horizontal="left" vertical="center" wrapText="1"/>
    </xf>
    <xf numFmtId="0" fontId="31" fillId="0" borderId="46" xfId="587" applyFont="1" applyBorder="1" applyAlignment="1">
      <alignment horizontal="left"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0" xfId="0" applyFont="1" applyBorder="1" applyAlignment="1">
      <alignment horizontal="center" vertical="center" wrapText="1"/>
    </xf>
    <xf numFmtId="0" fontId="30" fillId="0" borderId="19" xfId="0" applyFont="1" applyBorder="1" applyAlignment="1">
      <alignment horizontal="center"/>
    </xf>
    <xf numFmtId="0" fontId="30" fillId="0" borderId="0" xfId="0" applyFont="1" applyAlignment="1">
      <alignment horizontal="center"/>
    </xf>
    <xf numFmtId="0" fontId="30" fillId="0" borderId="20" xfId="0" applyFont="1" applyBorder="1" applyAlignment="1">
      <alignment horizontal="center"/>
    </xf>
    <xf numFmtId="0" fontId="28" fillId="0" borderId="19" xfId="0" applyFont="1" applyBorder="1" applyAlignment="1">
      <alignment horizontal="center"/>
    </xf>
    <xf numFmtId="0" fontId="28" fillId="0" borderId="0" xfId="0" applyFont="1" applyAlignment="1">
      <alignment horizontal="center"/>
    </xf>
    <xf numFmtId="0" fontId="28" fillId="0" borderId="20" xfId="0" applyFont="1" applyBorder="1" applyAlignment="1">
      <alignment horizontal="center"/>
    </xf>
    <xf numFmtId="0" fontId="31" fillId="0" borderId="10" xfId="547" applyFont="1" applyBorder="1" applyAlignment="1">
      <alignment horizontal="center" vertical="center" wrapText="1"/>
    </xf>
    <xf numFmtId="44" fontId="31" fillId="0" borderId="10" xfId="547" quotePrefix="1" applyNumberFormat="1" applyFont="1" applyBorder="1" applyAlignment="1">
      <alignment horizontal="center" vertical="center" wrapText="1"/>
    </xf>
    <xf numFmtId="1" fontId="0" fillId="27" borderId="57" xfId="772" applyNumberFormat="1" applyFont="1" applyFill="1" applyBorder="1" applyAlignment="1" applyProtection="1">
      <alignment horizontal="center" vertical="center"/>
      <protection locked="0"/>
    </xf>
    <xf numFmtId="1" fontId="32" fillId="27" borderId="47" xfId="772" applyNumberFormat="1" applyFont="1" applyFill="1" applyBorder="1" applyAlignment="1" applyProtection="1">
      <alignment horizontal="center" vertical="center"/>
      <protection locked="0"/>
    </xf>
    <xf numFmtId="1" fontId="32" fillId="27" borderId="50" xfId="772" applyNumberFormat="1" applyFont="1" applyFill="1" applyBorder="1" applyAlignment="1" applyProtection="1">
      <alignment horizontal="center" vertical="center"/>
      <protection locked="0"/>
    </xf>
    <xf numFmtId="0" fontId="31" fillId="0" borderId="55" xfId="547" applyFont="1" applyBorder="1" applyAlignment="1">
      <alignment horizontal="center" vertical="center" wrapText="1"/>
    </xf>
    <xf numFmtId="9" fontId="31" fillId="0" borderId="56" xfId="774" applyFont="1" applyFill="1" applyBorder="1" applyAlignment="1" applyProtection="1">
      <alignment horizontal="center" vertical="center" wrapText="1"/>
    </xf>
    <xf numFmtId="9" fontId="31" fillId="0" borderId="47" xfId="774" applyFont="1" applyFill="1" applyBorder="1" applyAlignment="1" applyProtection="1">
      <alignment horizontal="center" vertical="center" wrapText="1"/>
    </xf>
    <xf numFmtId="9" fontId="31" fillId="0" borderId="50" xfId="774" applyFont="1" applyFill="1" applyBorder="1" applyAlignment="1" applyProtection="1">
      <alignment horizontal="center" vertical="center" wrapText="1"/>
    </xf>
    <xf numFmtId="0" fontId="31" fillId="0" borderId="60" xfId="547" applyFont="1" applyBorder="1" applyAlignment="1">
      <alignment horizontal="left" vertical="center" wrapText="1"/>
    </xf>
    <xf numFmtId="0" fontId="31" fillId="0" borderId="61" xfId="547" applyFont="1" applyBorder="1" applyAlignment="1">
      <alignment horizontal="left" vertical="center" wrapText="1"/>
    </xf>
    <xf numFmtId="0" fontId="31" fillId="0" borderId="48" xfId="547" applyFont="1" applyBorder="1" applyAlignment="1">
      <alignment horizontal="left" vertical="center" wrapText="1"/>
    </xf>
    <xf numFmtId="0" fontId="31" fillId="0" borderId="62" xfId="547" applyFont="1" applyBorder="1" applyAlignment="1">
      <alignment horizontal="left" vertical="center" wrapText="1"/>
    </xf>
    <xf numFmtId="0" fontId="31" fillId="0" borderId="63" xfId="547" applyFont="1" applyBorder="1" applyAlignment="1">
      <alignment horizontal="left" vertical="center" wrapText="1"/>
    </xf>
    <xf numFmtId="0" fontId="31" fillId="0" borderId="26" xfId="547" applyFont="1" applyBorder="1" applyAlignment="1">
      <alignment horizontal="left" vertical="center" wrapText="1"/>
    </xf>
    <xf numFmtId="0" fontId="46" fillId="0" borderId="13" xfId="779" applyFont="1" applyBorder="1" applyAlignment="1">
      <alignment horizontal="left" vertical="center"/>
    </xf>
    <xf numFmtId="0" fontId="46" fillId="0" borderId="33" xfId="779" applyFont="1" applyBorder="1" applyAlignment="1">
      <alignment horizontal="left" vertical="center"/>
    </xf>
    <xf numFmtId="0" fontId="46" fillId="0" borderId="24" xfId="779" applyFont="1" applyBorder="1" applyAlignment="1">
      <alignment horizontal="left" vertical="center"/>
    </xf>
    <xf numFmtId="0" fontId="46" fillId="28" borderId="10" xfId="548" applyFont="1" applyFill="1" applyBorder="1" applyAlignment="1">
      <alignment horizontal="left" vertical="center" wrapText="1"/>
    </xf>
    <xf numFmtId="0" fontId="44" fillId="24" borderId="10" xfId="547" applyFont="1" applyFill="1" applyBorder="1" applyAlignment="1">
      <alignment horizontal="left" vertical="center" wrapText="1"/>
    </xf>
    <xf numFmtId="0" fontId="44" fillId="26" borderId="10" xfId="548" applyFont="1" applyFill="1" applyBorder="1" applyAlignment="1">
      <alignment horizontal="center" vertical="center" wrapText="1"/>
    </xf>
    <xf numFmtId="0" fontId="31" fillId="0" borderId="10" xfId="779" applyFont="1" applyBorder="1" applyAlignment="1">
      <alignment horizontal="left" vertical="center" wrapText="1"/>
    </xf>
    <xf numFmtId="0" fontId="44" fillId="24" borderId="27" xfId="547" applyFont="1" applyFill="1" applyBorder="1" applyAlignment="1">
      <alignment horizontal="left" vertical="center" wrapText="1"/>
    </xf>
    <xf numFmtId="0" fontId="44" fillId="24" borderId="36" xfId="547" applyFont="1" applyFill="1" applyBorder="1" applyAlignment="1">
      <alignment horizontal="left" vertical="center" wrapText="1"/>
    </xf>
    <xf numFmtId="0" fontId="48" fillId="27" borderId="10" xfId="547" applyFont="1" applyFill="1" applyBorder="1" applyAlignment="1" applyProtection="1">
      <alignment horizontal="center" wrapText="1"/>
      <protection locked="0"/>
    </xf>
    <xf numFmtId="0" fontId="39" fillId="27" borderId="10" xfId="547" applyFont="1" applyFill="1" applyBorder="1" applyAlignment="1" applyProtection="1">
      <alignment horizontal="center" wrapText="1"/>
      <protection locked="0"/>
    </xf>
    <xf numFmtId="0" fontId="50" fillId="24" borderId="10" xfId="547" applyFont="1" applyFill="1" applyBorder="1" applyAlignment="1">
      <alignment horizontal="left" vertical="center" wrapText="1"/>
    </xf>
    <xf numFmtId="0" fontId="39" fillId="24" borderId="10" xfId="548" applyFont="1" applyFill="1" applyBorder="1" applyAlignment="1">
      <alignment horizontal="center" vertical="center" wrapText="1"/>
    </xf>
    <xf numFmtId="0" fontId="39" fillId="24" borderId="58" xfId="548" applyFont="1" applyFill="1" applyBorder="1" applyAlignment="1">
      <alignment horizontal="center" vertical="center" wrapText="1"/>
    </xf>
    <xf numFmtId="0" fontId="39" fillId="24" borderId="59" xfId="548" applyFont="1" applyFill="1" applyBorder="1" applyAlignment="1">
      <alignment horizontal="center" vertical="center" wrapText="1"/>
    </xf>
    <xf numFmtId="0" fontId="38" fillId="24" borderId="35" xfId="547" applyFont="1" applyFill="1" applyBorder="1" applyAlignment="1">
      <alignment horizontal="left" vertical="center" wrapText="1"/>
    </xf>
    <xf numFmtId="0" fontId="38" fillId="24" borderId="12" xfId="547" applyFont="1" applyFill="1" applyBorder="1" applyAlignment="1">
      <alignment horizontal="left" vertical="center" wrapText="1"/>
    </xf>
    <xf numFmtId="0" fontId="38" fillId="24" borderId="11" xfId="547" applyFont="1" applyFill="1" applyBorder="1" applyAlignment="1">
      <alignment horizontal="left" vertical="center" wrapText="1"/>
    </xf>
    <xf numFmtId="0" fontId="44" fillId="24" borderId="34" xfId="547" applyFont="1" applyFill="1" applyBorder="1" applyAlignment="1">
      <alignment horizontal="center" vertical="center" wrapText="1"/>
    </xf>
  </cellXfs>
  <cellStyles count="84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Hyperlink 2" xfId="423" xr:uid="{00000000-0005-0000-0000-0000A6010000}"/>
    <cellStyle name="Invoer 10" xfId="424" xr:uid="{00000000-0005-0000-0000-0000A7010000}"/>
    <cellStyle name="Invoer 11" xfId="425" xr:uid="{00000000-0005-0000-0000-0000A8010000}"/>
    <cellStyle name="Invoer 12" xfId="426" xr:uid="{00000000-0005-0000-0000-0000A9010000}"/>
    <cellStyle name="Invoer 13" xfId="427" xr:uid="{00000000-0005-0000-0000-0000AA010000}"/>
    <cellStyle name="Invoer 14" xfId="428" xr:uid="{00000000-0005-0000-0000-0000AB010000}"/>
    <cellStyle name="Invoer 15" xfId="429" xr:uid="{00000000-0005-0000-0000-0000AC010000}"/>
    <cellStyle name="Invoer 16" xfId="430" xr:uid="{00000000-0005-0000-0000-0000AD010000}"/>
    <cellStyle name="Invoer 2" xfId="431" xr:uid="{00000000-0005-0000-0000-0000AE010000}"/>
    <cellStyle name="Invoer 3" xfId="432" xr:uid="{00000000-0005-0000-0000-0000AF010000}"/>
    <cellStyle name="Invoer 4" xfId="433" xr:uid="{00000000-0005-0000-0000-0000B0010000}"/>
    <cellStyle name="Invoer 5" xfId="434" xr:uid="{00000000-0005-0000-0000-0000B1010000}"/>
    <cellStyle name="Invoer 6" xfId="435" xr:uid="{00000000-0005-0000-0000-0000B2010000}"/>
    <cellStyle name="Invoer 7" xfId="436" xr:uid="{00000000-0005-0000-0000-0000B3010000}"/>
    <cellStyle name="Invoer 8" xfId="437" xr:uid="{00000000-0005-0000-0000-0000B4010000}"/>
    <cellStyle name="Invoer 9" xfId="438" xr:uid="{00000000-0005-0000-0000-0000B5010000}"/>
    <cellStyle name="Komma 2" xfId="773" xr:uid="{00000000-0005-0000-0000-0000B6010000}"/>
    <cellStyle name="Komma 2 2" xfId="840" xr:uid="{574845B4-6388-425F-8E5B-94B15859AF7A}"/>
    <cellStyle name="Kop 1 10" xfId="439" xr:uid="{00000000-0005-0000-0000-0000B7010000}"/>
    <cellStyle name="Kop 1 11" xfId="440" xr:uid="{00000000-0005-0000-0000-0000B8010000}"/>
    <cellStyle name="Kop 1 12" xfId="441" xr:uid="{00000000-0005-0000-0000-0000B9010000}"/>
    <cellStyle name="Kop 1 13" xfId="442" xr:uid="{00000000-0005-0000-0000-0000BA010000}"/>
    <cellStyle name="Kop 1 14" xfId="443" xr:uid="{00000000-0005-0000-0000-0000BB010000}"/>
    <cellStyle name="Kop 1 15" xfId="444" xr:uid="{00000000-0005-0000-0000-0000BC010000}"/>
    <cellStyle name="Kop 1 16" xfId="445" xr:uid="{00000000-0005-0000-0000-0000BD010000}"/>
    <cellStyle name="Kop 1 2" xfId="446" xr:uid="{00000000-0005-0000-0000-0000BE010000}"/>
    <cellStyle name="Kop 1 3" xfId="447" xr:uid="{00000000-0005-0000-0000-0000BF010000}"/>
    <cellStyle name="Kop 1 4" xfId="448" xr:uid="{00000000-0005-0000-0000-0000C0010000}"/>
    <cellStyle name="Kop 1 5" xfId="449" xr:uid="{00000000-0005-0000-0000-0000C1010000}"/>
    <cellStyle name="Kop 1 6" xfId="450" xr:uid="{00000000-0005-0000-0000-0000C2010000}"/>
    <cellStyle name="Kop 1 7" xfId="451" xr:uid="{00000000-0005-0000-0000-0000C3010000}"/>
    <cellStyle name="Kop 1 8" xfId="452" xr:uid="{00000000-0005-0000-0000-0000C4010000}"/>
    <cellStyle name="Kop 1 9" xfId="453" xr:uid="{00000000-0005-0000-0000-0000C5010000}"/>
    <cellStyle name="Kop 2 10" xfId="454" xr:uid="{00000000-0005-0000-0000-0000C6010000}"/>
    <cellStyle name="Kop 2 11" xfId="455" xr:uid="{00000000-0005-0000-0000-0000C7010000}"/>
    <cellStyle name="Kop 2 12" xfId="456" xr:uid="{00000000-0005-0000-0000-0000C8010000}"/>
    <cellStyle name="Kop 2 13" xfId="457" xr:uid="{00000000-0005-0000-0000-0000C9010000}"/>
    <cellStyle name="Kop 2 14" xfId="458" xr:uid="{00000000-0005-0000-0000-0000CA010000}"/>
    <cellStyle name="Kop 2 15" xfId="459" xr:uid="{00000000-0005-0000-0000-0000CB010000}"/>
    <cellStyle name="Kop 2 16" xfId="460" xr:uid="{00000000-0005-0000-0000-0000CC010000}"/>
    <cellStyle name="Kop 2 2" xfId="461" xr:uid="{00000000-0005-0000-0000-0000CD010000}"/>
    <cellStyle name="Kop 2 3" xfId="462" xr:uid="{00000000-0005-0000-0000-0000CE010000}"/>
    <cellStyle name="Kop 2 4" xfId="463" xr:uid="{00000000-0005-0000-0000-0000CF010000}"/>
    <cellStyle name="Kop 2 5" xfId="464" xr:uid="{00000000-0005-0000-0000-0000D0010000}"/>
    <cellStyle name="Kop 2 6" xfId="465" xr:uid="{00000000-0005-0000-0000-0000D1010000}"/>
    <cellStyle name="Kop 2 7" xfId="466" xr:uid="{00000000-0005-0000-0000-0000D2010000}"/>
    <cellStyle name="Kop 2 8" xfId="467" xr:uid="{00000000-0005-0000-0000-0000D3010000}"/>
    <cellStyle name="Kop 2 9" xfId="468" xr:uid="{00000000-0005-0000-0000-0000D4010000}"/>
    <cellStyle name="Kop 3 10" xfId="469" xr:uid="{00000000-0005-0000-0000-0000D5010000}"/>
    <cellStyle name="Kop 3 11" xfId="470" xr:uid="{00000000-0005-0000-0000-0000D6010000}"/>
    <cellStyle name="Kop 3 12" xfId="471" xr:uid="{00000000-0005-0000-0000-0000D7010000}"/>
    <cellStyle name="Kop 3 13" xfId="472" xr:uid="{00000000-0005-0000-0000-0000D8010000}"/>
    <cellStyle name="Kop 3 14" xfId="473" xr:uid="{00000000-0005-0000-0000-0000D9010000}"/>
    <cellStyle name="Kop 3 15" xfId="474" xr:uid="{00000000-0005-0000-0000-0000DA010000}"/>
    <cellStyle name="Kop 3 16" xfId="475" xr:uid="{00000000-0005-0000-0000-0000DB010000}"/>
    <cellStyle name="Kop 3 2" xfId="476" xr:uid="{00000000-0005-0000-0000-0000DC010000}"/>
    <cellStyle name="Kop 3 3" xfId="477" xr:uid="{00000000-0005-0000-0000-0000DD010000}"/>
    <cellStyle name="Kop 3 4" xfId="478" xr:uid="{00000000-0005-0000-0000-0000DE010000}"/>
    <cellStyle name="Kop 3 5" xfId="479" xr:uid="{00000000-0005-0000-0000-0000DF010000}"/>
    <cellStyle name="Kop 3 6" xfId="480" xr:uid="{00000000-0005-0000-0000-0000E0010000}"/>
    <cellStyle name="Kop 3 7" xfId="481" xr:uid="{00000000-0005-0000-0000-0000E1010000}"/>
    <cellStyle name="Kop 3 8" xfId="482" xr:uid="{00000000-0005-0000-0000-0000E2010000}"/>
    <cellStyle name="Kop 3 9" xfId="483" xr:uid="{00000000-0005-0000-0000-0000E3010000}"/>
    <cellStyle name="Kop 4 10" xfId="484" xr:uid="{00000000-0005-0000-0000-0000E4010000}"/>
    <cellStyle name="Kop 4 11" xfId="485" xr:uid="{00000000-0005-0000-0000-0000E5010000}"/>
    <cellStyle name="Kop 4 12" xfId="486" xr:uid="{00000000-0005-0000-0000-0000E6010000}"/>
    <cellStyle name="Kop 4 13" xfId="487" xr:uid="{00000000-0005-0000-0000-0000E7010000}"/>
    <cellStyle name="Kop 4 14" xfId="488" xr:uid="{00000000-0005-0000-0000-0000E8010000}"/>
    <cellStyle name="Kop 4 15" xfId="489" xr:uid="{00000000-0005-0000-0000-0000E9010000}"/>
    <cellStyle name="Kop 4 16" xfId="490" xr:uid="{00000000-0005-0000-0000-0000EA010000}"/>
    <cellStyle name="Kop 4 2" xfId="491" xr:uid="{00000000-0005-0000-0000-0000EB010000}"/>
    <cellStyle name="Kop 4 3" xfId="492" xr:uid="{00000000-0005-0000-0000-0000EC010000}"/>
    <cellStyle name="Kop 4 4" xfId="493" xr:uid="{00000000-0005-0000-0000-0000ED010000}"/>
    <cellStyle name="Kop 4 5" xfId="494" xr:uid="{00000000-0005-0000-0000-0000EE010000}"/>
    <cellStyle name="Kop 4 6" xfId="495" xr:uid="{00000000-0005-0000-0000-0000EF010000}"/>
    <cellStyle name="Kop 4 7" xfId="496" xr:uid="{00000000-0005-0000-0000-0000F0010000}"/>
    <cellStyle name="Kop 4 8" xfId="497" xr:uid="{00000000-0005-0000-0000-0000F1010000}"/>
    <cellStyle name="Kop 4 9" xfId="498" xr:uid="{00000000-0005-0000-0000-0000F2010000}"/>
    <cellStyle name="Neutraal 10" xfId="499" xr:uid="{00000000-0005-0000-0000-0000F3010000}"/>
    <cellStyle name="Neutraal 11" xfId="500" xr:uid="{00000000-0005-0000-0000-0000F4010000}"/>
    <cellStyle name="Neutraal 12" xfId="501" xr:uid="{00000000-0005-0000-0000-0000F5010000}"/>
    <cellStyle name="Neutraal 13" xfId="502" xr:uid="{00000000-0005-0000-0000-0000F6010000}"/>
    <cellStyle name="Neutraal 14" xfId="503" xr:uid="{00000000-0005-0000-0000-0000F7010000}"/>
    <cellStyle name="Neutraal 15" xfId="504" xr:uid="{00000000-0005-0000-0000-0000F8010000}"/>
    <cellStyle name="Neutraal 16" xfId="505" xr:uid="{00000000-0005-0000-0000-0000F9010000}"/>
    <cellStyle name="Neutraal 2" xfId="506" xr:uid="{00000000-0005-0000-0000-0000FA010000}"/>
    <cellStyle name="Neutraal 3" xfId="507" xr:uid="{00000000-0005-0000-0000-0000FB010000}"/>
    <cellStyle name="Neutraal 4" xfId="508" xr:uid="{00000000-0005-0000-0000-0000FC010000}"/>
    <cellStyle name="Neutraal 5" xfId="509" xr:uid="{00000000-0005-0000-0000-0000FD010000}"/>
    <cellStyle name="Neutraal 6" xfId="510" xr:uid="{00000000-0005-0000-0000-0000FE010000}"/>
    <cellStyle name="Neutraal 7" xfId="511" xr:uid="{00000000-0005-0000-0000-0000FF010000}"/>
    <cellStyle name="Neutraal 8" xfId="512" xr:uid="{00000000-0005-0000-0000-000000020000}"/>
    <cellStyle name="Neutraal 9" xfId="513" xr:uid="{00000000-0005-0000-0000-000001020000}"/>
    <cellStyle name="Notitie 10" xfId="514" xr:uid="{00000000-0005-0000-0000-000002020000}"/>
    <cellStyle name="Notitie 11" xfId="515" xr:uid="{00000000-0005-0000-0000-000003020000}"/>
    <cellStyle name="Notitie 12" xfId="516" xr:uid="{00000000-0005-0000-0000-000004020000}"/>
    <cellStyle name="Notitie 13" xfId="517" xr:uid="{00000000-0005-0000-0000-000005020000}"/>
    <cellStyle name="Notitie 14" xfId="518" xr:uid="{00000000-0005-0000-0000-000006020000}"/>
    <cellStyle name="Notitie 15" xfId="519" xr:uid="{00000000-0005-0000-0000-000007020000}"/>
    <cellStyle name="Notitie 16" xfId="520" xr:uid="{00000000-0005-0000-0000-000008020000}"/>
    <cellStyle name="Notitie 2" xfId="521" xr:uid="{00000000-0005-0000-0000-000009020000}"/>
    <cellStyle name="Notitie 2 2" xfId="522" xr:uid="{00000000-0005-0000-0000-00000A020000}"/>
    <cellStyle name="Notitie 2 3" xfId="523" xr:uid="{00000000-0005-0000-0000-00000B020000}"/>
    <cellStyle name="Notitie 2 4" xfId="524" xr:uid="{00000000-0005-0000-0000-00000C020000}"/>
    <cellStyle name="Notitie 3" xfId="525" xr:uid="{00000000-0005-0000-0000-00000D020000}"/>
    <cellStyle name="Notitie 4" xfId="526" xr:uid="{00000000-0005-0000-0000-00000E020000}"/>
    <cellStyle name="Notitie 5" xfId="527" xr:uid="{00000000-0005-0000-0000-00000F020000}"/>
    <cellStyle name="Notitie 6" xfId="528" xr:uid="{00000000-0005-0000-0000-000010020000}"/>
    <cellStyle name="Notitie 7" xfId="529" xr:uid="{00000000-0005-0000-0000-000011020000}"/>
    <cellStyle name="Notitie 8" xfId="530" xr:uid="{00000000-0005-0000-0000-000012020000}"/>
    <cellStyle name="Notitie 9" xfId="531" xr:uid="{00000000-0005-0000-0000-000013020000}"/>
    <cellStyle name="Ongeldig 10" xfId="532" xr:uid="{00000000-0005-0000-0000-000014020000}"/>
    <cellStyle name="Ongeldig 11" xfId="533" xr:uid="{00000000-0005-0000-0000-000015020000}"/>
    <cellStyle name="Ongeldig 12" xfId="534" xr:uid="{00000000-0005-0000-0000-000016020000}"/>
    <cellStyle name="Ongeldig 13" xfId="535" xr:uid="{00000000-0005-0000-0000-000017020000}"/>
    <cellStyle name="Ongeldig 14" xfId="536" xr:uid="{00000000-0005-0000-0000-000018020000}"/>
    <cellStyle name="Ongeldig 15" xfId="537" xr:uid="{00000000-0005-0000-0000-000019020000}"/>
    <cellStyle name="Ongeldig 16" xfId="538" xr:uid="{00000000-0005-0000-0000-00001A020000}"/>
    <cellStyle name="Ongeldig 2" xfId="539" xr:uid="{00000000-0005-0000-0000-00001B020000}"/>
    <cellStyle name="Ongeldig 3" xfId="540" xr:uid="{00000000-0005-0000-0000-00001C020000}"/>
    <cellStyle name="Ongeldig 4" xfId="541" xr:uid="{00000000-0005-0000-0000-00001D020000}"/>
    <cellStyle name="Ongeldig 5" xfId="542" xr:uid="{00000000-0005-0000-0000-00001E020000}"/>
    <cellStyle name="Ongeldig 6" xfId="543" xr:uid="{00000000-0005-0000-0000-00001F020000}"/>
    <cellStyle name="Ongeldig 7" xfId="544" xr:uid="{00000000-0005-0000-0000-000020020000}"/>
    <cellStyle name="Ongeldig 8" xfId="545" xr:uid="{00000000-0005-0000-0000-000021020000}"/>
    <cellStyle name="Ongeldig 9" xfId="546" xr:uid="{00000000-0005-0000-0000-000022020000}"/>
    <cellStyle name="Procent" xfId="774" builtinId="5"/>
    <cellStyle name="Procent 2" xfId="775" xr:uid="{54925A51-8C1D-4623-BCB3-05A8CC6872D5}"/>
    <cellStyle name="Procent 3" xfId="780" xr:uid="{FC6182E9-C184-4C74-BBA0-2B25B586780C}"/>
    <cellStyle name="Procent 3 2" xfId="844" xr:uid="{F978036D-E1EA-4560-9E55-1160452702F2}"/>
    <cellStyle name="Standaard" xfId="0" builtinId="0"/>
    <cellStyle name="Standaard 10" xfId="547" xr:uid="{00000000-0005-0000-0000-000024020000}"/>
    <cellStyle name="Standaard 11" xfId="548" xr:uid="{00000000-0005-0000-0000-000025020000}"/>
    <cellStyle name="Standaard 12" xfId="549" xr:uid="{00000000-0005-0000-0000-000026020000}"/>
    <cellStyle name="Standaard 13" xfId="550" xr:uid="{00000000-0005-0000-0000-000027020000}"/>
    <cellStyle name="Standaard 14" xfId="551" xr:uid="{00000000-0005-0000-0000-000028020000}"/>
    <cellStyle name="Standaard 15" xfId="552" xr:uid="{00000000-0005-0000-0000-000029020000}"/>
    <cellStyle name="Standaard 16" xfId="553" xr:uid="{00000000-0005-0000-0000-00002A020000}"/>
    <cellStyle name="Standaard 17" xfId="554" xr:uid="{00000000-0005-0000-0000-00002B020000}"/>
    <cellStyle name="Standaard 18" xfId="555" xr:uid="{00000000-0005-0000-0000-00002C020000}"/>
    <cellStyle name="Standaard 19" xfId="556" xr:uid="{00000000-0005-0000-0000-00002D020000}"/>
    <cellStyle name="Standaard 19 2" xfId="557" xr:uid="{00000000-0005-0000-0000-00002E020000}"/>
    <cellStyle name="Standaard 19 2 2" xfId="558" xr:uid="{00000000-0005-0000-0000-00002F020000}"/>
    <cellStyle name="Standaard 19 2 2 2" xfId="559" xr:uid="{00000000-0005-0000-0000-000030020000}"/>
    <cellStyle name="Standaard 19 2 2 2 2" xfId="785" xr:uid="{DB2795EC-1682-45DF-9E5F-2F7E3E70298A}"/>
    <cellStyle name="Standaard 19 2 3" xfId="560" xr:uid="{00000000-0005-0000-0000-000031020000}"/>
    <cellStyle name="Standaard 19 2 3 2" xfId="561" xr:uid="{00000000-0005-0000-0000-000032020000}"/>
    <cellStyle name="Standaard 19 2 4" xfId="562" xr:uid="{00000000-0005-0000-0000-000033020000}"/>
    <cellStyle name="Standaard 19 2 4 2" xfId="786" xr:uid="{CF8D52B7-B9E6-4557-BD1D-86BB483CE12E}"/>
    <cellStyle name="Standaard 19 3" xfId="563" xr:uid="{00000000-0005-0000-0000-000034020000}"/>
    <cellStyle name="Standaard 19 3 2" xfId="564" xr:uid="{00000000-0005-0000-0000-000035020000}"/>
    <cellStyle name="Standaard 19 3 2 2" xfId="787" xr:uid="{A7296CA3-C985-4F96-8A37-1746BF33110B}"/>
    <cellStyle name="Standaard 19 4" xfId="565" xr:uid="{00000000-0005-0000-0000-000036020000}"/>
    <cellStyle name="Standaard 19 5" xfId="566" xr:uid="{00000000-0005-0000-0000-000037020000}"/>
    <cellStyle name="Standaard 19 5 2" xfId="788" xr:uid="{33F1C6EF-5F79-4197-9BA0-6C3872CAB82F}"/>
    <cellStyle name="Standaard 2" xfId="567" xr:uid="{00000000-0005-0000-0000-000038020000}"/>
    <cellStyle name="Standaard 2 2" xfId="568" xr:uid="{00000000-0005-0000-0000-000039020000}"/>
    <cellStyle name="Standaard 2 3" xfId="569" xr:uid="{00000000-0005-0000-0000-00003A020000}"/>
    <cellStyle name="Standaard 2 4" xfId="570" xr:uid="{00000000-0005-0000-0000-00003B020000}"/>
    <cellStyle name="Standaard 2 5" xfId="778" xr:uid="{E60B8A11-8702-4EE1-816F-668150F3EAEA}"/>
    <cellStyle name="Standaard 2 5 2" xfId="784" xr:uid="{F3F6D925-0854-4504-8FCE-D3A650D12F72}"/>
    <cellStyle name="Standaard 2_Eisen" xfId="571" xr:uid="{00000000-0005-0000-0000-00003C020000}"/>
    <cellStyle name="Standaard 20" xfId="572" xr:uid="{00000000-0005-0000-0000-00003D020000}"/>
    <cellStyle name="Standaard 21" xfId="573" xr:uid="{00000000-0005-0000-0000-00003E020000}"/>
    <cellStyle name="Standaard 22" xfId="574" xr:uid="{00000000-0005-0000-0000-00003F020000}"/>
    <cellStyle name="Standaard 23" xfId="575" xr:uid="{00000000-0005-0000-0000-000040020000}"/>
    <cellStyle name="Standaard 24" xfId="576" xr:uid="{00000000-0005-0000-0000-000041020000}"/>
    <cellStyle name="Standaard 25" xfId="577" xr:uid="{00000000-0005-0000-0000-000042020000}"/>
    <cellStyle name="Standaard 25 2" xfId="578" xr:uid="{00000000-0005-0000-0000-000043020000}"/>
    <cellStyle name="Standaard 25 3" xfId="579" xr:uid="{00000000-0005-0000-0000-000044020000}"/>
    <cellStyle name="Standaard 25 3 2" xfId="580" xr:uid="{00000000-0005-0000-0000-000045020000}"/>
    <cellStyle name="Standaard 25 3 2 2" xfId="581" xr:uid="{00000000-0005-0000-0000-000046020000}"/>
    <cellStyle name="Standaard 25 3 2 2 2" xfId="791" xr:uid="{407C510B-4653-40C0-B8B8-08668F0EDFD2}"/>
    <cellStyle name="Standaard 25 3 2 3" xfId="790" xr:uid="{174AF390-486C-477F-ABF0-125F51FB22F8}"/>
    <cellStyle name="Standaard 25 3 3" xfId="582" xr:uid="{00000000-0005-0000-0000-000047020000}"/>
    <cellStyle name="Standaard 25 3 3 2" xfId="792" xr:uid="{FA7DEAD4-E429-41B9-8F5C-E0BFC5229E00}"/>
    <cellStyle name="Standaard 25 3 4" xfId="583" xr:uid="{00000000-0005-0000-0000-000048020000}"/>
    <cellStyle name="Standaard 25 3 4 2" xfId="793" xr:uid="{DEA61D0D-DE44-4798-8222-3AF1BCD25EDA}"/>
    <cellStyle name="Standaard 25 3 5" xfId="584" xr:uid="{00000000-0005-0000-0000-000049020000}"/>
    <cellStyle name="Standaard 25 3 6" xfId="789" xr:uid="{2BECC982-5F58-4311-B222-379E2D6469EF}"/>
    <cellStyle name="Standaard 26" xfId="585" xr:uid="{00000000-0005-0000-0000-00004A020000}"/>
    <cellStyle name="Standaard 26 2" xfId="586" xr:uid="{00000000-0005-0000-0000-00004B020000}"/>
    <cellStyle name="Standaard 27" xfId="587" xr:uid="{00000000-0005-0000-0000-00004C020000}"/>
    <cellStyle name="Standaard 27 2" xfId="588" xr:uid="{00000000-0005-0000-0000-00004D020000}"/>
    <cellStyle name="Standaard 27 2 2 2" xfId="777" xr:uid="{99ACCC2B-9070-4292-B2EE-EB8ABD231530}"/>
    <cellStyle name="Standaard 27 2 2 2 2" xfId="782" xr:uid="{3842EFF8-9707-449D-B3A0-C1CE2C26BB8F}"/>
    <cellStyle name="Standaard 27 2 2 2 2 2" xfId="846" xr:uid="{02B13280-91BE-44EA-B60E-273ACF0DEEC5}"/>
    <cellStyle name="Standaard 27 2 2 2 3" xfId="842" xr:uid="{0E40C025-49A7-4521-9BC4-59BAB4CE183B}"/>
    <cellStyle name="Standaard 27 3 2" xfId="776" xr:uid="{ABD4279F-E907-4B72-9AD7-FEE207841BBC}"/>
    <cellStyle name="Standaard 27 3 2 2" xfId="779" xr:uid="{DB9DD6BC-FBF8-41BE-9EE7-7C9864EC5B16}"/>
    <cellStyle name="Standaard 27 3 2 2 2" xfId="783" xr:uid="{E3C39DB1-C1A7-4433-BE64-401CCCB386EF}"/>
    <cellStyle name="Standaard 27 3 2 2 2 2" xfId="847" xr:uid="{3E632848-1CB2-4149-AD5B-DE5243AB1D2E}"/>
    <cellStyle name="Standaard 27 3 2 2 3" xfId="843" xr:uid="{FB41F4BE-0D81-415D-B154-AF104CB76E82}"/>
    <cellStyle name="Standaard 27 3 2 3" xfId="841" xr:uid="{6FAFFE55-1FA8-4BBA-84EB-78E8306B3945}"/>
    <cellStyle name="Standaard 28" xfId="589" xr:uid="{00000000-0005-0000-0000-00004E020000}"/>
    <cellStyle name="Standaard 28 2" xfId="590" xr:uid="{00000000-0005-0000-0000-00004F020000}"/>
    <cellStyle name="Standaard 29" xfId="591" xr:uid="{00000000-0005-0000-0000-000050020000}"/>
    <cellStyle name="Standaard 29 2" xfId="592" xr:uid="{00000000-0005-0000-0000-000051020000}"/>
    <cellStyle name="Standaard 3" xfId="593" xr:uid="{00000000-0005-0000-0000-000052020000}"/>
    <cellStyle name="Standaard 3 2" xfId="594" xr:uid="{00000000-0005-0000-0000-000053020000}"/>
    <cellStyle name="Standaard 3 3" xfId="595" xr:uid="{00000000-0005-0000-0000-000054020000}"/>
    <cellStyle name="Standaard 30" xfId="596" xr:uid="{00000000-0005-0000-0000-000055020000}"/>
    <cellStyle name="Standaard 31" xfId="597" xr:uid="{00000000-0005-0000-0000-000056020000}"/>
    <cellStyle name="Standaard 31 2" xfId="598" xr:uid="{00000000-0005-0000-0000-000057020000}"/>
    <cellStyle name="Standaard 31 2 2" xfId="599" xr:uid="{00000000-0005-0000-0000-000058020000}"/>
    <cellStyle name="Standaard 31 2 2 2" xfId="796" xr:uid="{CEACB294-8771-451B-A798-90585617C616}"/>
    <cellStyle name="Standaard 31 2 3" xfId="795" xr:uid="{0A5BAA10-FBCA-4CB6-B9E9-71418E8187B7}"/>
    <cellStyle name="Standaard 31 3" xfId="600" xr:uid="{00000000-0005-0000-0000-000059020000}"/>
    <cellStyle name="Standaard 31 3 2" xfId="797" xr:uid="{0076205E-7D4D-4C6A-802E-A84312DDA4DA}"/>
    <cellStyle name="Standaard 31 4" xfId="601" xr:uid="{00000000-0005-0000-0000-00005A020000}"/>
    <cellStyle name="Standaard 31 4 2" xfId="798" xr:uid="{648D3964-1335-4375-8977-086319BD26E3}"/>
    <cellStyle name="Standaard 31 5" xfId="794" xr:uid="{FFBF7716-701C-457B-87FF-4B792A301C6E}"/>
    <cellStyle name="Standaard 32" xfId="602" xr:uid="{00000000-0005-0000-0000-00005B020000}"/>
    <cellStyle name="Standaard 32 2" xfId="603" xr:uid="{00000000-0005-0000-0000-00005C020000}"/>
    <cellStyle name="Standaard 32 2 2" xfId="604" xr:uid="{00000000-0005-0000-0000-00005D020000}"/>
    <cellStyle name="Standaard 32 2 2 2" xfId="801" xr:uid="{3BA0E2F6-11E9-47F8-B055-EAE2B11CA722}"/>
    <cellStyle name="Standaard 32 2 3" xfId="800" xr:uid="{A75E1EA3-1E91-46F5-AF58-CD9F87D95986}"/>
    <cellStyle name="Standaard 32 3" xfId="605" xr:uid="{00000000-0005-0000-0000-00005E020000}"/>
    <cellStyle name="Standaard 32 3 2" xfId="802" xr:uid="{8F602E40-D9F3-4833-99B4-15777B6130FD}"/>
    <cellStyle name="Standaard 32 4" xfId="606" xr:uid="{00000000-0005-0000-0000-00005F020000}"/>
    <cellStyle name="Standaard 32 4 2" xfId="803" xr:uid="{1587F039-6F36-40F8-94CE-1E94087BE37C}"/>
    <cellStyle name="Standaard 32 5" xfId="799" xr:uid="{AB932206-D46C-4116-AB80-1B881478DA9B}"/>
    <cellStyle name="Standaard 33" xfId="607" xr:uid="{00000000-0005-0000-0000-000060020000}"/>
    <cellStyle name="Standaard 33 2" xfId="608" xr:uid="{00000000-0005-0000-0000-000061020000}"/>
    <cellStyle name="Standaard 33 2 2" xfId="609" xr:uid="{00000000-0005-0000-0000-000062020000}"/>
    <cellStyle name="Standaard 33 2 2 2" xfId="806" xr:uid="{01BA1CF2-7B63-4535-B5A6-726F0FA9B45B}"/>
    <cellStyle name="Standaard 33 2 3" xfId="805" xr:uid="{4E1B0F58-637C-4B81-BA73-7585BB5A8DEB}"/>
    <cellStyle name="Standaard 33 3" xfId="610" xr:uid="{00000000-0005-0000-0000-000063020000}"/>
    <cellStyle name="Standaard 33 3 2" xfId="807" xr:uid="{D2CA445C-883E-49CC-AC28-18BD023122B4}"/>
    <cellStyle name="Standaard 33 4" xfId="611" xr:uid="{00000000-0005-0000-0000-000064020000}"/>
    <cellStyle name="Standaard 33 4 2" xfId="808" xr:uid="{8518B3E4-D75B-4458-987F-35A6BB9A16D3}"/>
    <cellStyle name="Standaard 33 5" xfId="804" xr:uid="{EBFC9DAA-EC57-4113-84ED-220CA93EFD0F}"/>
    <cellStyle name="Standaard 34" xfId="612" xr:uid="{00000000-0005-0000-0000-000065020000}"/>
    <cellStyle name="Standaard 34 2" xfId="613" xr:uid="{00000000-0005-0000-0000-000066020000}"/>
    <cellStyle name="Standaard 34 2 2" xfId="614" xr:uid="{00000000-0005-0000-0000-000067020000}"/>
    <cellStyle name="Standaard 34 2 2 2" xfId="811" xr:uid="{85914BDA-8EF0-4383-80E6-552588DB213F}"/>
    <cellStyle name="Standaard 34 2 3" xfId="810" xr:uid="{453AC6F3-D134-4959-93D1-9975351C771F}"/>
    <cellStyle name="Standaard 34 3" xfId="615" xr:uid="{00000000-0005-0000-0000-000068020000}"/>
    <cellStyle name="Standaard 34 3 2" xfId="812" xr:uid="{0E87B01C-FC17-482F-98D0-D412BFF8D4EC}"/>
    <cellStyle name="Standaard 34 4" xfId="616" xr:uid="{00000000-0005-0000-0000-000069020000}"/>
    <cellStyle name="Standaard 34 4 2" xfId="813" xr:uid="{FE84617D-4975-43F9-883E-4D6ABCA727EA}"/>
    <cellStyle name="Standaard 34 5" xfId="809" xr:uid="{F2D1689B-A448-46D2-A85C-A29EA46FCCF7}"/>
    <cellStyle name="Standaard 35" xfId="617" xr:uid="{00000000-0005-0000-0000-00006A020000}"/>
    <cellStyle name="Standaard 36" xfId="618" xr:uid="{00000000-0005-0000-0000-00006B020000}"/>
    <cellStyle name="Standaard 36 2" xfId="619" xr:uid="{00000000-0005-0000-0000-00006C020000}"/>
    <cellStyle name="Standaard 36 3" xfId="620" xr:uid="{00000000-0005-0000-0000-00006D020000}"/>
    <cellStyle name="Standaard 36 4" xfId="621" xr:uid="{00000000-0005-0000-0000-00006E020000}"/>
    <cellStyle name="Standaard 37" xfId="622" xr:uid="{00000000-0005-0000-0000-00006F020000}"/>
    <cellStyle name="Standaard 37 2" xfId="623" xr:uid="{00000000-0005-0000-0000-000070020000}"/>
    <cellStyle name="Standaard 37 3" xfId="624" xr:uid="{00000000-0005-0000-0000-000071020000}"/>
    <cellStyle name="Standaard 37 4" xfId="625" xr:uid="{00000000-0005-0000-0000-000072020000}"/>
    <cellStyle name="Standaard 38" xfId="626" xr:uid="{00000000-0005-0000-0000-000073020000}"/>
    <cellStyle name="Standaard 39" xfId="627" xr:uid="{00000000-0005-0000-0000-000074020000}"/>
    <cellStyle name="Standaard 4" xfId="628" xr:uid="{00000000-0005-0000-0000-000075020000}"/>
    <cellStyle name="Standaard 40" xfId="629" xr:uid="{00000000-0005-0000-0000-000076020000}"/>
    <cellStyle name="Standaard 40 2" xfId="630" xr:uid="{00000000-0005-0000-0000-000077020000}"/>
    <cellStyle name="Standaard 41" xfId="631" xr:uid="{00000000-0005-0000-0000-000078020000}"/>
    <cellStyle name="Standaard 41 2" xfId="632" xr:uid="{00000000-0005-0000-0000-000079020000}"/>
    <cellStyle name="Standaard 42" xfId="633" xr:uid="{00000000-0005-0000-0000-00007A020000}"/>
    <cellStyle name="Standaard 42 2" xfId="634" xr:uid="{00000000-0005-0000-0000-00007B020000}"/>
    <cellStyle name="Standaard 43" xfId="635" xr:uid="{00000000-0005-0000-0000-00007C020000}"/>
    <cellStyle name="Standaard 43 2" xfId="636" xr:uid="{00000000-0005-0000-0000-00007D020000}"/>
    <cellStyle name="Standaard 44" xfId="637" xr:uid="{00000000-0005-0000-0000-00007E020000}"/>
    <cellStyle name="Standaard 44 2" xfId="638" xr:uid="{00000000-0005-0000-0000-00007F020000}"/>
    <cellStyle name="Standaard 45" xfId="639" xr:uid="{00000000-0005-0000-0000-000080020000}"/>
    <cellStyle name="Standaard 45 2" xfId="640" xr:uid="{00000000-0005-0000-0000-000081020000}"/>
    <cellStyle name="Standaard 46" xfId="641" xr:uid="{00000000-0005-0000-0000-000082020000}"/>
    <cellStyle name="Standaard 46 2" xfId="642" xr:uid="{00000000-0005-0000-0000-000083020000}"/>
    <cellStyle name="Standaard 47" xfId="643" xr:uid="{00000000-0005-0000-0000-000084020000}"/>
    <cellStyle name="Standaard 47 2" xfId="644" xr:uid="{00000000-0005-0000-0000-000085020000}"/>
    <cellStyle name="Standaard 48" xfId="645" xr:uid="{00000000-0005-0000-0000-000086020000}"/>
    <cellStyle name="Standaard 48 2" xfId="646" xr:uid="{00000000-0005-0000-0000-000087020000}"/>
    <cellStyle name="Standaard 49" xfId="647" xr:uid="{00000000-0005-0000-0000-000088020000}"/>
    <cellStyle name="Standaard 49 2" xfId="648" xr:uid="{00000000-0005-0000-0000-000089020000}"/>
    <cellStyle name="Standaard 5" xfId="649" xr:uid="{00000000-0005-0000-0000-00008A020000}"/>
    <cellStyle name="Standaard 50" xfId="650" xr:uid="{00000000-0005-0000-0000-00008B020000}"/>
    <cellStyle name="Standaard 50 2" xfId="651" xr:uid="{00000000-0005-0000-0000-00008C020000}"/>
    <cellStyle name="Standaard 51" xfId="652" xr:uid="{00000000-0005-0000-0000-00008D020000}"/>
    <cellStyle name="Standaard 51 2" xfId="653" xr:uid="{00000000-0005-0000-0000-00008E020000}"/>
    <cellStyle name="Standaard 52" xfId="654" xr:uid="{00000000-0005-0000-0000-00008F020000}"/>
    <cellStyle name="Standaard 52 2" xfId="655" xr:uid="{00000000-0005-0000-0000-000090020000}"/>
    <cellStyle name="Standaard 53" xfId="656" xr:uid="{00000000-0005-0000-0000-000091020000}"/>
    <cellStyle name="Standaard 53 2" xfId="657" xr:uid="{00000000-0005-0000-0000-000092020000}"/>
    <cellStyle name="Standaard 54" xfId="658" xr:uid="{00000000-0005-0000-0000-000093020000}"/>
    <cellStyle name="Standaard 54 2" xfId="659" xr:uid="{00000000-0005-0000-0000-000094020000}"/>
    <cellStyle name="Standaard 55" xfId="660" xr:uid="{00000000-0005-0000-0000-000095020000}"/>
    <cellStyle name="Standaard 55 2" xfId="661" xr:uid="{00000000-0005-0000-0000-000096020000}"/>
    <cellStyle name="Standaard 56" xfId="662" xr:uid="{00000000-0005-0000-0000-000097020000}"/>
    <cellStyle name="Standaard 56 2" xfId="663" xr:uid="{00000000-0005-0000-0000-000098020000}"/>
    <cellStyle name="Standaard 57" xfId="664" xr:uid="{00000000-0005-0000-0000-000099020000}"/>
    <cellStyle name="Standaard 57 2" xfId="665" xr:uid="{00000000-0005-0000-0000-00009A020000}"/>
    <cellStyle name="Standaard 58" xfId="666" xr:uid="{00000000-0005-0000-0000-00009B020000}"/>
    <cellStyle name="Standaard 58 2" xfId="667" xr:uid="{00000000-0005-0000-0000-00009C020000}"/>
    <cellStyle name="Standaard 59" xfId="668" xr:uid="{00000000-0005-0000-0000-00009D020000}"/>
    <cellStyle name="Standaard 59 2" xfId="814" xr:uid="{6B3EA410-2C94-4F63-B2C7-3C5A0568D36F}"/>
    <cellStyle name="Standaard 6" xfId="669" xr:uid="{00000000-0005-0000-0000-00009E020000}"/>
    <cellStyle name="Standaard 60" xfId="670" xr:uid="{00000000-0005-0000-0000-00009F020000}"/>
    <cellStyle name="Standaard 60 2" xfId="815" xr:uid="{565CDFEB-28D5-4C4C-8C2D-EAD1A5EC08DD}"/>
    <cellStyle name="Standaard 61" xfId="671" xr:uid="{00000000-0005-0000-0000-0000A0020000}"/>
    <cellStyle name="Standaard 61 2" xfId="816" xr:uid="{58992B48-D42A-4C3D-9452-D681C24962CF}"/>
    <cellStyle name="Standaard 62" xfId="672" xr:uid="{00000000-0005-0000-0000-0000A1020000}"/>
    <cellStyle name="Standaard 62 2" xfId="817" xr:uid="{3AD63462-C7DC-464C-9202-0AD5AA91D279}"/>
    <cellStyle name="Standaard 63" xfId="673" xr:uid="{00000000-0005-0000-0000-0000A2020000}"/>
    <cellStyle name="Standaard 63 2" xfId="818" xr:uid="{D010FFC0-5FB7-4708-BB27-440B9C273F90}"/>
    <cellStyle name="Standaard 64" xfId="674" xr:uid="{00000000-0005-0000-0000-0000A3020000}"/>
    <cellStyle name="Standaard 64 2" xfId="819" xr:uid="{3AFA0BA3-C6EB-4B7B-9E77-ACAA922B3CFE}"/>
    <cellStyle name="Standaard 65" xfId="675" xr:uid="{00000000-0005-0000-0000-0000A4020000}"/>
    <cellStyle name="Standaard 65 2" xfId="820" xr:uid="{DC94FE72-8FC4-4E27-A1B7-FDEC32926FD3}"/>
    <cellStyle name="Standaard 66" xfId="676" xr:uid="{00000000-0005-0000-0000-0000A5020000}"/>
    <cellStyle name="Standaard 66 2" xfId="821" xr:uid="{D7D97856-5420-4D5C-AE42-8FC9835F4A05}"/>
    <cellStyle name="Standaard 67" xfId="677" xr:uid="{00000000-0005-0000-0000-0000A6020000}"/>
    <cellStyle name="Standaard 67 2" xfId="822" xr:uid="{ABFD6902-057D-4B95-8A28-6F5ED250832A}"/>
    <cellStyle name="Standaard 68" xfId="678" xr:uid="{00000000-0005-0000-0000-0000A7020000}"/>
    <cellStyle name="Standaard 68 2" xfId="823" xr:uid="{F7DB95B4-2259-43D2-B0B9-AEF271E18B35}"/>
    <cellStyle name="Standaard 69" xfId="679" xr:uid="{00000000-0005-0000-0000-0000A8020000}"/>
    <cellStyle name="Standaard 69 2" xfId="824" xr:uid="{C5D3837B-884A-40D6-9EF3-F7635F597067}"/>
    <cellStyle name="Standaard 7" xfId="680" xr:uid="{00000000-0005-0000-0000-0000A9020000}"/>
    <cellStyle name="Standaard 70" xfId="681" xr:uid="{00000000-0005-0000-0000-0000AA020000}"/>
    <cellStyle name="Standaard 70 2" xfId="825" xr:uid="{E08A54FA-EEB9-4E34-940B-2048AAC63CA5}"/>
    <cellStyle name="Standaard 71" xfId="682" xr:uid="{00000000-0005-0000-0000-0000AB020000}"/>
    <cellStyle name="Standaard 71 2" xfId="826" xr:uid="{4E0670BE-F89F-4F36-AC9A-112F35B67AF1}"/>
    <cellStyle name="Standaard 72" xfId="683" xr:uid="{00000000-0005-0000-0000-0000AC020000}"/>
    <cellStyle name="Standaard 72 2" xfId="827" xr:uid="{E032B141-6446-4EF8-86CD-5EFAF7AF5F09}"/>
    <cellStyle name="Standaard 73" xfId="684" xr:uid="{00000000-0005-0000-0000-0000AD020000}"/>
    <cellStyle name="Standaard 73 2" xfId="828" xr:uid="{47A22178-EFB6-4359-BE8C-6F9BCFCAA9B9}"/>
    <cellStyle name="Standaard 74" xfId="685" xr:uid="{00000000-0005-0000-0000-0000AE020000}"/>
    <cellStyle name="Standaard 74 2" xfId="829" xr:uid="{F517100B-AA77-41F8-A9F6-1FE3C5CDD611}"/>
    <cellStyle name="Standaard 75" xfId="686" xr:uid="{00000000-0005-0000-0000-0000AF020000}"/>
    <cellStyle name="Standaard 75 2" xfId="830" xr:uid="{4B8B0565-941F-4150-9B21-49135E3EB91A}"/>
    <cellStyle name="Standaard 8" xfId="687" xr:uid="{00000000-0005-0000-0000-0000B0020000}"/>
    <cellStyle name="Standaard 9" xfId="688" xr:uid="{00000000-0005-0000-0000-0000B1020000}"/>
    <cellStyle name="Titel 10" xfId="689" xr:uid="{00000000-0005-0000-0000-0000B2020000}"/>
    <cellStyle name="Titel 11" xfId="690" xr:uid="{00000000-0005-0000-0000-0000B3020000}"/>
    <cellStyle name="Titel 12" xfId="691" xr:uid="{00000000-0005-0000-0000-0000B4020000}"/>
    <cellStyle name="Titel 13" xfId="692" xr:uid="{00000000-0005-0000-0000-0000B5020000}"/>
    <cellStyle name="Titel 14" xfId="693" xr:uid="{00000000-0005-0000-0000-0000B6020000}"/>
    <cellStyle name="Titel 15" xfId="694" xr:uid="{00000000-0005-0000-0000-0000B7020000}"/>
    <cellStyle name="Titel 16" xfId="695" xr:uid="{00000000-0005-0000-0000-0000B8020000}"/>
    <cellStyle name="Titel 2" xfId="696" xr:uid="{00000000-0005-0000-0000-0000B9020000}"/>
    <cellStyle name="Titel 3" xfId="697" xr:uid="{00000000-0005-0000-0000-0000BA020000}"/>
    <cellStyle name="Titel 4" xfId="698" xr:uid="{00000000-0005-0000-0000-0000BB020000}"/>
    <cellStyle name="Titel 5" xfId="699" xr:uid="{00000000-0005-0000-0000-0000BC020000}"/>
    <cellStyle name="Titel 6" xfId="700" xr:uid="{00000000-0005-0000-0000-0000BD020000}"/>
    <cellStyle name="Titel 7" xfId="701" xr:uid="{00000000-0005-0000-0000-0000BE020000}"/>
    <cellStyle name="Titel 8" xfId="702" xr:uid="{00000000-0005-0000-0000-0000BF020000}"/>
    <cellStyle name="Titel 9" xfId="703" xr:uid="{00000000-0005-0000-0000-0000C0020000}"/>
    <cellStyle name="Totaal 10" xfId="704" xr:uid="{00000000-0005-0000-0000-0000C1020000}"/>
    <cellStyle name="Totaal 11" xfId="705" xr:uid="{00000000-0005-0000-0000-0000C2020000}"/>
    <cellStyle name="Totaal 12" xfId="706" xr:uid="{00000000-0005-0000-0000-0000C3020000}"/>
    <cellStyle name="Totaal 13" xfId="707" xr:uid="{00000000-0005-0000-0000-0000C4020000}"/>
    <cellStyle name="Totaal 14" xfId="708" xr:uid="{00000000-0005-0000-0000-0000C5020000}"/>
    <cellStyle name="Totaal 15" xfId="709" xr:uid="{00000000-0005-0000-0000-0000C6020000}"/>
    <cellStyle name="Totaal 16" xfId="710" xr:uid="{00000000-0005-0000-0000-0000C7020000}"/>
    <cellStyle name="Totaal 2" xfId="711" xr:uid="{00000000-0005-0000-0000-0000C8020000}"/>
    <cellStyle name="Totaal 3" xfId="712" xr:uid="{00000000-0005-0000-0000-0000C9020000}"/>
    <cellStyle name="Totaal 4" xfId="713" xr:uid="{00000000-0005-0000-0000-0000CA020000}"/>
    <cellStyle name="Totaal 5" xfId="714" xr:uid="{00000000-0005-0000-0000-0000CB020000}"/>
    <cellStyle name="Totaal 6" xfId="715" xr:uid="{00000000-0005-0000-0000-0000CC020000}"/>
    <cellStyle name="Totaal 7" xfId="716" xr:uid="{00000000-0005-0000-0000-0000CD020000}"/>
    <cellStyle name="Totaal 8" xfId="717" xr:uid="{00000000-0005-0000-0000-0000CE020000}"/>
    <cellStyle name="Totaal 9" xfId="718" xr:uid="{00000000-0005-0000-0000-0000CF020000}"/>
    <cellStyle name="Uitvoer 10" xfId="719" xr:uid="{00000000-0005-0000-0000-0000D0020000}"/>
    <cellStyle name="Uitvoer 11" xfId="720" xr:uid="{00000000-0005-0000-0000-0000D1020000}"/>
    <cellStyle name="Uitvoer 12" xfId="721" xr:uid="{00000000-0005-0000-0000-0000D2020000}"/>
    <cellStyle name="Uitvoer 13" xfId="722" xr:uid="{00000000-0005-0000-0000-0000D3020000}"/>
    <cellStyle name="Uitvoer 14" xfId="723" xr:uid="{00000000-0005-0000-0000-0000D4020000}"/>
    <cellStyle name="Uitvoer 15" xfId="724" xr:uid="{00000000-0005-0000-0000-0000D5020000}"/>
    <cellStyle name="Uitvoer 16" xfId="725" xr:uid="{00000000-0005-0000-0000-0000D6020000}"/>
    <cellStyle name="Uitvoer 2" xfId="726" xr:uid="{00000000-0005-0000-0000-0000D7020000}"/>
    <cellStyle name="Uitvoer 3" xfId="727" xr:uid="{00000000-0005-0000-0000-0000D8020000}"/>
    <cellStyle name="Uitvoer 4" xfId="728" xr:uid="{00000000-0005-0000-0000-0000D9020000}"/>
    <cellStyle name="Uitvoer 5" xfId="729" xr:uid="{00000000-0005-0000-0000-0000DA020000}"/>
    <cellStyle name="Uitvoer 6" xfId="730" xr:uid="{00000000-0005-0000-0000-0000DB020000}"/>
    <cellStyle name="Uitvoer 7" xfId="731" xr:uid="{00000000-0005-0000-0000-0000DC020000}"/>
    <cellStyle name="Uitvoer 8" xfId="732" xr:uid="{00000000-0005-0000-0000-0000DD020000}"/>
    <cellStyle name="Uitvoer 9" xfId="733" xr:uid="{00000000-0005-0000-0000-0000DE020000}"/>
    <cellStyle name="Valuta 2" xfId="734" xr:uid="{00000000-0005-0000-0000-0000DF020000}"/>
    <cellStyle name="Valuta 2 2" xfId="735" xr:uid="{00000000-0005-0000-0000-0000E0020000}"/>
    <cellStyle name="Valuta 2 2 2" xfId="736" xr:uid="{00000000-0005-0000-0000-0000E1020000}"/>
    <cellStyle name="Valuta 2 2 2 2" xfId="737" xr:uid="{00000000-0005-0000-0000-0000E2020000}"/>
    <cellStyle name="Valuta 2 2 2 2 2" xfId="834" xr:uid="{499052FC-7FB8-4AF3-8CA7-2F670770089C}"/>
    <cellStyle name="Valuta 2 2 2 3" xfId="833" xr:uid="{BD2801D4-85D1-4889-A25B-E40C10105185}"/>
    <cellStyle name="Valuta 2 2 3" xfId="738" xr:uid="{00000000-0005-0000-0000-0000E3020000}"/>
    <cellStyle name="Valuta 2 2 3 2" xfId="835" xr:uid="{32705381-8A91-4477-BB80-DAB07DE99D77}"/>
    <cellStyle name="Valuta 2 2 4" xfId="832" xr:uid="{4DAE6820-7506-4938-B325-028A0A73D9A9}"/>
    <cellStyle name="Valuta 2 3" xfId="739" xr:uid="{00000000-0005-0000-0000-0000E4020000}"/>
    <cellStyle name="Valuta 2 3 2" xfId="836" xr:uid="{FFD71B52-4411-41E3-B6C5-C14E19B62DDE}"/>
    <cellStyle name="Valuta 2 4" xfId="740" xr:uid="{00000000-0005-0000-0000-0000E5020000}"/>
    <cellStyle name="Valuta 2 4 2" xfId="837" xr:uid="{BE6F3C7F-08B3-47F4-A771-16A5E371261C}"/>
    <cellStyle name="Valuta 2 5" xfId="831" xr:uid="{268B5938-DD62-44F9-B680-0C9956B94FC9}"/>
    <cellStyle name="Valuta 3" xfId="741" xr:uid="{00000000-0005-0000-0000-0000E6020000}"/>
    <cellStyle name="Valuta 3 2" xfId="838" xr:uid="{629CCB69-B710-4605-BED4-8F0E4E32600E}"/>
    <cellStyle name="Valuta 4" xfId="781" xr:uid="{E4E36AB8-AAD6-468C-BCE6-C7ACB1B5C79F}"/>
    <cellStyle name="Valuta 4 2" xfId="845" xr:uid="{51B7DB59-55C6-4C2F-BFB3-C011A47BEA76}"/>
    <cellStyle name="Valuta 6" xfId="772" xr:uid="{00000000-0005-0000-0000-0000E7020000}"/>
    <cellStyle name="Valuta 6 2" xfId="839" xr:uid="{576423FD-E3FF-4349-8C26-AF938B82DD29}"/>
    <cellStyle name="Verklarende tekst 10" xfId="742" xr:uid="{00000000-0005-0000-0000-0000E8020000}"/>
    <cellStyle name="Verklarende tekst 11" xfId="743" xr:uid="{00000000-0005-0000-0000-0000E9020000}"/>
    <cellStyle name="Verklarende tekst 12" xfId="744" xr:uid="{00000000-0005-0000-0000-0000EA020000}"/>
    <cellStyle name="Verklarende tekst 13" xfId="745" xr:uid="{00000000-0005-0000-0000-0000EB020000}"/>
    <cellStyle name="Verklarende tekst 14" xfId="746" xr:uid="{00000000-0005-0000-0000-0000EC020000}"/>
    <cellStyle name="Verklarende tekst 15" xfId="747" xr:uid="{00000000-0005-0000-0000-0000ED020000}"/>
    <cellStyle name="Verklarende tekst 16" xfId="748" xr:uid="{00000000-0005-0000-0000-0000EE020000}"/>
    <cellStyle name="Verklarende tekst 2" xfId="749" xr:uid="{00000000-0005-0000-0000-0000EF020000}"/>
    <cellStyle name="Verklarende tekst 3" xfId="750" xr:uid="{00000000-0005-0000-0000-0000F0020000}"/>
    <cellStyle name="Verklarende tekst 4" xfId="751" xr:uid="{00000000-0005-0000-0000-0000F1020000}"/>
    <cellStyle name="Verklarende tekst 5" xfId="752" xr:uid="{00000000-0005-0000-0000-0000F2020000}"/>
    <cellStyle name="Verklarende tekst 6" xfId="753" xr:uid="{00000000-0005-0000-0000-0000F3020000}"/>
    <cellStyle name="Verklarende tekst 7" xfId="754" xr:uid="{00000000-0005-0000-0000-0000F4020000}"/>
    <cellStyle name="Verklarende tekst 8" xfId="755" xr:uid="{00000000-0005-0000-0000-0000F5020000}"/>
    <cellStyle name="Verklarende tekst 9" xfId="756" xr:uid="{00000000-0005-0000-0000-0000F6020000}"/>
    <cellStyle name="Waarschuwingstekst 10" xfId="757" xr:uid="{00000000-0005-0000-0000-0000F7020000}"/>
    <cellStyle name="Waarschuwingstekst 11" xfId="758" xr:uid="{00000000-0005-0000-0000-0000F8020000}"/>
    <cellStyle name="Waarschuwingstekst 12" xfId="759" xr:uid="{00000000-0005-0000-0000-0000F9020000}"/>
    <cellStyle name="Waarschuwingstekst 13" xfId="760" xr:uid="{00000000-0005-0000-0000-0000FA020000}"/>
    <cellStyle name="Waarschuwingstekst 14" xfId="761" xr:uid="{00000000-0005-0000-0000-0000FB020000}"/>
    <cellStyle name="Waarschuwingstekst 15" xfId="762" xr:uid="{00000000-0005-0000-0000-0000FC020000}"/>
    <cellStyle name="Waarschuwingstekst 16" xfId="763" xr:uid="{00000000-0005-0000-0000-0000FD020000}"/>
    <cellStyle name="Waarschuwingstekst 2" xfId="764" xr:uid="{00000000-0005-0000-0000-0000FE020000}"/>
    <cellStyle name="Waarschuwingstekst 3" xfId="765" xr:uid="{00000000-0005-0000-0000-0000FF020000}"/>
    <cellStyle name="Waarschuwingstekst 4" xfId="766" xr:uid="{00000000-0005-0000-0000-000000030000}"/>
    <cellStyle name="Waarschuwingstekst 5" xfId="767" xr:uid="{00000000-0005-0000-0000-000001030000}"/>
    <cellStyle name="Waarschuwingstekst 6" xfId="768" xr:uid="{00000000-0005-0000-0000-000002030000}"/>
    <cellStyle name="Waarschuwingstekst 7" xfId="769" xr:uid="{00000000-0005-0000-0000-000003030000}"/>
    <cellStyle name="Waarschuwingstekst 8" xfId="770" xr:uid="{00000000-0005-0000-0000-000004030000}"/>
    <cellStyle name="Waarschuwingstekst 9" xfId="771" xr:uid="{00000000-0005-0000-0000-000005030000}"/>
  </cellStyles>
  <dxfs count="0"/>
  <tableStyles count="0" defaultTableStyle="TableStyleMedium9" defaultPivotStyle="PivotStyleLight16"/>
  <colors>
    <mruColors>
      <color rgb="FF99CCFF"/>
      <color rgb="FF3366FF"/>
      <color rgb="FFCCFFCC"/>
      <color rgb="FFCCCCFF"/>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265339</xdr:colOff>
      <xdr:row>1</xdr:row>
      <xdr:rowOff>483053</xdr:rowOff>
    </xdr:from>
    <xdr:to>
      <xdr:col>8</xdr:col>
      <xdr:colOff>89807</xdr:colOff>
      <xdr:row>2</xdr:row>
      <xdr:rowOff>66933</xdr:rowOff>
    </xdr:to>
    <xdr:pic>
      <xdr:nvPicPr>
        <xdr:cNvPr id="3" name="Afbeelding 2" descr="Home | Gemeente Venray">
          <a:extLst>
            <a:ext uri="{FF2B5EF4-FFF2-40B4-BE49-F238E27FC236}">
              <a16:creationId xmlns:a16="http://schemas.microsoft.com/office/drawing/2014/main" id="{8AAE1C1B-C6DC-4F4D-8A2B-E774C51B73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839" y="884464"/>
          <a:ext cx="4314825" cy="96500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zoomScale="85" zoomScaleNormal="85" zoomScaleSheetLayoutView="130" workbookViewId="0">
      <selection activeCell="E26" sqref="E26"/>
    </sheetView>
  </sheetViews>
  <sheetFormatPr defaultColWidth="8.85546875" defaultRowHeight="13.5" x14ac:dyDescent="0.25"/>
  <cols>
    <col min="1" max="1" width="3.7109375" customWidth="1"/>
    <col min="2" max="3" width="5.28515625" customWidth="1"/>
    <col min="4" max="9" width="13.42578125" customWidth="1"/>
  </cols>
  <sheetData>
    <row r="1" spans="2:9" ht="31.5" customHeight="1" x14ac:dyDescent="0.25"/>
    <row r="2" spans="2:9" ht="108.75" customHeight="1" x14ac:dyDescent="0.25">
      <c r="B2" s="19"/>
      <c r="C2" s="20"/>
      <c r="D2" s="20"/>
      <c r="E2" s="20"/>
      <c r="F2" s="20"/>
      <c r="G2" s="20"/>
      <c r="H2" s="20"/>
      <c r="I2" s="21"/>
    </row>
    <row r="3" spans="2:9" ht="40.5" customHeight="1" x14ac:dyDescent="0.25">
      <c r="B3" s="22"/>
      <c r="C3" s="23"/>
      <c r="D3" s="23"/>
      <c r="E3" s="23"/>
      <c r="F3" s="23"/>
      <c r="G3" s="23"/>
      <c r="H3" s="23"/>
      <c r="I3" s="24"/>
    </row>
    <row r="4" spans="2:9" ht="92.25" customHeight="1" x14ac:dyDescent="0.25">
      <c r="B4" s="250" t="s">
        <v>68</v>
      </c>
      <c r="C4" s="251"/>
      <c r="D4" s="251"/>
      <c r="E4" s="251"/>
      <c r="F4" s="251"/>
      <c r="G4" s="251"/>
      <c r="H4" s="251"/>
      <c r="I4" s="252"/>
    </row>
    <row r="5" spans="2:9" ht="29.25" customHeight="1" x14ac:dyDescent="0.25">
      <c r="B5" s="22"/>
      <c r="C5" s="23"/>
      <c r="D5" s="23"/>
      <c r="E5" s="23"/>
      <c r="F5" s="23"/>
      <c r="G5" s="23"/>
      <c r="H5" s="23"/>
      <c r="I5" s="24"/>
    </row>
    <row r="6" spans="2:9" ht="29.25" customHeight="1" x14ac:dyDescent="0.25">
      <c r="B6" s="253"/>
      <c r="C6" s="254"/>
      <c r="D6" s="254"/>
      <c r="E6" s="254"/>
      <c r="F6" s="254"/>
      <c r="G6" s="254"/>
      <c r="H6" s="254"/>
      <c r="I6" s="255"/>
    </row>
    <row r="7" spans="2:9" ht="29.25" customHeight="1" x14ac:dyDescent="0.25">
      <c r="B7" s="256"/>
      <c r="C7" s="257"/>
      <c r="D7" s="257"/>
      <c r="E7" s="257"/>
      <c r="F7" s="257"/>
      <c r="G7" s="257"/>
      <c r="H7" s="257"/>
      <c r="I7" s="258"/>
    </row>
    <row r="8" spans="2:9" ht="29.25" customHeight="1" x14ac:dyDescent="0.25">
      <c r="B8" s="25"/>
      <c r="C8" s="26"/>
      <c r="E8" s="26"/>
      <c r="F8" s="26"/>
      <c r="G8" s="26"/>
      <c r="H8" s="26"/>
      <c r="I8" s="27"/>
    </row>
    <row r="9" spans="2:9" ht="12.6" customHeight="1" x14ac:dyDescent="0.25">
      <c r="B9" s="25"/>
      <c r="C9" s="26"/>
      <c r="D9" s="28"/>
      <c r="E9" s="26"/>
      <c r="F9" s="26"/>
      <c r="G9" s="26"/>
      <c r="H9" s="26"/>
      <c r="I9" s="27"/>
    </row>
    <row r="10" spans="2:9" ht="12.6" customHeight="1" x14ac:dyDescent="0.25">
      <c r="B10" s="25"/>
      <c r="C10" s="26"/>
      <c r="D10" s="29" t="s">
        <v>0</v>
      </c>
      <c r="E10" s="26"/>
      <c r="F10" s="26"/>
      <c r="G10" s="26"/>
      <c r="H10" s="26"/>
      <c r="I10" s="27"/>
    </row>
    <row r="11" spans="2:9" ht="12.6" customHeight="1" x14ac:dyDescent="0.25">
      <c r="B11" s="25"/>
      <c r="C11" s="26"/>
      <c r="E11" s="26"/>
      <c r="F11" s="26"/>
      <c r="G11" s="26"/>
      <c r="H11" s="26"/>
      <c r="I11" s="27"/>
    </row>
    <row r="12" spans="2:9" ht="12.6" customHeight="1" x14ac:dyDescent="0.25">
      <c r="B12" s="25"/>
      <c r="C12" s="26"/>
      <c r="D12" s="30" t="s">
        <v>43</v>
      </c>
      <c r="E12" s="26"/>
      <c r="F12" s="26"/>
      <c r="G12" s="26"/>
      <c r="H12" s="26"/>
      <c r="I12" s="27"/>
    </row>
    <row r="13" spans="2:9" ht="12.6" customHeight="1" x14ac:dyDescent="0.25">
      <c r="B13" s="25"/>
      <c r="C13" s="26"/>
      <c r="D13" s="31" t="s">
        <v>31</v>
      </c>
      <c r="E13" s="26"/>
      <c r="F13" s="26"/>
      <c r="G13" s="26"/>
      <c r="H13" s="26"/>
      <c r="I13" s="27"/>
    </row>
    <row r="14" spans="2:9" ht="12.6" customHeight="1" x14ac:dyDescent="0.25">
      <c r="B14" s="25"/>
      <c r="C14" s="26"/>
      <c r="D14" s="31" t="s">
        <v>32</v>
      </c>
      <c r="E14" s="26"/>
      <c r="F14" s="26"/>
      <c r="G14" s="26"/>
      <c r="H14" s="26"/>
      <c r="I14" s="27"/>
    </row>
    <row r="15" spans="2:9" ht="12.6" customHeight="1" x14ac:dyDescent="0.25">
      <c r="B15" s="25"/>
      <c r="C15" s="26"/>
      <c r="D15" s="32"/>
      <c r="E15" s="33"/>
      <c r="F15" s="33"/>
      <c r="G15" s="33"/>
      <c r="H15" s="33"/>
      <c r="I15" s="27"/>
    </row>
    <row r="16" spans="2:9" ht="12.6" customHeight="1" x14ac:dyDescent="0.25">
      <c r="B16" s="25"/>
      <c r="C16" s="23"/>
      <c r="D16" s="32"/>
      <c r="E16" s="26"/>
      <c r="F16" s="26"/>
      <c r="G16" s="26"/>
      <c r="H16" s="26"/>
      <c r="I16" s="27"/>
    </row>
    <row r="17" spans="2:9" s="35" customFormat="1" ht="12.6" customHeight="1" x14ac:dyDescent="0.25">
      <c r="B17" s="34"/>
      <c r="D17" s="36"/>
      <c r="E17" s="28"/>
      <c r="F17" s="28"/>
      <c r="G17" s="28"/>
      <c r="H17" s="28"/>
      <c r="I17" s="37"/>
    </row>
    <row r="18" spans="2:9" s="35" customFormat="1" ht="12.6" customHeight="1" x14ac:dyDescent="0.25">
      <c r="B18" s="34"/>
      <c r="D18" s="38"/>
      <c r="E18" s="28"/>
      <c r="F18" s="28"/>
      <c r="G18" s="28"/>
      <c r="H18" s="28"/>
      <c r="I18" s="37"/>
    </row>
    <row r="19" spans="2:9" s="35" customFormat="1" ht="12.6" customHeight="1" x14ac:dyDescent="0.25">
      <c r="B19" s="34"/>
      <c r="D19" s="38"/>
      <c r="E19" s="28"/>
      <c r="F19" s="28"/>
      <c r="G19" s="28"/>
      <c r="H19" s="28"/>
      <c r="I19" s="37"/>
    </row>
    <row r="20" spans="2:9" s="35" customFormat="1" ht="12.6" customHeight="1" x14ac:dyDescent="0.25">
      <c r="B20" s="34"/>
      <c r="D20" s="38"/>
      <c r="E20" s="28"/>
      <c r="F20" s="28"/>
      <c r="G20" s="28"/>
      <c r="H20" s="28"/>
      <c r="I20" s="37"/>
    </row>
    <row r="21" spans="2:9" s="35" customFormat="1" ht="12.6" customHeight="1" x14ac:dyDescent="0.25">
      <c r="B21" s="34"/>
      <c r="E21" s="28"/>
      <c r="F21" s="28"/>
      <c r="G21" s="28"/>
      <c r="H21" s="28"/>
      <c r="I21" s="37"/>
    </row>
    <row r="22" spans="2:9" s="35" customFormat="1" ht="12.6" customHeight="1" x14ac:dyDescent="0.25">
      <c r="B22" s="34"/>
      <c r="E22" s="28"/>
      <c r="F22" s="28"/>
      <c r="G22" s="28"/>
      <c r="H22" s="28"/>
      <c r="I22" s="37"/>
    </row>
    <row r="23" spans="2:9" x14ac:dyDescent="0.25">
      <c r="B23" s="39"/>
      <c r="C23" s="40"/>
      <c r="D23" s="40"/>
      <c r="E23" s="40"/>
      <c r="F23" s="40"/>
      <c r="G23" s="40"/>
      <c r="H23" s="40"/>
      <c r="I23" s="41"/>
    </row>
  </sheetData>
  <sheetProtection algorithmName="SHA-512" hashValue="U4PEjWWzIuV3J9lqMyV6Smg6UJyRxJtSxb3Oe/84F+BygGAxOAE97B7UBFJuKpnv8hvrsbzBou5OK594azdOTA==" saltValue="bFe74d4VEjwlXKMMCxbnlA==" spinCount="100000" sheet="1" objects="1" scenarios="1"/>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E4B2-E406-4131-B41F-5CF9D279E110}">
  <sheetPr>
    <tabColor rgb="FFCCECFF"/>
    <pageSetUpPr fitToPage="1"/>
  </sheetPr>
  <dimension ref="A1:M41"/>
  <sheetViews>
    <sheetView showGridLines="0" tabSelected="1" view="pageBreakPreview" zoomScale="40" zoomScaleNormal="80" zoomScaleSheetLayoutView="40" workbookViewId="0">
      <selection activeCell="J12" sqref="J12"/>
    </sheetView>
  </sheetViews>
  <sheetFormatPr defaultRowHeight="14.25" x14ac:dyDescent="0.25"/>
  <cols>
    <col min="1" max="1" width="8.5703125" style="103" customWidth="1"/>
    <col min="2" max="2" width="37" style="103" customWidth="1"/>
    <col min="3" max="3" width="42.42578125" style="103" customWidth="1"/>
    <col min="4" max="4" width="20.7109375" style="103" customWidth="1"/>
    <col min="5" max="5" width="60" style="61" customWidth="1"/>
    <col min="6" max="6" width="69.140625" style="103" customWidth="1"/>
    <col min="7" max="7" width="29" style="103" customWidth="1"/>
    <col min="8" max="8" width="34.5703125" style="103" customWidth="1"/>
    <col min="9" max="9" width="19.7109375" style="103" customWidth="1"/>
    <col min="10" max="10" width="38.140625" style="103" customWidth="1"/>
    <col min="11" max="11" width="14.7109375" style="103" customWidth="1"/>
    <col min="12" max="12" width="13.42578125" style="106" customWidth="1"/>
    <col min="13" max="13" width="28" style="107" customWidth="1"/>
    <col min="14" max="16384" width="9.140625" style="61"/>
  </cols>
  <sheetData>
    <row r="1" spans="1:13" ht="30.75" customHeight="1" x14ac:dyDescent="0.2">
      <c r="A1" s="285" t="s">
        <v>69</v>
      </c>
      <c r="B1" s="285"/>
      <c r="C1" s="285"/>
      <c r="D1" s="285"/>
      <c r="E1" s="285"/>
      <c r="F1" s="285"/>
      <c r="G1" s="285"/>
      <c r="H1" s="59" t="s">
        <v>1</v>
      </c>
      <c r="I1" s="283" t="s">
        <v>122</v>
      </c>
      <c r="J1" s="284"/>
      <c r="K1" s="284"/>
      <c r="L1" s="284"/>
      <c r="M1" s="60"/>
    </row>
    <row r="2" spans="1:13" ht="21" customHeight="1" x14ac:dyDescent="0.25">
      <c r="A2" s="278" t="s">
        <v>85</v>
      </c>
      <c r="B2" s="278"/>
      <c r="C2" s="278"/>
      <c r="D2" s="278"/>
      <c r="E2" s="278"/>
      <c r="F2" s="278"/>
      <c r="G2" s="278"/>
      <c r="H2" s="278"/>
      <c r="I2" s="278"/>
      <c r="J2" s="278"/>
      <c r="K2" s="278"/>
      <c r="L2" s="278"/>
      <c r="M2" s="62"/>
    </row>
    <row r="3" spans="1:13" s="66" customFormat="1" ht="55.9" customHeight="1" x14ac:dyDescent="0.25">
      <c r="A3" s="63" t="s">
        <v>2</v>
      </c>
      <c r="B3" s="287" t="s">
        <v>3</v>
      </c>
      <c r="C3" s="288"/>
      <c r="D3" s="286" t="s">
        <v>4</v>
      </c>
      <c r="E3" s="286"/>
      <c r="F3" s="286" t="s">
        <v>5</v>
      </c>
      <c r="G3" s="286"/>
      <c r="H3" s="64" t="s">
        <v>6</v>
      </c>
      <c r="I3" s="64" t="s">
        <v>35</v>
      </c>
      <c r="J3" s="64" t="s">
        <v>33</v>
      </c>
      <c r="K3" s="286" t="s">
        <v>34</v>
      </c>
      <c r="L3" s="286"/>
      <c r="M3" s="65"/>
    </row>
    <row r="4" spans="1:13" s="71" customFormat="1" ht="110.25" customHeight="1" x14ac:dyDescent="0.25">
      <c r="A4" s="264" t="s">
        <v>47</v>
      </c>
      <c r="B4" s="268" t="s">
        <v>131</v>
      </c>
      <c r="C4" s="269"/>
      <c r="D4" s="67" t="s">
        <v>7</v>
      </c>
      <c r="E4" s="68" t="s">
        <v>128</v>
      </c>
      <c r="F4" s="259">
        <v>6</v>
      </c>
      <c r="G4" s="259"/>
      <c r="H4" s="261" t="s">
        <v>12</v>
      </c>
      <c r="I4" s="69">
        <v>-125000</v>
      </c>
      <c r="J4" s="265" t="s">
        <v>130</v>
      </c>
      <c r="K4" s="260">
        <f>IF(H4="A",I4,0)</f>
        <v>0</v>
      </c>
      <c r="L4" s="260"/>
      <c r="M4" s="70"/>
    </row>
    <row r="5" spans="1:13" s="71" customFormat="1" ht="121.9" customHeight="1" x14ac:dyDescent="0.25">
      <c r="A5" s="264"/>
      <c r="B5" s="270"/>
      <c r="C5" s="271"/>
      <c r="D5" s="67" t="s">
        <v>8</v>
      </c>
      <c r="E5" s="68" t="s">
        <v>108</v>
      </c>
      <c r="F5" s="259">
        <v>6</v>
      </c>
      <c r="G5" s="259"/>
      <c r="H5" s="262"/>
      <c r="I5" s="69">
        <v>-175000</v>
      </c>
      <c r="J5" s="266"/>
      <c r="K5" s="260">
        <f>IF(H4="B",I5,0)</f>
        <v>0</v>
      </c>
      <c r="L5" s="260"/>
      <c r="M5" s="70"/>
    </row>
    <row r="6" spans="1:13" s="71" customFormat="1" ht="105" customHeight="1" x14ac:dyDescent="0.25">
      <c r="A6" s="264"/>
      <c r="B6" s="270"/>
      <c r="C6" s="271"/>
      <c r="D6" s="67" t="s">
        <v>9</v>
      </c>
      <c r="E6" s="68" t="s">
        <v>109</v>
      </c>
      <c r="F6" s="259">
        <v>6</v>
      </c>
      <c r="G6" s="259"/>
      <c r="H6" s="262"/>
      <c r="I6" s="69">
        <v>-250000</v>
      </c>
      <c r="J6" s="266"/>
      <c r="K6" s="260">
        <f>IF(H4="C",I6,0)</f>
        <v>0</v>
      </c>
      <c r="L6" s="260"/>
      <c r="M6" s="70"/>
    </row>
    <row r="7" spans="1:13" s="71" customFormat="1" ht="66.75" customHeight="1" x14ac:dyDescent="0.25">
      <c r="A7" s="264"/>
      <c r="B7" s="270"/>
      <c r="C7" s="271"/>
      <c r="D7" s="67" t="s">
        <v>11</v>
      </c>
      <c r="E7" s="72" t="s">
        <v>88</v>
      </c>
      <c r="F7" s="259" t="s">
        <v>10</v>
      </c>
      <c r="G7" s="259"/>
      <c r="H7" s="262"/>
      <c r="I7" s="69">
        <v>-75000</v>
      </c>
      <c r="J7" s="266"/>
      <c r="K7" s="260">
        <f>IF(H4="d",I7,0)</f>
        <v>0</v>
      </c>
      <c r="L7" s="260"/>
      <c r="M7" s="70"/>
    </row>
    <row r="8" spans="1:13" s="71" customFormat="1" ht="66.75" customHeight="1" x14ac:dyDescent="0.25">
      <c r="A8" s="264"/>
      <c r="B8" s="272"/>
      <c r="C8" s="273"/>
      <c r="D8" s="67" t="s">
        <v>12</v>
      </c>
      <c r="E8" s="72" t="s">
        <v>129</v>
      </c>
      <c r="F8" s="259" t="s">
        <v>10</v>
      </c>
      <c r="G8" s="259"/>
      <c r="H8" s="263"/>
      <c r="I8" s="220">
        <v>0</v>
      </c>
      <c r="J8" s="267"/>
      <c r="K8" s="260">
        <f>IF(H5="d",I8,0)</f>
        <v>0</v>
      </c>
      <c r="L8" s="260"/>
      <c r="M8" s="70"/>
    </row>
    <row r="9" spans="1:13" s="71" customFormat="1" ht="21" customHeight="1" x14ac:dyDescent="0.25">
      <c r="A9" s="73"/>
      <c r="B9" s="73"/>
      <c r="C9" s="73"/>
      <c r="D9" s="73"/>
      <c r="E9" s="74"/>
      <c r="F9" s="73"/>
      <c r="G9" s="73"/>
      <c r="H9" s="73"/>
      <c r="I9" s="75"/>
      <c r="J9" s="16"/>
      <c r="K9" s="76"/>
      <c r="L9" s="76"/>
      <c r="M9" s="77"/>
    </row>
    <row r="10" spans="1:13" s="79" customFormat="1" ht="27.75" customHeight="1" x14ac:dyDescent="0.25">
      <c r="A10" s="278" t="s">
        <v>100</v>
      </c>
      <c r="B10" s="278"/>
      <c r="C10" s="278"/>
      <c r="D10" s="278"/>
      <c r="E10" s="278"/>
      <c r="F10" s="278"/>
      <c r="G10" s="278"/>
      <c r="H10" s="78"/>
      <c r="M10" s="80"/>
    </row>
    <row r="11" spans="1:13" s="83" customFormat="1" ht="60" customHeight="1" x14ac:dyDescent="0.25">
      <c r="A11" s="81" t="s">
        <v>2</v>
      </c>
      <c r="B11" s="279" t="s">
        <v>44</v>
      </c>
      <c r="C11" s="279"/>
      <c r="D11" s="81" t="s">
        <v>6</v>
      </c>
      <c r="E11" s="81" t="s">
        <v>57</v>
      </c>
      <c r="F11" s="81" t="s">
        <v>39</v>
      </c>
      <c r="G11" s="82" t="s">
        <v>45</v>
      </c>
      <c r="M11" s="84"/>
    </row>
    <row r="12" spans="1:13" s="87" customFormat="1" ht="335.25" customHeight="1" x14ac:dyDescent="0.25">
      <c r="A12" s="85" t="s">
        <v>46</v>
      </c>
      <c r="B12" s="280" t="s">
        <v>101</v>
      </c>
      <c r="C12" s="280"/>
      <c r="D12" s="58" t="s">
        <v>58</v>
      </c>
      <c r="E12" s="53">
        <v>-125000</v>
      </c>
      <c r="F12" s="42">
        <f>E12*(VLOOKUP(D12,D14:E20,2,FALSE))</f>
        <v>0</v>
      </c>
      <c r="G12" s="86" t="s">
        <v>99</v>
      </c>
      <c r="M12" s="88"/>
    </row>
    <row r="13" spans="1:13" s="83" customFormat="1" ht="21" customHeight="1" x14ac:dyDescent="0.25">
      <c r="C13" s="89"/>
      <c r="D13" s="90"/>
      <c r="E13" s="91"/>
      <c r="F13" s="91"/>
      <c r="G13" s="91"/>
      <c r="M13" s="84"/>
    </row>
    <row r="14" spans="1:13" s="83" customFormat="1" ht="21" hidden="1" customHeight="1" x14ac:dyDescent="0.25">
      <c r="B14" s="87"/>
      <c r="C14" s="92"/>
      <c r="D14" s="93" t="s">
        <v>58</v>
      </c>
      <c r="E14" s="94">
        <v>0</v>
      </c>
      <c r="F14" s="95"/>
      <c r="G14" s="91"/>
      <c r="M14" s="84"/>
    </row>
    <row r="15" spans="1:13" s="83" customFormat="1" ht="82.5" hidden="1" x14ac:dyDescent="0.25">
      <c r="B15" s="87"/>
      <c r="C15" s="92"/>
      <c r="D15" s="96" t="s">
        <v>93</v>
      </c>
      <c r="E15" s="94">
        <v>0</v>
      </c>
      <c r="F15" s="95"/>
      <c r="G15" s="91"/>
      <c r="M15" s="84"/>
    </row>
    <row r="16" spans="1:13" s="83" customFormat="1" ht="181.5" hidden="1" x14ac:dyDescent="0.25">
      <c r="B16" s="87"/>
      <c r="C16" s="92"/>
      <c r="D16" s="96" t="s">
        <v>94</v>
      </c>
      <c r="E16" s="94">
        <v>0.2</v>
      </c>
      <c r="F16" s="95"/>
      <c r="G16" s="91"/>
      <c r="M16" s="84"/>
    </row>
    <row r="17" spans="1:13" s="83" customFormat="1" ht="181.5" hidden="1" x14ac:dyDescent="0.25">
      <c r="B17" s="87"/>
      <c r="C17" s="92"/>
      <c r="D17" s="96" t="s">
        <v>95</v>
      </c>
      <c r="E17" s="94">
        <v>0.4</v>
      </c>
      <c r="F17" s="95"/>
      <c r="G17" s="91"/>
      <c r="M17" s="84"/>
    </row>
    <row r="18" spans="1:13" s="83" customFormat="1" ht="181.5" hidden="1" x14ac:dyDescent="0.25">
      <c r="B18" s="87"/>
      <c r="C18" s="92"/>
      <c r="D18" s="96" t="s">
        <v>96</v>
      </c>
      <c r="E18" s="94">
        <v>0.6</v>
      </c>
      <c r="F18" s="95"/>
      <c r="G18" s="91"/>
      <c r="M18" s="84"/>
    </row>
    <row r="19" spans="1:13" s="83" customFormat="1" ht="99" hidden="1" x14ac:dyDescent="0.25">
      <c r="B19" s="87"/>
      <c r="C19" s="92"/>
      <c r="D19" s="96" t="s">
        <v>97</v>
      </c>
      <c r="E19" s="94">
        <v>0.8</v>
      </c>
      <c r="F19" s="95"/>
      <c r="G19" s="91"/>
      <c r="M19" s="84"/>
    </row>
    <row r="20" spans="1:13" s="83" customFormat="1" ht="93" hidden="1" customHeight="1" x14ac:dyDescent="0.25">
      <c r="B20" s="87"/>
      <c r="C20" s="92"/>
      <c r="D20" s="96" t="s">
        <v>98</v>
      </c>
      <c r="E20" s="94">
        <v>1</v>
      </c>
      <c r="F20" s="95"/>
      <c r="G20" s="91"/>
      <c r="M20" s="84"/>
    </row>
    <row r="21" spans="1:13" s="98" customFormat="1" ht="13.5" hidden="1" x14ac:dyDescent="0.25">
      <c r="A21" s="97"/>
      <c r="D21" s="99"/>
      <c r="E21" s="100"/>
      <c r="F21" s="101"/>
      <c r="M21" s="102"/>
    </row>
    <row r="22" spans="1:13" ht="14.25" customHeight="1" x14ac:dyDescent="0.25">
      <c r="C22" s="104"/>
      <c r="D22" s="105"/>
      <c r="F22" s="61"/>
      <c r="H22" s="106"/>
      <c r="J22" s="106"/>
    </row>
    <row r="23" spans="1:13" ht="14.25" customHeight="1" x14ac:dyDescent="0.25">
      <c r="C23" s="104"/>
      <c r="D23" s="105"/>
      <c r="F23" s="61"/>
      <c r="H23" s="106"/>
      <c r="J23" s="106"/>
    </row>
    <row r="24" spans="1:13" ht="14.25" hidden="1" customHeight="1" x14ac:dyDescent="0.25">
      <c r="C24" s="104"/>
      <c r="D24" s="108" t="s">
        <v>86</v>
      </c>
      <c r="F24" s="61"/>
      <c r="H24" s="106"/>
      <c r="J24" s="106"/>
    </row>
    <row r="25" spans="1:13" ht="14.25" hidden="1" customHeight="1" x14ac:dyDescent="0.25">
      <c r="C25" s="104"/>
      <c r="D25" s="109" t="s">
        <v>87</v>
      </c>
      <c r="F25" s="61"/>
      <c r="H25" s="106"/>
      <c r="J25" s="106"/>
    </row>
    <row r="26" spans="1:13" ht="14.25" hidden="1" customHeight="1" x14ac:dyDescent="0.25">
      <c r="C26" s="104"/>
      <c r="D26" s="105"/>
      <c r="F26" s="61"/>
      <c r="H26" s="106"/>
      <c r="J26" s="106"/>
    </row>
    <row r="27" spans="1:13" s="110" customFormat="1" ht="51.75" customHeight="1" x14ac:dyDescent="0.25">
      <c r="B27" s="111"/>
      <c r="D27" s="112"/>
      <c r="E27" s="113" t="s">
        <v>102</v>
      </c>
      <c r="F27" s="113" t="s">
        <v>39</v>
      </c>
      <c r="G27" s="114"/>
      <c r="M27" s="115"/>
    </row>
    <row r="28" spans="1:13" s="110" customFormat="1" ht="36" customHeight="1" x14ac:dyDescent="0.25">
      <c r="C28" s="116"/>
      <c r="D28" s="113" t="s">
        <v>60</v>
      </c>
      <c r="E28" s="117">
        <f>SUM(I6+E12)</f>
        <v>-375000</v>
      </c>
      <c r="F28" s="118">
        <f>SUM(K4+K5+K6+K7+F12)</f>
        <v>0</v>
      </c>
      <c r="G28" s="114"/>
      <c r="M28" s="115"/>
    </row>
    <row r="29" spans="1:13" s="119" customFormat="1" ht="16.5" x14ac:dyDescent="0.25">
      <c r="C29" s="120"/>
      <c r="D29" s="121"/>
      <c r="E29" s="122"/>
      <c r="F29" s="122"/>
      <c r="G29" s="123"/>
      <c r="M29" s="124"/>
    </row>
    <row r="30" spans="1:13" s="83" customFormat="1" ht="21" customHeight="1" x14ac:dyDescent="0.25">
      <c r="A30" s="281" t="s">
        <v>16</v>
      </c>
      <c r="B30" s="282"/>
      <c r="C30" s="282"/>
      <c r="D30" s="125"/>
      <c r="E30" s="125"/>
      <c r="F30" s="125"/>
      <c r="G30" s="126"/>
      <c r="M30" s="84"/>
    </row>
    <row r="31" spans="1:13" s="83" customFormat="1" ht="21" customHeight="1" x14ac:dyDescent="0.25">
      <c r="A31" s="127" t="s">
        <v>15</v>
      </c>
      <c r="B31" s="277" t="s">
        <v>14</v>
      </c>
      <c r="C31" s="277"/>
      <c r="D31" s="277"/>
      <c r="E31" s="277"/>
      <c r="F31" s="277"/>
      <c r="G31" s="277"/>
      <c r="M31" s="84"/>
    </row>
    <row r="32" spans="1:13" s="83" customFormat="1" ht="18" customHeight="1" x14ac:dyDescent="0.25">
      <c r="A32" s="128" t="s">
        <v>13</v>
      </c>
      <c r="B32" s="274" t="s">
        <v>59</v>
      </c>
      <c r="C32" s="275"/>
      <c r="D32" s="275"/>
      <c r="E32" s="275"/>
      <c r="F32" s="275"/>
      <c r="G32" s="276"/>
      <c r="M32" s="84"/>
    </row>
    <row r="33" spans="5:13" x14ac:dyDescent="0.25">
      <c r="F33" s="61"/>
      <c r="H33" s="106"/>
      <c r="J33" s="106"/>
    </row>
    <row r="34" spans="5:13" x14ac:dyDescent="0.25">
      <c r="H34" s="106"/>
      <c r="J34" s="106"/>
    </row>
    <row r="35" spans="5:13" x14ac:dyDescent="0.25">
      <c r="F35" s="103" t="s">
        <v>48</v>
      </c>
      <c r="H35" s="106"/>
      <c r="J35" s="106"/>
    </row>
    <row r="36" spans="5:13" x14ac:dyDescent="0.25">
      <c r="H36" s="106"/>
      <c r="J36" s="106"/>
    </row>
    <row r="37" spans="5:13" x14ac:dyDescent="0.25">
      <c r="H37" s="106"/>
      <c r="I37" s="106"/>
      <c r="J37" s="106"/>
    </row>
    <row r="38" spans="5:13" x14ac:dyDescent="0.25">
      <c r="H38" s="106"/>
      <c r="I38" s="106"/>
    </row>
    <row r="40" spans="5:13" s="103" customFormat="1" x14ac:dyDescent="0.25">
      <c r="E40" s="61"/>
      <c r="J40" s="106"/>
      <c r="L40" s="106"/>
      <c r="M40" s="107"/>
    </row>
    <row r="41" spans="5:13" s="103" customFormat="1" x14ac:dyDescent="0.25">
      <c r="E41" s="61"/>
      <c r="H41" s="106"/>
      <c r="I41" s="106"/>
      <c r="L41" s="106"/>
      <c r="M41" s="107"/>
    </row>
  </sheetData>
  <sheetProtection algorithmName="SHA-512" hashValue="B55t1GNEV8rkolpm/PfcusC2ran5r9/4ouIbhutnNEf9s4fj9tYNetMWbyxpe0hPMLAWC2JupVrxJknhuKBvQA==" saltValue="2nHjr/4Kw/yS4/1fYw3aMg==" spinCount="100000" sheet="1" objects="1" scenarios="1"/>
  <mergeCells count="27">
    <mergeCell ref="I1:L1"/>
    <mergeCell ref="A1:G1"/>
    <mergeCell ref="A2:L2"/>
    <mergeCell ref="D3:E3"/>
    <mergeCell ref="F3:G3"/>
    <mergeCell ref="K3:L3"/>
    <mergeCell ref="B3:C3"/>
    <mergeCell ref="B32:G32"/>
    <mergeCell ref="B31:G31"/>
    <mergeCell ref="A10:G10"/>
    <mergeCell ref="B11:C11"/>
    <mergeCell ref="B12:C12"/>
    <mergeCell ref="A30:C30"/>
    <mergeCell ref="F8:G8"/>
    <mergeCell ref="K8:L8"/>
    <mergeCell ref="H4:H8"/>
    <mergeCell ref="A4:A8"/>
    <mergeCell ref="F7:G7"/>
    <mergeCell ref="K7:L7"/>
    <mergeCell ref="K5:L5"/>
    <mergeCell ref="F6:G6"/>
    <mergeCell ref="K6:L6"/>
    <mergeCell ref="F4:G4"/>
    <mergeCell ref="K4:L4"/>
    <mergeCell ref="F5:G5"/>
    <mergeCell ref="J4:J8"/>
    <mergeCell ref="B4:C8"/>
  </mergeCells>
  <dataValidations count="3">
    <dataValidation operator="lessThanOrEqual" allowBlank="1" showInputMessage="1" showErrorMessage="1" sqref="D11 C13:D20 B12 D24:D25 B31:B32 D27:G29 B27 C28:C29 E11:G20" xr:uid="{1CC4470B-1C63-40AB-9F56-EF9E7178CC28}"/>
    <dataValidation type="list" operator="lessThanOrEqual" allowBlank="1" showInputMessage="1" showErrorMessage="1" sqref="D12" xr:uid="{32AD91D9-11F8-4A13-9C76-9AE80693FAC9}">
      <formula1>$D$14:$D$20</formula1>
    </dataValidation>
    <dataValidation type="list" allowBlank="1" showInputMessage="1" showErrorMessage="1" sqref="H4" xr:uid="{65A65175-5BC4-40B5-9764-2B4D69FEE1AA}">
      <formula1>"A,B,C,D,E"</formula1>
    </dataValidation>
  </dataValidations>
  <pageMargins left="0.70866141732283472" right="0.70866141732283472" top="0.74803149606299213" bottom="0.74803149606299213" header="0.31496062992125984" footer="0.31496062992125984"/>
  <pageSetup paperSize="9" scale="34"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FB859-10DE-45DA-BEA3-7480F88F3172}">
  <sheetPr>
    <tabColor rgb="FFCCCCFF"/>
    <pageSetUpPr fitToPage="1"/>
  </sheetPr>
  <dimension ref="A1:K51"/>
  <sheetViews>
    <sheetView showGridLines="0" view="pageBreakPreview" zoomScaleNormal="93" zoomScaleSheetLayoutView="100" workbookViewId="0">
      <selection activeCell="D35" sqref="D35"/>
    </sheetView>
  </sheetViews>
  <sheetFormatPr defaultColWidth="9.140625" defaultRowHeight="14.25" x14ac:dyDescent="0.25"/>
  <cols>
    <col min="1" max="1" width="11.42578125" style="143" customWidth="1"/>
    <col min="2" max="2" width="48.140625" style="143" customWidth="1"/>
    <col min="3" max="3" width="23.5703125" style="133" customWidth="1"/>
    <col min="4" max="4" width="43.7109375" style="143" customWidth="1"/>
    <col min="5" max="5" width="33.140625" style="143" customWidth="1"/>
    <col min="6" max="6" width="35.42578125" style="143" customWidth="1"/>
    <col min="7" max="7" width="28.5703125" style="143" customWidth="1"/>
    <col min="8" max="8" width="21" style="143" customWidth="1"/>
    <col min="9" max="9" width="27.85546875" style="198" bestFit="1" customWidth="1"/>
    <col min="10" max="10" width="37.42578125" style="199" customWidth="1"/>
    <col min="11" max="11" width="63.42578125" style="133" customWidth="1"/>
    <col min="12" max="16384" width="9.140625" style="133"/>
  </cols>
  <sheetData>
    <row r="1" spans="1:11" ht="42" customHeight="1" x14ac:dyDescent="0.25">
      <c r="A1" s="227" t="s">
        <v>70</v>
      </c>
      <c r="B1" s="227"/>
      <c r="C1" s="227"/>
      <c r="D1" s="129" t="s">
        <v>71</v>
      </c>
      <c r="E1" s="228" t="s">
        <v>49</v>
      </c>
      <c r="F1" s="229"/>
      <c r="G1" s="229"/>
      <c r="H1" s="130"/>
      <c r="I1" s="130"/>
      <c r="J1" s="131"/>
      <c r="K1" s="132"/>
    </row>
    <row r="2" spans="1:11" customFormat="1" ht="27.75" customHeight="1" x14ac:dyDescent="0.25">
      <c r="A2" s="230" t="s">
        <v>75</v>
      </c>
      <c r="B2" s="231"/>
      <c r="C2" s="231"/>
      <c r="D2" s="231"/>
      <c r="E2" s="231"/>
      <c r="F2" s="231"/>
      <c r="G2" s="231"/>
    </row>
    <row r="3" spans="1:11" s="138" customFormat="1" ht="38.25" customHeight="1" x14ac:dyDescent="0.3">
      <c r="A3" s="134" t="s">
        <v>15</v>
      </c>
      <c r="B3" s="135" t="s">
        <v>29</v>
      </c>
      <c r="C3" s="134" t="s">
        <v>28</v>
      </c>
      <c r="D3" s="134" t="s">
        <v>73</v>
      </c>
      <c r="E3" s="134" t="s">
        <v>72</v>
      </c>
      <c r="F3" s="134" t="s">
        <v>74</v>
      </c>
      <c r="G3" s="136" t="s">
        <v>91</v>
      </c>
      <c r="H3" s="137"/>
    </row>
    <row r="4" spans="1:11" customFormat="1" ht="69" customHeight="1" x14ac:dyDescent="0.25">
      <c r="A4" s="139" t="s">
        <v>104</v>
      </c>
      <c r="B4" s="140" t="s">
        <v>112</v>
      </c>
      <c r="C4" s="139" t="s">
        <v>77</v>
      </c>
      <c r="D4" s="141">
        <v>14250</v>
      </c>
      <c r="E4" s="54">
        <v>0</v>
      </c>
      <c r="F4" s="46">
        <f>E4*D4</f>
        <v>0</v>
      </c>
      <c r="G4" s="142">
        <v>1</v>
      </c>
      <c r="H4" s="143"/>
    </row>
    <row r="5" spans="1:11" customFormat="1" ht="69" customHeight="1" x14ac:dyDescent="0.25">
      <c r="A5" s="139" t="s">
        <v>41</v>
      </c>
      <c r="B5" s="140" t="s">
        <v>113</v>
      </c>
      <c r="C5" s="139" t="s">
        <v>77</v>
      </c>
      <c r="D5" s="141">
        <v>14250</v>
      </c>
      <c r="E5" s="45">
        <v>0</v>
      </c>
      <c r="F5" s="46">
        <f>E5*D5</f>
        <v>0</v>
      </c>
      <c r="G5" s="142">
        <v>4.92</v>
      </c>
      <c r="H5" s="143"/>
    </row>
    <row r="6" spans="1:11" customFormat="1" ht="69" customHeight="1" x14ac:dyDescent="0.25">
      <c r="A6" s="139" t="s">
        <v>103</v>
      </c>
      <c r="B6" s="140" t="s">
        <v>114</v>
      </c>
      <c r="C6" s="139" t="s">
        <v>77</v>
      </c>
      <c r="D6" s="141">
        <v>3600</v>
      </c>
      <c r="E6" s="45">
        <v>0</v>
      </c>
      <c r="F6" s="46">
        <f>E6*D6</f>
        <v>0</v>
      </c>
      <c r="G6" s="142">
        <v>5.17</v>
      </c>
      <c r="H6" s="143"/>
    </row>
    <row r="7" spans="1:11" customFormat="1" ht="69" customHeight="1" x14ac:dyDescent="0.25">
      <c r="A7" s="139" t="s">
        <v>42</v>
      </c>
      <c r="B7" s="140" t="s">
        <v>115</v>
      </c>
      <c r="C7" s="139" t="s">
        <v>77</v>
      </c>
      <c r="D7" s="141">
        <v>561</v>
      </c>
      <c r="E7" s="45">
        <v>0</v>
      </c>
      <c r="F7" s="46">
        <f>E7*D7</f>
        <v>0</v>
      </c>
      <c r="G7" s="142">
        <v>5.17</v>
      </c>
      <c r="H7" s="143"/>
    </row>
    <row r="8" spans="1:11" customFormat="1" ht="69" customHeight="1" x14ac:dyDescent="0.25">
      <c r="A8" s="139" t="s">
        <v>40</v>
      </c>
      <c r="B8" s="140" t="s">
        <v>110</v>
      </c>
      <c r="C8" s="139" t="s">
        <v>63</v>
      </c>
      <c r="D8" s="144">
        <v>96</v>
      </c>
      <c r="E8" s="45">
        <v>0</v>
      </c>
      <c r="F8" s="46">
        <f>E8*D8</f>
        <v>0</v>
      </c>
      <c r="G8" s="142">
        <v>5.17</v>
      </c>
      <c r="H8" s="143"/>
    </row>
    <row r="9" spans="1:11" s="150" customFormat="1" ht="25.5" customHeight="1" x14ac:dyDescent="0.25">
      <c r="A9" s="145"/>
      <c r="B9" s="146"/>
      <c r="C9" s="147"/>
      <c r="D9" s="148"/>
      <c r="E9" s="149"/>
      <c r="F9" s="149"/>
    </row>
    <row r="10" spans="1:11" customFormat="1" ht="27.75" customHeight="1" x14ac:dyDescent="0.25">
      <c r="A10" s="232" t="s">
        <v>76</v>
      </c>
      <c r="B10" s="233"/>
      <c r="C10" s="233"/>
      <c r="D10" s="233"/>
      <c r="E10" s="233"/>
      <c r="F10" s="233"/>
      <c r="G10" s="234"/>
    </row>
    <row r="11" spans="1:11" s="138" customFormat="1" ht="38.25" customHeight="1" x14ac:dyDescent="0.3">
      <c r="A11" s="151" t="s">
        <v>15</v>
      </c>
      <c r="B11" s="152" t="s">
        <v>29</v>
      </c>
      <c r="C11" s="151" t="s">
        <v>28</v>
      </c>
      <c r="D11" s="151" t="s">
        <v>73</v>
      </c>
      <c r="E11" s="151" t="s">
        <v>72</v>
      </c>
      <c r="F11" s="151" t="s">
        <v>74</v>
      </c>
      <c r="G11" s="153" t="s">
        <v>91</v>
      </c>
    </row>
    <row r="12" spans="1:11" customFormat="1" ht="27" x14ac:dyDescent="0.25">
      <c r="A12" s="154" t="s">
        <v>27</v>
      </c>
      <c r="B12" s="140" t="s">
        <v>111</v>
      </c>
      <c r="C12" s="155" t="s">
        <v>127</v>
      </c>
      <c r="D12" s="141">
        <v>24</v>
      </c>
      <c r="E12" s="45">
        <v>0</v>
      </c>
      <c r="F12" s="46">
        <f>E12*D12</f>
        <v>0</v>
      </c>
      <c r="G12" s="142">
        <v>5.17</v>
      </c>
      <c r="H12" s="143"/>
    </row>
    <row r="13" spans="1:11" customFormat="1" x14ac:dyDescent="0.25">
      <c r="A13" s="156"/>
      <c r="B13" s="157"/>
      <c r="C13" s="158"/>
      <c r="D13" s="159"/>
      <c r="E13" s="160"/>
      <c r="F13" s="160"/>
    </row>
    <row r="14" spans="1:11" customFormat="1" ht="20.45" customHeight="1" x14ac:dyDescent="0.25">
      <c r="A14" s="230" t="s">
        <v>78</v>
      </c>
      <c r="B14" s="231"/>
      <c r="C14" s="231"/>
      <c r="D14" s="231"/>
      <c r="E14" s="231"/>
      <c r="F14" s="231"/>
      <c r="G14" s="231"/>
    </row>
    <row r="15" spans="1:11" s="138" customFormat="1" ht="41.25" customHeight="1" x14ac:dyDescent="0.3">
      <c r="A15" s="134" t="s">
        <v>15</v>
      </c>
      <c r="B15" s="135" t="s">
        <v>29</v>
      </c>
      <c r="C15" s="134" t="s">
        <v>28</v>
      </c>
      <c r="D15" s="134" t="s">
        <v>73</v>
      </c>
      <c r="E15" s="134" t="s">
        <v>116</v>
      </c>
      <c r="F15" s="134" t="s">
        <v>117</v>
      </c>
      <c r="G15" s="161" t="s">
        <v>91</v>
      </c>
    </row>
    <row r="16" spans="1:11" s="167" customFormat="1" ht="73.150000000000006" customHeight="1" x14ac:dyDescent="0.2">
      <c r="A16" s="162" t="s">
        <v>26</v>
      </c>
      <c r="B16" s="163" t="s">
        <v>106</v>
      </c>
      <c r="C16" s="164" t="s">
        <v>64</v>
      </c>
      <c r="D16" s="235">
        <v>2088</v>
      </c>
      <c r="E16" s="165">
        <v>-80</v>
      </c>
      <c r="F16" s="47"/>
      <c r="G16" s="166"/>
    </row>
    <row r="17" spans="1:11" s="167" customFormat="1" ht="73.150000000000006" customHeight="1" x14ac:dyDescent="0.25">
      <c r="A17" s="162" t="s">
        <v>25</v>
      </c>
      <c r="B17" s="168" t="s">
        <v>66</v>
      </c>
      <c r="C17" s="164" t="s">
        <v>64</v>
      </c>
      <c r="D17" s="236"/>
      <c r="E17" s="48">
        <v>0</v>
      </c>
      <c r="F17" s="47">
        <f>(E16+E17)*D16</f>
        <v>-167040</v>
      </c>
      <c r="G17" s="142">
        <v>5.17</v>
      </c>
      <c r="H17" s="169"/>
    </row>
    <row r="18" spans="1:11" customFormat="1" x14ac:dyDescent="0.25">
      <c r="A18" s="170"/>
      <c r="B18" s="171"/>
      <c r="C18" s="172"/>
      <c r="D18" s="173"/>
      <c r="E18" s="174"/>
      <c r="F18" s="49"/>
    </row>
    <row r="19" spans="1:11" customFormat="1" ht="22.9" customHeight="1" x14ac:dyDescent="0.25">
      <c r="A19" s="237" t="s">
        <v>92</v>
      </c>
      <c r="B19" s="237"/>
      <c r="C19" s="237"/>
      <c r="D19" s="237"/>
      <c r="E19" s="237"/>
      <c r="F19" s="237"/>
      <c r="G19" s="237"/>
    </row>
    <row r="20" spans="1:11" s="138" customFormat="1" ht="38.25" customHeight="1" x14ac:dyDescent="0.3">
      <c r="A20" s="175" t="s">
        <v>15</v>
      </c>
      <c r="B20" s="176" t="s">
        <v>29</v>
      </c>
      <c r="C20" s="175" t="s">
        <v>28</v>
      </c>
      <c r="D20" s="175" t="s">
        <v>73</v>
      </c>
      <c r="E20" s="175" t="s">
        <v>72</v>
      </c>
      <c r="F20" s="175" t="s">
        <v>89</v>
      </c>
      <c r="G20" s="177" t="s">
        <v>91</v>
      </c>
    </row>
    <row r="21" spans="1:11" customFormat="1" ht="69" customHeight="1" x14ac:dyDescent="0.25">
      <c r="A21" s="178" t="s">
        <v>90</v>
      </c>
      <c r="B21" s="179" t="s">
        <v>84</v>
      </c>
      <c r="C21" s="180" t="s">
        <v>63</v>
      </c>
      <c r="D21" s="181">
        <v>1300</v>
      </c>
      <c r="E21" s="55">
        <v>0</v>
      </c>
      <c r="F21" s="56">
        <f>D21*E21</f>
        <v>0</v>
      </c>
      <c r="G21" s="182">
        <v>2.5</v>
      </c>
      <c r="H21" s="143"/>
    </row>
    <row r="22" spans="1:11" s="150" customFormat="1" ht="42.75" customHeight="1" x14ac:dyDescent="0.25">
      <c r="A22" s="178" t="s">
        <v>19</v>
      </c>
      <c r="B22" s="183" t="s">
        <v>121</v>
      </c>
      <c r="C22" s="178" t="s">
        <v>30</v>
      </c>
      <c r="D22" s="181">
        <v>5</v>
      </c>
      <c r="E22" s="57">
        <v>0</v>
      </c>
      <c r="F22" s="56">
        <f>D22*E22</f>
        <v>0</v>
      </c>
      <c r="G22" s="182">
        <v>5.17</v>
      </c>
    </row>
    <row r="23" spans="1:11" customFormat="1" ht="38.25" customHeight="1" x14ac:dyDescent="0.25">
      <c r="A23" s="156"/>
      <c r="B23" s="157"/>
      <c r="C23" s="158"/>
      <c r="D23" s="184"/>
      <c r="E23" s="185"/>
      <c r="F23" s="52"/>
      <c r="G23" s="51"/>
    </row>
    <row r="24" spans="1:11" customFormat="1" ht="71.25" customHeight="1" x14ac:dyDescent="0.25">
      <c r="A24" s="156"/>
      <c r="B24" s="157"/>
      <c r="C24" s="158"/>
      <c r="D24" s="159"/>
      <c r="E24" s="186" t="s">
        <v>118</v>
      </c>
      <c r="F24" s="225">
        <f>(F4*G4)+(F5*G5)+(F6*G6)+(F7*G7)+(F8*G8)+(F12*G12)+(F17*G17)+(F21*G21)+(F22*G22)</f>
        <v>-863596.79999999993</v>
      </c>
      <c r="G24" s="226"/>
      <c r="H24" s="187"/>
    </row>
    <row r="25" spans="1:11" customFormat="1" ht="30.75" customHeight="1" thickBot="1" x14ac:dyDescent="0.3">
      <c r="A25" s="156"/>
      <c r="B25" s="157"/>
      <c r="C25" s="158"/>
      <c r="D25" s="159"/>
      <c r="E25" s="188"/>
      <c r="F25" s="189"/>
    </row>
    <row r="26" spans="1:11" s="138" customFormat="1" ht="17.45" customHeight="1" x14ac:dyDescent="0.3">
      <c r="A26" s="239" t="s">
        <v>119</v>
      </c>
      <c r="B26" s="240"/>
      <c r="C26" s="240"/>
      <c r="D26" s="240"/>
      <c r="E26" s="190"/>
      <c r="F26" s="191"/>
    </row>
    <row r="27" spans="1:11" customFormat="1" ht="13.5" x14ac:dyDescent="0.25">
      <c r="A27" s="192" t="s">
        <v>15</v>
      </c>
      <c r="B27" s="193" t="s">
        <v>24</v>
      </c>
      <c r="C27" s="193" t="s">
        <v>23</v>
      </c>
      <c r="D27" s="193" t="s">
        <v>22</v>
      </c>
      <c r="E27" s="193" t="s">
        <v>21</v>
      </c>
      <c r="F27" s="194" t="s">
        <v>20</v>
      </c>
      <c r="G27" s="195"/>
      <c r="H27" s="238"/>
      <c r="I27" s="238"/>
    </row>
    <row r="28" spans="1:11" s="150" customFormat="1" ht="19.5" customHeight="1" x14ac:dyDescent="0.25">
      <c r="A28" s="196" t="s">
        <v>18</v>
      </c>
      <c r="B28" s="44"/>
      <c r="C28" s="44"/>
      <c r="D28" s="44"/>
      <c r="E28" s="221"/>
      <c r="F28" s="222"/>
      <c r="G28" s="197"/>
      <c r="H28" s="241"/>
      <c r="I28" s="241"/>
    </row>
    <row r="29" spans="1:11" s="150" customFormat="1" ht="19.5" customHeight="1" x14ac:dyDescent="0.25">
      <c r="A29" s="196" t="s">
        <v>17</v>
      </c>
      <c r="B29" s="44"/>
      <c r="C29" s="44"/>
      <c r="D29" s="44"/>
      <c r="E29" s="221"/>
      <c r="F29" s="222"/>
      <c r="G29" s="197"/>
      <c r="H29" s="241"/>
      <c r="I29" s="241"/>
    </row>
    <row r="30" spans="1:11" s="150" customFormat="1" ht="19.5" customHeight="1" x14ac:dyDescent="0.25">
      <c r="A30" s="196" t="s">
        <v>50</v>
      </c>
      <c r="B30" s="44"/>
      <c r="C30" s="44"/>
      <c r="D30" s="44"/>
      <c r="E30" s="221"/>
      <c r="F30" s="222"/>
      <c r="G30" s="197"/>
      <c r="H30" s="241"/>
      <c r="I30" s="241"/>
    </row>
    <row r="31" spans="1:11" s="150" customFormat="1" ht="19.5" customHeight="1" thickBot="1" x14ac:dyDescent="0.3">
      <c r="A31" s="196" t="s">
        <v>51</v>
      </c>
      <c r="B31" s="43"/>
      <c r="C31" s="43"/>
      <c r="D31" s="43"/>
      <c r="E31" s="223"/>
      <c r="F31" s="224"/>
      <c r="G31" s="197"/>
      <c r="H31" s="241"/>
      <c r="I31" s="241"/>
    </row>
    <row r="32" spans="1:11" s="199" customFormat="1" ht="18.75" customHeight="1" thickBot="1" x14ac:dyDescent="0.3">
      <c r="A32" s="143"/>
      <c r="B32" s="143"/>
      <c r="C32" s="133"/>
      <c r="D32" s="143"/>
      <c r="E32" s="143"/>
      <c r="F32" s="143"/>
      <c r="G32" s="143"/>
      <c r="H32" s="143"/>
      <c r="I32" s="198"/>
      <c r="K32" s="133"/>
    </row>
    <row r="33" spans="1:10" s="202" customFormat="1" ht="29.25" customHeight="1" x14ac:dyDescent="0.25">
      <c r="A33" s="242" t="s">
        <v>120</v>
      </c>
      <c r="B33" s="243"/>
      <c r="C33" s="243"/>
      <c r="D33" s="243"/>
      <c r="E33" s="243"/>
      <c r="F33" s="244"/>
      <c r="G33" s="200"/>
      <c r="H33" s="200"/>
      <c r="I33" s="200"/>
      <c r="J33" s="201"/>
    </row>
    <row r="34" spans="1:10" customFormat="1" ht="22.5" customHeight="1" x14ac:dyDescent="0.25">
      <c r="A34" s="192" t="s">
        <v>15</v>
      </c>
      <c r="B34" s="193" t="s">
        <v>24</v>
      </c>
      <c r="C34" s="193" t="s">
        <v>23</v>
      </c>
      <c r="D34" s="193" t="s">
        <v>22</v>
      </c>
      <c r="E34" s="193" t="s">
        <v>21</v>
      </c>
      <c r="F34" s="194" t="s">
        <v>20</v>
      </c>
      <c r="G34" s="195"/>
      <c r="H34" s="238"/>
      <c r="I34" s="238"/>
    </row>
    <row r="35" spans="1:10" s="150" customFormat="1" ht="22.5" customHeight="1" x14ac:dyDescent="0.25">
      <c r="A35" s="196" t="s">
        <v>52</v>
      </c>
      <c r="B35" s="44"/>
      <c r="C35" s="44"/>
      <c r="D35" s="44"/>
      <c r="E35" s="221"/>
      <c r="F35" s="222"/>
      <c r="G35" s="197"/>
      <c r="H35" s="241"/>
      <c r="I35" s="241"/>
    </row>
    <row r="36" spans="1:10" s="150" customFormat="1" ht="21" customHeight="1" x14ac:dyDescent="0.25">
      <c r="A36" s="196" t="s">
        <v>53</v>
      </c>
      <c r="B36" s="44"/>
      <c r="C36" s="44"/>
      <c r="D36" s="44"/>
      <c r="E36" s="221"/>
      <c r="F36" s="222"/>
      <c r="G36" s="197"/>
      <c r="H36" s="241"/>
      <c r="I36" s="241"/>
    </row>
    <row r="37" spans="1:10" s="150" customFormat="1" ht="26.25" customHeight="1" x14ac:dyDescent="0.25">
      <c r="A37" s="196" t="s">
        <v>105</v>
      </c>
      <c r="B37" s="44"/>
      <c r="C37" s="44"/>
      <c r="D37" s="44"/>
      <c r="E37" s="221"/>
      <c r="F37" s="222"/>
      <c r="G37" s="197"/>
      <c r="H37" s="241"/>
      <c r="I37" s="241"/>
    </row>
    <row r="38" spans="1:10" s="150" customFormat="1" ht="23.25" customHeight="1" thickBot="1" x14ac:dyDescent="0.3">
      <c r="A38" s="196" t="s">
        <v>107</v>
      </c>
      <c r="B38" s="43"/>
      <c r="C38" s="43"/>
      <c r="D38" s="43"/>
      <c r="E38" s="223"/>
      <c r="F38" s="224"/>
      <c r="G38" s="197"/>
      <c r="H38" s="241"/>
      <c r="I38" s="241"/>
    </row>
    <row r="39" spans="1:10" s="202" customFormat="1" ht="18.75" customHeight="1" x14ac:dyDescent="0.25">
      <c r="A39" s="2"/>
      <c r="B39" s="203"/>
      <c r="C39" s="204"/>
      <c r="D39" s="204"/>
      <c r="E39" s="205"/>
      <c r="F39" s="205"/>
      <c r="J39" s="201"/>
    </row>
    <row r="41" spans="1:10" ht="37.9" customHeight="1" x14ac:dyDescent="0.25">
      <c r="A41" s="246" t="s">
        <v>16</v>
      </c>
      <c r="B41" s="246"/>
      <c r="C41" s="246"/>
      <c r="D41" s="246"/>
      <c r="E41" s="246"/>
      <c r="F41" s="246"/>
      <c r="G41" s="206"/>
      <c r="H41" s="206"/>
      <c r="I41" s="206"/>
      <c r="J41" s="207"/>
    </row>
    <row r="42" spans="1:10" s="211" customFormat="1" ht="20.45" customHeight="1" x14ac:dyDescent="0.25">
      <c r="A42" s="208" t="s">
        <v>2</v>
      </c>
      <c r="B42" s="247" t="s">
        <v>14</v>
      </c>
      <c r="C42" s="247"/>
      <c r="D42" s="247"/>
      <c r="E42" s="247"/>
      <c r="F42" s="247"/>
      <c r="G42" s="209"/>
      <c r="H42" s="209"/>
      <c r="I42" s="209"/>
      <c r="J42" s="210"/>
    </row>
    <row r="43" spans="1:10" s="215" customFormat="1" ht="36.75" customHeight="1" x14ac:dyDescent="0.25">
      <c r="A43" s="212" t="s">
        <v>54</v>
      </c>
      <c r="B43" s="245" t="s">
        <v>55</v>
      </c>
      <c r="C43" s="245"/>
      <c r="D43" s="245"/>
      <c r="E43" s="245"/>
      <c r="F43" s="245"/>
      <c r="G43" s="213"/>
      <c r="H43" s="213"/>
      <c r="I43" s="213"/>
      <c r="J43" s="214"/>
    </row>
    <row r="44" spans="1:10" s="215" customFormat="1" ht="36" customHeight="1" x14ac:dyDescent="0.25">
      <c r="A44" s="216" t="s">
        <v>7</v>
      </c>
      <c r="B44" s="245" t="s">
        <v>62</v>
      </c>
      <c r="C44" s="245"/>
      <c r="D44" s="245"/>
      <c r="E44" s="245"/>
      <c r="F44" s="245"/>
      <c r="G44" s="213"/>
      <c r="H44" s="213"/>
      <c r="I44" s="213"/>
      <c r="J44" s="214"/>
    </row>
    <row r="45" spans="1:10" s="215" customFormat="1" ht="36" customHeight="1" x14ac:dyDescent="0.25">
      <c r="A45" s="216" t="s">
        <v>8</v>
      </c>
      <c r="B45" s="245" t="s">
        <v>79</v>
      </c>
      <c r="C45" s="245"/>
      <c r="D45" s="245"/>
      <c r="E45" s="245"/>
      <c r="F45" s="245"/>
      <c r="G45" s="213"/>
      <c r="H45" s="213"/>
      <c r="I45" s="213"/>
      <c r="J45" s="214"/>
    </row>
    <row r="46" spans="1:10" s="215" customFormat="1" ht="36.75" customHeight="1" x14ac:dyDescent="0.25">
      <c r="A46" s="216" t="s">
        <v>9</v>
      </c>
      <c r="B46" s="245" t="s">
        <v>56</v>
      </c>
      <c r="C46" s="245"/>
      <c r="D46" s="245"/>
      <c r="E46" s="245"/>
      <c r="F46" s="245"/>
      <c r="G46" s="213"/>
      <c r="H46" s="213"/>
      <c r="I46" s="213"/>
      <c r="J46" s="214"/>
    </row>
    <row r="47" spans="1:10" s="150" customFormat="1" ht="46.5" customHeight="1" x14ac:dyDescent="0.25">
      <c r="A47" s="154" t="s">
        <v>11</v>
      </c>
      <c r="B47" s="249" t="s">
        <v>123</v>
      </c>
      <c r="C47" s="249"/>
      <c r="D47" s="249"/>
      <c r="E47" s="249"/>
      <c r="F47" s="249"/>
      <c r="H47" s="217"/>
    </row>
    <row r="48" spans="1:10" s="215" customFormat="1" ht="48" customHeight="1" x14ac:dyDescent="0.25">
      <c r="A48" s="216" t="s">
        <v>12</v>
      </c>
      <c r="B48" s="245" t="s">
        <v>124</v>
      </c>
      <c r="C48" s="245"/>
      <c r="D48" s="245"/>
      <c r="E48" s="245"/>
      <c r="F48" s="245"/>
      <c r="G48" s="218"/>
      <c r="H48" s="218"/>
      <c r="I48" s="218"/>
      <c r="J48" s="214"/>
    </row>
    <row r="49" spans="1:10" s="215" customFormat="1" ht="29.25" customHeight="1" x14ac:dyDescent="0.25">
      <c r="A49" s="216" t="s">
        <v>80</v>
      </c>
      <c r="B49" s="245" t="s">
        <v>126</v>
      </c>
      <c r="C49" s="245"/>
      <c r="D49" s="245"/>
      <c r="E49" s="245"/>
      <c r="F49" s="245"/>
      <c r="G49" s="218"/>
      <c r="H49" s="218"/>
      <c r="I49" s="218"/>
      <c r="J49" s="214"/>
    </row>
    <row r="50" spans="1:10" s="215" customFormat="1" ht="31.5" customHeight="1" x14ac:dyDescent="0.25">
      <c r="A50" s="162" t="s">
        <v>81</v>
      </c>
      <c r="B50" s="248" t="s">
        <v>65</v>
      </c>
      <c r="C50" s="248"/>
      <c r="D50" s="248"/>
      <c r="E50" s="248"/>
      <c r="F50" s="248"/>
      <c r="G50" s="219"/>
      <c r="H50" s="219"/>
      <c r="I50" s="219"/>
      <c r="J50" s="214"/>
    </row>
    <row r="51" spans="1:10" s="215" customFormat="1" ht="27.6" customHeight="1" x14ac:dyDescent="0.25">
      <c r="A51" s="162" t="s">
        <v>82</v>
      </c>
      <c r="B51" s="248" t="s">
        <v>67</v>
      </c>
      <c r="C51" s="248"/>
      <c r="D51" s="248"/>
      <c r="E51" s="248"/>
      <c r="F51" s="248"/>
      <c r="G51" s="219"/>
      <c r="H51" s="219"/>
      <c r="I51" s="219"/>
      <c r="J51" s="214"/>
    </row>
  </sheetData>
  <sheetProtection algorithmName="SHA-512" hashValue="y8S9jm7yLSW9OVlAJ6vmACSh9vaW9ARjl4maxOsnJ5JkD9++TFCCh+row9kMh7NlsKvUUTML88/hbbmLgGcOfQ==" saltValue="OttLLb5Rz7umuw5tE6+KhA==" spinCount="100000" sheet="1" objects="1" scenarios="1"/>
  <mergeCells count="31">
    <mergeCell ref="B49:F49"/>
    <mergeCell ref="B50:F50"/>
    <mergeCell ref="B51:F51"/>
    <mergeCell ref="B45:F45"/>
    <mergeCell ref="B46:F46"/>
    <mergeCell ref="B48:F48"/>
    <mergeCell ref="B47:F47"/>
    <mergeCell ref="B44:F44"/>
    <mergeCell ref="H35:I35"/>
    <mergeCell ref="H36:I36"/>
    <mergeCell ref="H37:I37"/>
    <mergeCell ref="H38:I38"/>
    <mergeCell ref="A41:F41"/>
    <mergeCell ref="B42:F42"/>
    <mergeCell ref="B43:F43"/>
    <mergeCell ref="H34:I34"/>
    <mergeCell ref="A26:D26"/>
    <mergeCell ref="H27:I27"/>
    <mergeCell ref="H28:I28"/>
    <mergeCell ref="H29:I29"/>
    <mergeCell ref="H30:I30"/>
    <mergeCell ref="H31:I31"/>
    <mergeCell ref="A33:F33"/>
    <mergeCell ref="F24:G24"/>
    <mergeCell ref="A1:C1"/>
    <mergeCell ref="E1:G1"/>
    <mergeCell ref="A2:G2"/>
    <mergeCell ref="A10:G10"/>
    <mergeCell ref="A14:G14"/>
    <mergeCell ref="D16:D17"/>
    <mergeCell ref="A19:G19"/>
  </mergeCells>
  <phoneticPr fontId="66" type="noConversion"/>
  <dataValidations count="1">
    <dataValidation operator="lessThanOrEqual" allowBlank="1" showInputMessage="1" showErrorMessage="1" sqref="E35:E38 A19 A2 B27:D31 E28:E31 B39:F39 B34:D38 A10 A14 D15:D16 B3:F9 B11:F13 D18 E15:E18 B15:C18 B42:B51 B20:F25 F15:F18" xr:uid="{18AD8F2B-6B6C-4518-AD0B-A63B82C9D2D6}"/>
  </dataValidations>
  <pageMargins left="0.70866141732283472" right="0.70866141732283472" top="0.74803149606299213" bottom="0.74803149606299213" header="0.31496062992125984" footer="0.31496062992125984"/>
  <pageSetup paperSize="9" scale="59" fitToHeight="0" orientation="landscape" horizontalDpi="300" verticalDpi="300" r:id="rId1"/>
  <headerFooter>
    <oddHeader>&amp;L&amp;"Century Gothic,Standaard"&amp;10&amp;F&amp;R&amp;"Century Gothic,Standaard"&amp;10&amp;A</oddHeader>
    <oddFooter>&amp;L&amp;"Century Gothic,Standaard"&amp;8&amp;F
&amp;D
&amp;N&amp;R&amp;"Century Gothic,Vet"&amp;9United Quality&amp;"Century Gothic,Standaard"
&amp;"Century Gothic,Cursief"&amp;8Advies en Aanbesteding in Afval en Automative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50F5-F1BF-4A53-AEDF-BA6521D70A4E}">
  <sheetPr>
    <tabColor rgb="FFCCFFCC"/>
    <pageSetUpPr fitToPage="1"/>
  </sheetPr>
  <dimension ref="A1:S22"/>
  <sheetViews>
    <sheetView showGridLines="0" view="pageBreakPreview" topLeftCell="A2" zoomScale="145" zoomScaleNormal="100" zoomScaleSheetLayoutView="145" workbookViewId="0">
      <selection activeCell="C12" sqref="C12"/>
    </sheetView>
  </sheetViews>
  <sheetFormatPr defaultColWidth="8.85546875" defaultRowHeight="14.25" x14ac:dyDescent="0.25"/>
  <cols>
    <col min="1" max="1" width="25.5703125" style="2" customWidth="1"/>
    <col min="2" max="2" width="37.7109375" style="3" customWidth="1"/>
    <col min="3" max="3" width="35.5703125" style="3" customWidth="1"/>
    <col min="4" max="4" width="28.85546875" style="2" customWidth="1"/>
    <col min="5" max="16384" width="8.85546875" style="2"/>
  </cols>
  <sheetData>
    <row r="1" spans="1:19" ht="36" customHeight="1" x14ac:dyDescent="0.25">
      <c r="A1" s="289" t="s">
        <v>83</v>
      </c>
      <c r="B1" s="290"/>
      <c r="C1" s="291"/>
      <c r="D1" s="1"/>
    </row>
    <row r="2" spans="1:19" s="5" customFormat="1" ht="16.5" x14ac:dyDescent="0.25">
      <c r="A2" s="10" t="s">
        <v>38</v>
      </c>
      <c r="B2" s="8" t="s">
        <v>29</v>
      </c>
      <c r="C2" s="11"/>
    </row>
    <row r="3" spans="1:19" s="6" customFormat="1" ht="18.75" customHeight="1" x14ac:dyDescent="0.25">
      <c r="A3" s="17" t="s">
        <v>125</v>
      </c>
      <c r="B3" s="9" t="s">
        <v>39</v>
      </c>
      <c r="C3" s="12">
        <f>'1. Kwal. gunningscriteria'!F28</f>
        <v>0</v>
      </c>
      <c r="D3" s="50"/>
      <c r="S3" s="7"/>
    </row>
    <row r="4" spans="1:19" s="6" customFormat="1" ht="26.25" customHeight="1" thickBot="1" x14ac:dyDescent="0.3">
      <c r="A4" s="17" t="s">
        <v>36</v>
      </c>
      <c r="B4" s="9" t="s">
        <v>37</v>
      </c>
      <c r="C4" s="12">
        <f>'2. Inschrijfprijs'!F24</f>
        <v>-863596.79999999993</v>
      </c>
    </row>
    <row r="5" spans="1:19" s="4" customFormat="1" ht="35.450000000000003" customHeight="1" thickBot="1" x14ac:dyDescent="0.3">
      <c r="A5" s="292" t="s">
        <v>61</v>
      </c>
      <c r="B5" s="292"/>
      <c r="C5" s="18">
        <f>C4+C3</f>
        <v>-863596.79999999993</v>
      </c>
    </row>
    <row r="6" spans="1:19" ht="26.45" customHeight="1" thickBot="1" x14ac:dyDescent="0.3">
      <c r="A6" s="13"/>
      <c r="B6" s="14"/>
      <c r="C6" s="15"/>
    </row>
    <row r="7" spans="1:19" x14ac:dyDescent="0.25">
      <c r="B7" s="2"/>
      <c r="C7" s="2"/>
    </row>
    <row r="8" spans="1:19" x14ac:dyDescent="0.25">
      <c r="B8" s="2"/>
      <c r="C8" s="2"/>
    </row>
    <row r="9" spans="1:19" x14ac:dyDescent="0.25">
      <c r="B9" s="2"/>
      <c r="C9" s="2"/>
    </row>
    <row r="10" spans="1:19" x14ac:dyDescent="0.25">
      <c r="B10" s="2"/>
      <c r="C10" s="2"/>
    </row>
    <row r="11" spans="1:19" x14ac:dyDescent="0.25">
      <c r="B11" s="2"/>
      <c r="C11" s="2"/>
    </row>
    <row r="12" spans="1:19" ht="27.6" customHeight="1" x14ac:dyDescent="0.25">
      <c r="B12" s="2"/>
      <c r="C12" s="2"/>
    </row>
    <row r="13" spans="1:19" ht="27.6" customHeight="1" x14ac:dyDescent="0.25">
      <c r="B13" s="2"/>
      <c r="C13" s="2"/>
    </row>
    <row r="14" spans="1:19" ht="27.6" customHeight="1" x14ac:dyDescent="0.25">
      <c r="B14" s="2"/>
      <c r="C14" s="2"/>
    </row>
    <row r="15" spans="1:19" x14ac:dyDescent="0.25">
      <c r="B15" s="2"/>
      <c r="C15" s="2"/>
    </row>
    <row r="16" spans="1:19" x14ac:dyDescent="0.25">
      <c r="B16" s="2"/>
      <c r="C16" s="2"/>
    </row>
    <row r="17" s="2" customFormat="1" x14ac:dyDescent="0.25"/>
    <row r="18" s="2" customFormat="1" x14ac:dyDescent="0.25"/>
    <row r="19" s="2" customFormat="1" x14ac:dyDescent="0.25"/>
    <row r="20" s="2" customFormat="1" x14ac:dyDescent="0.25"/>
    <row r="21" s="2" customFormat="1" x14ac:dyDescent="0.25"/>
    <row r="22" s="2" customFormat="1" ht="36.6" customHeight="1" x14ac:dyDescent="0.25"/>
  </sheetData>
  <sheetProtection algorithmName="SHA-512" hashValue="1pfC+V6ZW6PcUgcUO1sTC0K9qqQRKnP4HOEowI977n+MF8UwK/7ZttufSj0T2TrxZj95H4eXP4LEwrwoM34mzg==" saltValue="koRm0w+ogMJF2IRHylSQig==" spinCount="100000" sheet="1" objects="1" scenarios="1"/>
  <mergeCells count="2">
    <mergeCell ref="A1:C1"/>
    <mergeCell ref="A5:B5"/>
  </mergeCells>
  <dataValidations count="1">
    <dataValidation operator="lessThanOrEqual" allowBlank="1" showInputMessage="1" showErrorMessage="1" sqref="C5 A5" xr:uid="{651C8A1D-4E91-4868-8B7A-10D5B7390D11}"/>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Ingrid Bruijgom</DisplayName>
        <AccountId>29</AccountId>
        <AccountType/>
      </UserInfo>
    </SharedWithUsers>
    <lcf76f155ced4ddcb4097134ff3c332f xmlns="962d65e8-ec2e-4f08-b510-02888a857b6e">
      <Terms xmlns="http://schemas.microsoft.com/office/infopath/2007/PartnerControls"/>
    </lcf76f155ced4ddcb4097134ff3c332f>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2.xml><?xml version="1.0" encoding="utf-8"?>
<ds:datastoreItem xmlns:ds="http://schemas.openxmlformats.org/officeDocument/2006/customXml" ds:itemID="{315F3067-C7D3-4F7E-9FA1-7EE3430CA3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BB1943-EDFC-47D7-8219-97453F92CB98}">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 ds:uri="57fb7290-b59d-4e32-9476-5a47a4cb54bb"/>
  </ds:schemaRefs>
</ds:datastoreItem>
</file>

<file path=customXml/itemProps4.xml><?xml version="1.0" encoding="utf-8"?>
<ds:datastoreItem xmlns:ds="http://schemas.openxmlformats.org/officeDocument/2006/customXml" ds:itemID="{2C99ABB5-7E81-489B-817F-6C879041DBB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vt:lpstr>
      <vt:lpstr>1. Kwal. gunningscriteria</vt:lpstr>
      <vt:lpstr>2. Inschrijfprijs</vt:lpstr>
      <vt:lpstr>3. Fictieve inschrijfprijs</vt:lpstr>
      <vt:lpstr>'1. Kwal. gunningscriteria'!Afdrukbereik</vt:lpstr>
      <vt:lpstr>'2. Inschrijfprijs'!Afdrukbereik</vt:lpstr>
      <vt:lpstr>'3. Fictieve inschrijfprijs'!Afdrukbereik</vt:lpstr>
      <vt:lpstr>Voorblad!Afdrukbereik</vt:lpstr>
      <vt:lpstr>'1. Kwal. gunningscriteria'!Afdruktitels</vt:lpstr>
      <vt:lpstr>'2. Inschrijfprijs'!Afdruktitels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Freya Busink</cp:lastModifiedBy>
  <cp:revision/>
  <cp:lastPrinted>2022-05-18T15:17:08Z</cp:lastPrinted>
  <dcterms:created xsi:type="dcterms:W3CDTF">2010-09-06T08:43:15Z</dcterms:created>
  <dcterms:modified xsi:type="dcterms:W3CDTF">2026-07-10T09:52:04Z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r8>4897400</vt:r8>
  </property>
  <property fmtid="{D5CDD505-2E9C-101B-9397-08002B2CF9AE}" pid="5" name="ContentTypeId">
    <vt:lpwstr>0x0101008E517A8EC6B0334C881D0B8D01593304</vt:lpwstr>
  </property>
  <property fmtid="{D5CDD505-2E9C-101B-9397-08002B2CF9AE}" pid="6" name="MediaServiceImageTags">
    <vt:lpwstr/>
  </property>
</Properties>
</file>