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codeName="ThisWorkbook" defaultThemeVersion="124226"/>
  <xr:revisionPtr revIDLastSave="3543" documentId="13_ncr:1_{A91115C1-DE98-404F-9E6B-D242D3F0B9E8}" xr6:coauthVersionLast="47" xr6:coauthVersionMax="47" xr10:uidLastSave="{6ABB62CD-E64D-4799-B3E5-B57A7F416C45}"/>
  <bookViews>
    <workbookView xWindow="-33017" yWindow="-103" windowWidth="33120" windowHeight="18000" activeTab="4" xr2:uid="{1DE116E0-F638-42BE-A0D7-D3381B7FFE3D}"/>
  </bookViews>
  <sheets>
    <sheet name="Instructies" sheetId="3" r:id="rId1"/>
    <sheet name="Inschrijfformulier -A" sheetId="16" r:id="rId2"/>
    <sheet name="Inschrijfformulier - B" sheetId="17" r:id="rId3"/>
    <sheet name="Printscreen(s) afstanden" sheetId="12" r:id="rId4"/>
    <sheet name="Emissiefactoren" sheetId="19" r:id="rId5"/>
  </sheets>
  <definedNames>
    <definedName name="Aandrijving">Emissiefactoren!$B$21:$B$26</definedName>
    <definedName name="Aandrijving_water">Emissiefactoren!$C$4:$C$18</definedName>
    <definedName name="_xlnm.Print_Area" localSheetId="2">'Inschrijfformulier - B'!$A$1:$J$58</definedName>
    <definedName name="_xlnm.Print_Area" localSheetId="1">'Inschrijfformulier -A'!$A$1:$H$53</definedName>
    <definedName name="_xlnm.Print_Area" localSheetId="0">Instructies!$A$1:$D$16</definedName>
    <definedName name="Binnenvaart">Emissiefactoren!$C$4:$C$8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Keuze_lading">Emissiefactoren!$A$45:$A$46</definedName>
    <definedName name="Lading">Emissiefactoren!$B$4:$B$18</definedName>
    <definedName name="Voertuig">Emissiefactoren!$D$21:$D$26</definedName>
    <definedName name="Wegvervoer">Emissiefactoren!$B$21:$B$24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7" l="1"/>
  <c r="E20" i="17" l="1"/>
  <c r="E13" i="17"/>
  <c r="C22" i="17" a="1"/>
  <c r="C22" i="17" s="1"/>
  <c r="C23" i="17" s="1"/>
  <c r="C15" i="17" a="1"/>
  <c r="C15" i="17" s="1"/>
  <c r="C16" i="17" s="1"/>
  <c r="C8" i="17" a="1"/>
  <c r="C8" i="17" s="1"/>
  <c r="C9" i="17" s="1"/>
  <c r="E6" i="17"/>
  <c r="F32" i="17" l="1"/>
  <c r="F30" i="17"/>
  <c r="F31" i="17"/>
  <c r="F29" i="17"/>
  <c r="F27" i="17"/>
  <c r="G18" i="19" l="1"/>
  <c r="G17" i="19"/>
  <c r="G16" i="19"/>
  <c r="G15" i="19"/>
  <c r="G14" i="19"/>
  <c r="G13" i="19"/>
  <c r="G12" i="19"/>
  <c r="G11" i="19"/>
  <c r="G10" i="19"/>
  <c r="G9" i="19"/>
  <c r="G8" i="19"/>
  <c r="G7" i="19"/>
  <c r="G6" i="19"/>
  <c r="G5" i="19"/>
  <c r="G4" i="19"/>
  <c r="F28" i="17" l="1"/>
  <c r="F49" i="16" l="1"/>
  <c r="G49" i="16" s="1"/>
  <c r="I42" i="17" s="1"/>
  <c r="D49" i="16"/>
  <c r="E49" i="16" s="1"/>
  <c r="E32" i="17"/>
  <c r="F48" i="16"/>
  <c r="G48" i="16" s="1"/>
  <c r="I40" i="17" s="1"/>
  <c r="F47" i="16"/>
  <c r="G47" i="16" s="1"/>
  <c r="I38" i="17" s="1"/>
  <c r="C50" i="16"/>
  <c r="H55" i="17" s="1"/>
  <c r="E30" i="17"/>
  <c r="E29" i="17"/>
  <c r="E27" i="17"/>
  <c r="E28" i="17"/>
  <c r="I41" i="17" l="1"/>
  <c r="G28" i="17"/>
  <c r="H28" i="17" s="1"/>
  <c r="G30" i="17"/>
  <c r="H30" i="17" s="1"/>
  <c r="G32" i="17"/>
  <c r="H32" i="17" s="1"/>
  <c r="I30" i="17" l="1"/>
  <c r="I32" i="17"/>
  <c r="I28" i="17"/>
  <c r="G55" i="17"/>
  <c r="H48" i="17"/>
  <c r="I48" i="17" s="1"/>
  <c r="H47" i="17"/>
  <c r="I47" i="17" s="1"/>
  <c r="F42" i="16"/>
  <c r="F36" i="16"/>
  <c r="F29" i="16"/>
  <c r="J49" i="17" l="1"/>
  <c r="I55" i="17"/>
  <c r="J56" i="17" s="1"/>
  <c r="D48" i="16"/>
  <c r="E48" i="16" s="1"/>
  <c r="I39" i="17" s="1"/>
  <c r="D47" i="16"/>
  <c r="C41" i="16"/>
  <c r="C35" i="16"/>
  <c r="C28" i="16"/>
  <c r="D41" i="16"/>
  <c r="D35" i="16"/>
  <c r="D28" i="16"/>
  <c r="G31" i="17" l="1"/>
  <c r="H31" i="17" s="1"/>
  <c r="G27" i="17"/>
  <c r="G29" i="17"/>
  <c r="H29" i="17" s="1"/>
  <c r="H27" i="17" l="1"/>
  <c r="I27" i="17" s="1"/>
  <c r="I29" i="17"/>
  <c r="I31" i="17"/>
  <c r="E47" i="16"/>
  <c r="I37" i="17" s="1"/>
  <c r="J43" i="17" s="1"/>
  <c r="J33" i="17" l="1"/>
  <c r="J58" i="1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<sst xmlns="http://schemas.openxmlformats.org/spreadsheetml/2006/main" count="276" uniqueCount="160">
  <si>
    <t xml:space="preserve">Instructies </t>
  </si>
  <si>
    <r>
      <t xml:space="preserve">Invoerveld </t>
    </r>
    <r>
      <rPr>
        <b/>
        <sz val="14"/>
        <color theme="5" tint="-0.249977111117893"/>
        <rFont val="Wingdings"/>
        <charset val="2"/>
      </rPr>
      <t>ò</t>
    </r>
  </si>
  <si>
    <t>Tarieven</t>
  </si>
  <si>
    <t>Invoer</t>
  </si>
  <si>
    <t>Overdrachts- en/of verwerkingslocatie</t>
  </si>
  <si>
    <t>Transportafstand</t>
  </si>
  <si>
    <r>
      <t xml:space="preserve">Inschrijfformulier - </t>
    </r>
    <r>
      <rPr>
        <b/>
        <i/>
        <sz val="22"/>
        <color theme="6" tint="-0.249977111117893"/>
        <rFont val="Poppins"/>
      </rPr>
      <t>deel A</t>
    </r>
  </si>
  <si>
    <t>Inschrijver</t>
  </si>
  <si>
    <t xml:space="preserve">Eindverwerkingslocatie regio Amersfoort                                                            </t>
  </si>
  <si>
    <t>Naam onderneming</t>
  </si>
  <si>
    <t>Naam rechtsgeldige vertegenwoordiger</t>
  </si>
  <si>
    <t>Adres</t>
  </si>
  <si>
    <t>Functie</t>
  </si>
  <si>
    <t>Handtekening</t>
  </si>
  <si>
    <t>Plaats, datum</t>
  </si>
  <si>
    <t xml:space="preserve">Eindverwerkingslocatie regio Utrecht                  </t>
  </si>
  <si>
    <t xml:space="preserve">Eindverwerkingslocatie regio Veenendaal         </t>
  </si>
  <si>
    <t>Transportafstanden regio Amersfoort</t>
  </si>
  <si>
    <t>Referentie adres</t>
  </si>
  <si>
    <t>Nijverheidsweg-Noord 35, 
3812 PK Amersfoort</t>
  </si>
  <si>
    <r>
      <t xml:space="preserve">van </t>
    </r>
    <r>
      <rPr>
        <sz val="9"/>
        <rFont val="Wingdings"/>
        <charset val="2"/>
      </rPr>
      <t>ð</t>
    </r>
    <r>
      <rPr>
        <sz val="9"/>
        <rFont val="Poppins"/>
      </rPr>
      <t xml:space="preserve"> naar</t>
    </r>
  </si>
  <si>
    <t>Transportafstand [km]</t>
  </si>
  <si>
    <t>TA1</t>
  </si>
  <si>
    <t>Adres overdrachtslocatie inschrijver</t>
  </si>
  <si>
    <t>Straatnaam + nummer
Postcode + Plaatsnaam</t>
  </si>
  <si>
    <r>
      <t>referentieadres</t>
    </r>
    <r>
      <rPr>
        <sz val="9"/>
        <rFont val="Wingdings"/>
        <charset val="2"/>
      </rPr>
      <t>ð</t>
    </r>
    <r>
      <rPr>
        <sz val="9"/>
        <rFont val="Poppins"/>
      </rPr>
      <t xml:space="preserve"> overdrachtslocatie</t>
    </r>
    <r>
      <rPr>
        <sz val="9"/>
        <rFont val="Wingdings"/>
        <charset val="2"/>
      </rPr>
      <t>ð</t>
    </r>
  </si>
  <si>
    <t>TA2</t>
  </si>
  <si>
    <r>
      <t>overdrachtslocatie</t>
    </r>
    <r>
      <rPr>
        <sz val="9"/>
        <rFont val="Wingdings"/>
        <charset val="2"/>
      </rPr>
      <t>ð</t>
    </r>
    <r>
      <rPr>
        <sz val="9"/>
        <rFont val="Poppins"/>
      </rPr>
      <t xml:space="preserve">
(bewerkingslocatie)</t>
    </r>
    <r>
      <rPr>
        <sz val="9"/>
        <rFont val="Wingdings"/>
        <charset val="2"/>
      </rPr>
      <t>ð</t>
    </r>
    <r>
      <rPr>
        <sz val="9"/>
        <rFont val="Poppins"/>
      </rPr>
      <t xml:space="preserve">
eindverwerkingslocatie</t>
    </r>
  </si>
  <si>
    <t>TA3</t>
  </si>
  <si>
    <t>Adres eindverwerkingslocatie inschrijver</t>
  </si>
  <si>
    <t>Totaal</t>
  </si>
  <si>
    <t>Transportafstanden regio Utrecht</t>
  </si>
  <si>
    <t>Isotopenweg 3, 3542 AS Utrecht</t>
  </si>
  <si>
    <t>TA4</t>
  </si>
  <si>
    <t>TA5</t>
  </si>
  <si>
    <r>
      <rPr>
        <sz val="9"/>
        <color rgb="FF000000"/>
        <rFont val="Poppins"/>
      </rPr>
      <t>overdrachtslocatie</t>
    </r>
    <r>
      <rPr>
        <sz val="9"/>
        <color rgb="FF000000"/>
        <rFont val="Wingdings"/>
        <charset val="2"/>
      </rPr>
      <t xml:space="preserve">ð
</t>
    </r>
    <r>
      <rPr>
        <sz val="9"/>
        <color rgb="FF000000"/>
        <rFont val="Poppins"/>
      </rPr>
      <t>(bewerkingslocatie)</t>
    </r>
    <r>
      <rPr>
        <sz val="9"/>
        <color rgb="FF000000"/>
        <rFont val="Wingdings"/>
        <charset val="2"/>
      </rPr>
      <t xml:space="preserve">ð
</t>
    </r>
    <r>
      <rPr>
        <sz val="9"/>
        <color rgb="FF000000"/>
        <rFont val="Poppins"/>
      </rPr>
      <t>eindverwerkingslocatie</t>
    </r>
  </si>
  <si>
    <t>TA6</t>
  </si>
  <si>
    <t>Transportafstanden regio Veenendaal</t>
  </si>
  <si>
    <t>Radonstraat 24, 6718 WS Ede</t>
  </si>
  <si>
    <t xml:space="preserve">Adres overdrachtslocatie inschrijver   </t>
  </si>
  <si>
    <t>Opdrachtgever</t>
  </si>
  <si>
    <t>Opdrachtnemer</t>
  </si>
  <si>
    <t>Regio</t>
  </si>
  <si>
    <t>Volume 
[ton]</t>
  </si>
  <si>
    <t>Transportafstand 
[km]</t>
  </si>
  <si>
    <t>tonkm</t>
  </si>
  <si>
    <t>Amersfoort</t>
  </si>
  <si>
    <t>Utrecht</t>
  </si>
  <si>
    <t>Veenendaal</t>
  </si>
  <si>
    <r>
      <t xml:space="preserve">Inschrijfformulier - </t>
    </r>
    <r>
      <rPr>
        <b/>
        <i/>
        <sz val="22"/>
        <color theme="6" tint="-0.249977111117893"/>
        <rFont val="Poppins"/>
      </rPr>
      <t>deel B</t>
    </r>
  </si>
  <si>
    <t>Elektrisch (gemiddelde gridmix)</t>
  </si>
  <si>
    <t>CO2-prijs</t>
  </si>
  <si>
    <t>Euro/ton CO2</t>
  </si>
  <si>
    <t>Duurzame transportvorm</t>
  </si>
  <si>
    <t>Inzamelauto (&lt;10 ton zonder aanhanger, HVO)</t>
  </si>
  <si>
    <r>
      <t>CO</t>
    </r>
    <r>
      <rPr>
        <b/>
        <vertAlign val="subscript"/>
        <sz val="9"/>
        <color rgb="FF0070C0"/>
        <rFont val="Poppins"/>
      </rPr>
      <t>2</t>
    </r>
    <r>
      <rPr>
        <b/>
        <sz val="9"/>
        <color rgb="FF0070C0"/>
        <rFont val="Poppins"/>
      </rPr>
      <t xml:space="preserve">-kosten transport </t>
    </r>
    <r>
      <rPr>
        <sz val="9"/>
        <color rgb="FF0070C0"/>
        <rFont val="Poppins"/>
      </rPr>
      <t>(fictief)</t>
    </r>
  </si>
  <si>
    <r>
      <t xml:space="preserve">Beoordelingsbedrag
</t>
    </r>
    <r>
      <rPr>
        <sz val="8"/>
        <rFont val="Poppins"/>
      </rPr>
      <t>[Euro/jr]</t>
    </r>
  </si>
  <si>
    <t>Regio Amersfoort</t>
  </si>
  <si>
    <t>referentieadres-overdrachtslocatie</t>
  </si>
  <si>
    <t>Regio Utrecht</t>
  </si>
  <si>
    <t>Regio Veenendaal</t>
  </si>
  <si>
    <r>
      <t>overdrachtslocatie</t>
    </r>
    <r>
      <rPr>
        <sz val="8"/>
        <rFont val="Wingdings"/>
        <charset val="2"/>
      </rPr>
      <t>ð</t>
    </r>
    <r>
      <rPr>
        <sz val="8"/>
        <rFont val="Poppins"/>
      </rPr>
      <t>eindverwerkingslocatie</t>
    </r>
  </si>
  <si>
    <r>
      <t>Beoordelingsbedrag CO</t>
    </r>
    <r>
      <rPr>
        <vertAlign val="subscript"/>
        <sz val="9"/>
        <color rgb="FF0070C0"/>
        <rFont val="Poppins"/>
      </rPr>
      <t>2</t>
    </r>
    <r>
      <rPr>
        <sz val="9"/>
        <color rgb="FF0070C0"/>
        <rFont val="Poppins"/>
      </rPr>
      <t>-kosten transport</t>
    </r>
  </si>
  <si>
    <r>
      <t>Transportkosten</t>
    </r>
    <r>
      <rPr>
        <sz val="9"/>
        <color rgb="FF0070C0"/>
        <rFont val="Poppins"/>
      </rPr>
      <t xml:space="preserve"> (fictief &amp; werkelijk)</t>
    </r>
  </si>
  <si>
    <t xml:space="preserve">Fictieve kosten </t>
  </si>
  <si>
    <t>Werkelijke kosten</t>
  </si>
  <si>
    <t>Beoordelingsbedrag transportkosten</t>
  </si>
  <si>
    <r>
      <t xml:space="preserve">Overslagkosten </t>
    </r>
    <r>
      <rPr>
        <sz val="9"/>
        <color rgb="FF0070C0"/>
        <rFont val="Poppins"/>
      </rPr>
      <t>(werkelijk)</t>
    </r>
  </si>
  <si>
    <t>Beoordelingsbedrag overslagkosten</t>
  </si>
  <si>
    <r>
      <t>Opbrengst verwerking</t>
    </r>
    <r>
      <rPr>
        <sz val="9"/>
        <color rgb="FF0070C0"/>
        <rFont val="Poppins"/>
      </rPr>
      <t xml:space="preserve"> (fictief)</t>
    </r>
  </si>
  <si>
    <r>
      <t xml:space="preserve">Marktprijs Oud Papier Bont hoog NL/BE (MOP) 
</t>
    </r>
    <r>
      <rPr>
        <sz val="7"/>
        <rFont val="Poppins"/>
      </rPr>
      <t xml:space="preserve">     (1.01/1.02) notering juli 2026</t>
    </r>
  </si>
  <si>
    <t>Opslag op MOP</t>
  </si>
  <si>
    <t>Totale fictieve opbrengst verwerking</t>
  </si>
  <si>
    <r>
      <t xml:space="preserve">Beoordelingsbedrag verwerking </t>
    </r>
    <r>
      <rPr>
        <i/>
        <sz val="9"/>
        <color rgb="FF0070C0"/>
        <rFont val="Poppins"/>
      </rPr>
      <t>(opbrengst)</t>
    </r>
  </si>
  <si>
    <t>+</t>
  </si>
  <si>
    <t xml:space="preserve"> Beoordelingsbedrag inschrijfformulier</t>
  </si>
  <si>
    <r>
      <t>overdrachtslocatie</t>
    </r>
    <r>
      <rPr>
        <sz val="9"/>
        <rFont val="Wingdings"/>
        <charset val="2"/>
      </rPr>
      <t xml:space="preserve">ð
</t>
    </r>
    <r>
      <rPr>
        <sz val="9"/>
        <rFont val="Poppins"/>
      </rPr>
      <t xml:space="preserve">eindverwerkingslocatie
</t>
    </r>
    <r>
      <rPr>
        <sz val="8"/>
        <color theme="0" tint="-0.34998626667073579"/>
        <rFont val="Poppins"/>
      </rPr>
      <t>(indien de eindverwerkingslocatie niet de overdrachtslocatie is)</t>
    </r>
  </si>
  <si>
    <r>
      <t xml:space="preserve">Adres bewerkingslocatie inschrijver   
</t>
    </r>
    <r>
      <rPr>
        <i/>
        <sz val="8"/>
        <color theme="0" tint="-0.34998626667073579"/>
        <rFont val="Poppins"/>
      </rPr>
      <t>(indien afwijkend van overdrachtslocatie)</t>
    </r>
  </si>
  <si>
    <r>
      <t>Referentieadres</t>
    </r>
    <r>
      <rPr>
        <sz val="8"/>
        <rFont val="Poppins"/>
      </rPr>
      <t xml:space="preserve"> </t>
    </r>
    <r>
      <rPr>
        <sz val="8"/>
        <color theme="0" tint="-0.34998626667073579"/>
        <rFont val="Poppins"/>
      </rPr>
      <t>(overslaglocatie opdrachtgever)</t>
    </r>
  </si>
  <si>
    <t>PR1/2</t>
  </si>
  <si>
    <t>PR3/4</t>
  </si>
  <si>
    <t>Transportafstanden / tonkm</t>
  </si>
  <si>
    <t>PR9</t>
  </si>
  <si>
    <r>
      <rPr>
        <sz val="9"/>
        <color theme="1"/>
        <rFont val="Wingdings 2"/>
        <family val="1"/>
        <charset val="2"/>
      </rPr>
      <t></t>
    </r>
    <r>
      <rPr>
        <sz val="9"/>
        <color theme="1"/>
        <rFont val="Poppins"/>
      </rPr>
      <t xml:space="preserve">  Het inschrijfformulier bestaat uit 2 delen: Inschrijfformulier A &amp; B.</t>
    </r>
  </si>
  <si>
    <r>
      <rPr>
        <sz val="9"/>
        <color theme="1"/>
        <rFont val="Wingdings 2"/>
        <family val="1"/>
        <charset val="2"/>
      </rPr>
      <t></t>
    </r>
    <r>
      <rPr>
        <sz val="9"/>
        <color theme="1"/>
        <rFont val="Poppins"/>
      </rPr>
      <t xml:space="preserve">  U dient de witte cellen van beide tabbladden volledig in te vullen, 
    het gehele formulier (dus zowel A als B) te printen, rechtsgeldig te ondertekenen,  en vervolgens zowel in PDF als Excel-format in te dienen. </t>
    </r>
  </si>
  <si>
    <t xml:space="preserve">
TA1/3/5
TA2/4/6</t>
  </si>
  <si>
    <t>TA1 t/m TA6</t>
  </si>
  <si>
    <r>
      <t xml:space="preserve">Tarief voor vaste kosten
</t>
    </r>
    <r>
      <rPr>
        <sz val="8"/>
        <rFont val="Poppins"/>
      </rPr>
      <t>[Euro/ton]</t>
    </r>
  </si>
  <si>
    <t>Aandrijflijn en energiedrager</t>
  </si>
  <si>
    <t>Los gestort</t>
  </si>
  <si>
    <t>Balen geperst</t>
  </si>
  <si>
    <t>Lading</t>
  </si>
  <si>
    <t>100% batterij elektrisch (gem.gridmix)</t>
  </si>
  <si>
    <t>Aandrijflijn &amp; energiedrager</t>
  </si>
  <si>
    <t>Container</t>
  </si>
  <si>
    <t>Modaliteit</t>
  </si>
  <si>
    <r>
      <t xml:space="preserve">Klasse II
 </t>
    </r>
    <r>
      <rPr>
        <sz val="11"/>
        <color theme="1"/>
        <rFont val="Aptos"/>
        <family val="2"/>
      </rPr>
      <t>(400-650 ton)</t>
    </r>
  </si>
  <si>
    <r>
      <t xml:space="preserve">Klasse IV
 </t>
    </r>
    <r>
      <rPr>
        <sz val="11"/>
        <color theme="1"/>
        <rFont val="Aptos"/>
        <family val="2"/>
      </rPr>
      <t>(1250-2050 ton)</t>
    </r>
  </si>
  <si>
    <r>
      <t xml:space="preserve">Klasse V
 </t>
    </r>
    <r>
      <rPr>
        <sz val="11"/>
        <color theme="1"/>
        <rFont val="Aptos"/>
        <family val="2"/>
      </rPr>
      <t>(2050-4000 ton)</t>
    </r>
  </si>
  <si>
    <t>Binnenvaart</t>
  </si>
  <si>
    <t>100% fossiele diesel</t>
  </si>
  <si>
    <t>B7 diesel</t>
  </si>
  <si>
    <t>Biodiesel mix (B30)</t>
  </si>
  <si>
    <t>100% biodiesel (HVO)</t>
  </si>
  <si>
    <t>Vrachtwagen &gt;20 ton met aanhanger</t>
  </si>
  <si>
    <t>Wegvervoer</t>
  </si>
  <si>
    <r>
      <t>Emissiefactor [kg CO</t>
    </r>
    <r>
      <rPr>
        <vertAlign val="subscript"/>
        <sz val="9"/>
        <color rgb="FF0070C0"/>
        <rFont val="Poppins"/>
      </rPr>
      <t>2</t>
    </r>
    <r>
      <rPr>
        <sz val="9"/>
        <color rgb="FF0070C0"/>
        <rFont val="Poppins"/>
      </rPr>
      <t xml:space="preserve"> WTW/tonkm]</t>
    </r>
  </si>
  <si>
    <t>Type voertuig</t>
  </si>
  <si>
    <t>Trekker met oplegger 
(tot 40 ton laadvermogen)</t>
  </si>
  <si>
    <t>Euro VI biodiesel 100% (HVO)</t>
  </si>
  <si>
    <t>Langere Zwaardere Vrachtwagen 
(LZV-combinatie)</t>
  </si>
  <si>
    <t>kg CO2-eq/tonkm</t>
  </si>
  <si>
    <r>
      <t xml:space="preserve">Gemiddeld
</t>
    </r>
    <r>
      <rPr>
        <sz val="11"/>
        <color rgb="FF0070C0"/>
        <rFont val="Aptos"/>
        <family val="2"/>
      </rPr>
      <t>[kg CO</t>
    </r>
    <r>
      <rPr>
        <vertAlign val="subscript"/>
        <sz val="11"/>
        <color rgb="FF0070C0"/>
        <rFont val="Aptos"/>
        <family val="2"/>
      </rPr>
      <t>2</t>
    </r>
    <r>
      <rPr>
        <sz val="11"/>
        <color rgb="FF0070C0"/>
        <rFont val="Aptos"/>
        <family val="2"/>
      </rPr>
      <t xml:space="preserve"> WTW/tonkm)</t>
    </r>
  </si>
  <si>
    <r>
      <t>overdrachtslocatie</t>
    </r>
    <r>
      <rPr>
        <sz val="8"/>
        <rFont val="Wingdings"/>
        <charset val="2"/>
      </rPr>
      <t>ð</t>
    </r>
    <r>
      <rPr>
        <sz val="8"/>
        <rFont val="Poppins"/>
      </rPr>
      <t>(bewerkingslocatie)</t>
    </r>
    <r>
      <rPr>
        <sz val="8"/>
        <rFont val="Wingdings"/>
        <charset val="2"/>
      </rPr>
      <t>ð</t>
    </r>
    <r>
      <rPr>
        <sz val="8"/>
        <rFont val="Poppins"/>
      </rPr>
      <t xml:space="preserve">
eindverwerkingslocatie</t>
    </r>
  </si>
  <si>
    <r>
      <t>Overzicht CO</t>
    </r>
    <r>
      <rPr>
        <b/>
        <i/>
        <vertAlign val="subscript"/>
        <sz val="22"/>
        <color rgb="FF0070C0"/>
        <rFont val="Poppins"/>
      </rPr>
      <t>2</t>
    </r>
    <r>
      <rPr>
        <b/>
        <i/>
        <sz val="22"/>
        <color rgb="FF0070C0"/>
        <rFont val="Poppins"/>
      </rPr>
      <t>-emissiefactoren</t>
    </r>
  </si>
  <si>
    <t>PR5/6</t>
  </si>
  <si>
    <t>PR7</t>
  </si>
  <si>
    <t>PR8</t>
  </si>
  <si>
    <t xml:space="preserve">
PR1/3/5
PR2/4/6
PR7/8
PR9</t>
  </si>
  <si>
    <t xml:space="preserve">Vrachtwagen met aanhanger / trekker met oplegger / LZV
</t>
  </si>
  <si>
    <t>Wegvervoer / binnenvaart</t>
  </si>
  <si>
    <t>Printscreen(s) afstandsbepalingen</t>
  </si>
  <si>
    <t>[Euro/ton OPK]</t>
  </si>
  <si>
    <r>
      <t>Bron:</t>
    </r>
    <r>
      <rPr>
        <sz val="11"/>
        <color theme="0" tint="-0.499984740745262"/>
        <rFont val="Aptos"/>
        <family val="2"/>
      </rPr>
      <t xml:space="preserve"> </t>
    </r>
    <r>
      <rPr>
        <i/>
        <sz val="11"/>
        <color theme="0" tint="-0.499984740745262"/>
        <rFont val="Aptos"/>
        <family val="2"/>
      </rPr>
      <t>CE-Delft "Transport 2026, addendum methodiek Duurzaam aanbesteden afval 2021"</t>
    </r>
  </si>
  <si>
    <r>
      <t xml:space="preserve">Tarief per tonkm
</t>
    </r>
    <r>
      <rPr>
        <sz val="8"/>
        <rFont val="Poppins"/>
      </rPr>
      <t xml:space="preserve">
[Euro/tonkm]</t>
    </r>
  </si>
  <si>
    <r>
      <t xml:space="preserve">Beoordelingsbedrag
</t>
    </r>
    <r>
      <rPr>
        <sz val="8"/>
        <rFont val="Poppins"/>
      </rPr>
      <t xml:space="preserve">
[Euro/jr]</t>
    </r>
  </si>
  <si>
    <r>
      <t xml:space="preserve">Transportafstand 
</t>
    </r>
    <r>
      <rPr>
        <sz val="8"/>
        <rFont val="Poppins"/>
      </rPr>
      <t>[km]</t>
    </r>
  </si>
  <si>
    <r>
      <t xml:space="preserve">                  Uitstoot 
</t>
    </r>
    <r>
      <rPr>
        <sz val="8"/>
        <rFont val="Poppins"/>
      </rPr>
      <t>[kg CO</t>
    </r>
    <r>
      <rPr>
        <vertAlign val="subscript"/>
        <sz val="8"/>
        <rFont val="Poppins"/>
      </rPr>
      <t>2</t>
    </r>
    <r>
      <rPr>
        <sz val="8"/>
        <rFont val="Poppins"/>
      </rPr>
      <t>-eq/ton OPK]</t>
    </r>
  </si>
  <si>
    <r>
      <t xml:space="preserve">Beoordelingsbedrag
</t>
    </r>
    <r>
      <rPr>
        <sz val="8"/>
        <rFont val="Poppins"/>
      </rPr>
      <t>[Euro/jr]</t>
    </r>
  </si>
  <si>
    <r>
      <t xml:space="preserve">Tarief
</t>
    </r>
    <r>
      <rPr>
        <sz val="8"/>
        <rFont val="Poppins"/>
      </rPr>
      <t>[Euro/ton]</t>
    </r>
  </si>
  <si>
    <r>
      <t xml:space="preserve">Volume 
</t>
    </r>
    <r>
      <rPr>
        <sz val="8"/>
        <rFont val="Poppins"/>
      </rPr>
      <t>[ton]</t>
    </r>
  </si>
  <si>
    <r>
      <rPr>
        <sz val="9"/>
        <color theme="1"/>
        <rFont val="Wingdings 2"/>
        <family val="1"/>
        <charset val="2"/>
      </rPr>
      <t></t>
    </r>
    <r>
      <rPr>
        <sz val="9"/>
        <color theme="1"/>
        <rFont val="Poppins"/>
      </rPr>
      <t xml:space="preserve"> De transportafstand wordt bepaald van de vertreklocatie ("vanuit") naar de bestemming ("naar") en niet andersom. 
</t>
    </r>
    <r>
      <rPr>
        <sz val="9"/>
        <color theme="1"/>
        <rFont val="Wingdings 2"/>
        <family val="1"/>
        <charset val="2"/>
      </rPr>
      <t></t>
    </r>
    <r>
      <rPr>
        <sz val="9"/>
        <color theme="1"/>
        <rFont val="Poppins"/>
      </rPr>
      <t xml:space="preserve"> Een printscreen van elke afstandsbepaling moet door inschrijver worden bijgevoegd in het tabblad </t>
    </r>
    <r>
      <rPr>
        <i/>
        <sz val="9"/>
        <color theme="1"/>
        <rFont val="Poppins"/>
      </rPr>
      <t>Printscreen(s) afstanden.</t>
    </r>
    <r>
      <rPr>
        <sz val="9"/>
        <color theme="1"/>
        <rFont val="Poppins"/>
      </rPr>
      <t xml:space="preserve">
</t>
    </r>
    <r>
      <rPr>
        <sz val="9"/>
        <color theme="1"/>
        <rFont val="Wingdings 2"/>
        <family val="1"/>
        <charset val="2"/>
      </rPr>
      <t></t>
    </r>
    <r>
      <rPr>
        <sz val="9"/>
        <color theme="1"/>
        <rFont val="Poppins"/>
      </rPr>
      <t xml:space="preserve"> Referentieadressen: zoals vermeld in de leidraad. </t>
    </r>
  </si>
  <si>
    <r>
      <rPr>
        <b/>
        <sz val="8"/>
        <color theme="2" tint="-0.499984740745262"/>
        <rFont val="Wingdings"/>
        <charset val="2"/>
      </rPr>
      <t>ð</t>
    </r>
    <r>
      <rPr>
        <b/>
        <sz val="8"/>
        <color theme="2" tint="-0.499984740745262"/>
        <rFont val="Poppins"/>
      </rPr>
      <t>Zie vóór invullen het tabblad</t>
    </r>
    <r>
      <rPr>
        <b/>
        <i/>
        <sz val="8"/>
        <color theme="2" tint="-0.499984740745262"/>
        <rFont val="Poppins"/>
      </rPr>
      <t xml:space="preserve">  Instructies</t>
    </r>
  </si>
  <si>
    <r>
      <rPr>
        <b/>
        <sz val="8"/>
        <color theme="2" tint="-0.499984740745262"/>
        <rFont val="Wingdings"/>
        <charset val="2"/>
      </rPr>
      <t>ð</t>
    </r>
    <r>
      <rPr>
        <b/>
        <sz val="8"/>
        <color theme="2" tint="-0.499984740745262"/>
        <rFont val="Poppins"/>
      </rPr>
      <t xml:space="preserve">Zie vóór invullen het tabblad </t>
    </r>
    <r>
      <rPr>
        <b/>
        <i/>
        <sz val="8"/>
        <color theme="2" tint="-0.499984740745262"/>
        <rFont val="Poppins"/>
      </rPr>
      <t xml:space="preserve"> Instructies</t>
    </r>
  </si>
  <si>
    <r>
      <t>overdrachtslocatie</t>
    </r>
    <r>
      <rPr>
        <sz val="8"/>
        <rFont val="Wingdings"/>
        <charset val="2"/>
      </rPr>
      <t>ð</t>
    </r>
    <r>
      <rPr>
        <sz val="8"/>
        <rFont val="Poppins"/>
      </rPr>
      <t>(via evt. bewerkingslocatie)</t>
    </r>
    <r>
      <rPr>
        <sz val="8"/>
        <rFont val="Wingdings"/>
        <charset val="2"/>
      </rPr>
      <t>ð</t>
    </r>
    <r>
      <rPr>
        <sz val="8"/>
        <rFont val="Poppins"/>
      </rPr>
      <t>eindverwerkingslocatie</t>
    </r>
  </si>
  <si>
    <t>Naam</t>
  </si>
  <si>
    <t xml:space="preserve">Naam </t>
  </si>
  <si>
    <t>Duurzame transportvorm regio Amersfoort</t>
  </si>
  <si>
    <t>KD2A</t>
  </si>
  <si>
    <t>KD2B</t>
  </si>
  <si>
    <t>Duurzame transportvorm regio Utrecht</t>
  </si>
  <si>
    <t>KD2C</t>
  </si>
  <si>
    <t>Duurzame transportvorm regio Veenendaal</t>
  </si>
  <si>
    <r>
      <t>CO</t>
    </r>
    <r>
      <rPr>
        <vertAlign val="subscript"/>
        <sz val="9"/>
        <rFont val="Poppins"/>
      </rPr>
      <t>2</t>
    </r>
    <r>
      <rPr>
        <sz val="9"/>
        <rFont val="Poppins"/>
      </rPr>
      <t xml:space="preserve">-emissiefactor
</t>
    </r>
    <r>
      <rPr>
        <sz val="8"/>
        <rFont val="Poppins"/>
      </rPr>
      <t xml:space="preserve">
[kg CO</t>
    </r>
    <r>
      <rPr>
        <vertAlign val="subscript"/>
        <sz val="8"/>
        <rFont val="Poppins"/>
      </rPr>
      <t xml:space="preserve">2 </t>
    </r>
    <r>
      <rPr>
        <sz val="8"/>
        <rFont val="Poppins"/>
      </rPr>
      <t>WTW/tonkm]</t>
    </r>
  </si>
  <si>
    <r>
      <rPr>
        <sz val="9"/>
        <color theme="1"/>
        <rFont val="Wingdings 2"/>
        <family val="1"/>
        <charset val="2"/>
      </rPr>
      <t></t>
    </r>
    <r>
      <rPr>
        <sz val="9"/>
        <color theme="1"/>
        <rFont val="Poppins"/>
      </rPr>
      <t xml:space="preserve"> Transportafstanden via de weg moeten worden bepaald op basis van de routeplanner </t>
    </r>
    <r>
      <rPr>
        <i/>
        <sz val="9"/>
        <color theme="1"/>
        <rFont val="Poppins"/>
      </rPr>
      <t xml:space="preserve">Routenet </t>
    </r>
    <r>
      <rPr>
        <sz val="9"/>
        <color theme="1"/>
        <rFont val="Poppins"/>
      </rPr>
      <t>(www.routenet.nl), 
      met de volgende instellingen:
        -optimalisatie: optimaal;
        - voertuig:       vrachtwagen 40 ton; 
        - vermijden:    veerpont;</t>
    </r>
  </si>
  <si>
    <r>
      <rPr>
        <sz val="9"/>
        <color theme="1"/>
        <rFont val="Wingdings 2"/>
        <family val="1"/>
        <charset val="2"/>
      </rPr>
      <t></t>
    </r>
    <r>
      <rPr>
        <sz val="9"/>
        <color theme="1"/>
        <rFont val="Poppins"/>
      </rPr>
      <t xml:space="preserve"> Transportafstanden via het water moeten worden bepaald op basis van de routeplanner </t>
    </r>
    <r>
      <rPr>
        <i/>
        <sz val="9"/>
        <color theme="1"/>
        <rFont val="Poppins"/>
      </rPr>
      <t xml:space="preserve">Blue Road Map </t>
    </r>
    <r>
      <rPr>
        <sz val="9"/>
        <color theme="1"/>
        <rFont val="Poppins"/>
      </rPr>
      <t xml:space="preserve">(www.blueroadmap.nl) 
</t>
    </r>
    <r>
      <rPr>
        <sz val="9"/>
        <color theme="1"/>
        <rFont val="Poppins"/>
        <family val="1"/>
        <charset val="2"/>
      </rPr>
      <t xml:space="preserve">   </t>
    </r>
  </si>
  <si>
    <t xml:space="preserve">
Positief getal, 2 decimalen     (moet nul zijn indien de overdrachtslocatie de eindverwerkingslocatie is)
Positief getal, 3 decimalen     (moet nul zijn indien de overdrachtslocatie de eindverwerkingslocatie is)
Positief getal, 2 decimalen
Positief getal, 2 decimalen
</t>
  </si>
  <si>
    <t xml:space="preserve">
Enkele reis in km, positief getal met 1 decimaal, minder dan de in de leidraad bepaalde afstand voor TA1 &amp; TA3 van 15 km.
Enkele reis in km, positief getal met 1 decimaal (moet nul zijn indien de overdrachtslocatie de eindverwerkingslocatie is).</t>
  </si>
  <si>
    <t>Type voertuig      (i.g.v. wegvervoer)</t>
  </si>
  <si>
    <r>
      <rPr>
        <sz val="9"/>
        <rFont val="Wingdings 2"/>
        <family val="1"/>
        <charset val="2"/>
      </rPr>
      <t></t>
    </r>
    <r>
      <rPr>
        <sz val="9"/>
        <rFont val="Poppins"/>
      </rPr>
      <t xml:space="preserve">  Inschrijver geeft in het inschrijfformulier per regio aan welke duurzame transportvorm hij inzet:
</t>
    </r>
  </si>
  <si>
    <t>KD2A/B/C</t>
  </si>
  <si>
    <t>Wegvervoer: HVO-100 óf elektrisch (gem. gridmix)                            (Voor binnenvaart geldt HVO-100 als eis)</t>
  </si>
  <si>
    <t>-   modaliteit;</t>
  </si>
  <si>
    <r>
      <t xml:space="preserve">-   aandrijflijn &amp; energiedrager      </t>
    </r>
    <r>
      <rPr>
        <i/>
        <sz val="9"/>
        <rFont val="Poppins"/>
      </rPr>
      <t xml:space="preserve"> (alléén in te vullen i.g.v. wegvervoer)</t>
    </r>
    <r>
      <rPr>
        <sz val="9"/>
        <rFont val="Poppins"/>
      </rPr>
      <t>;</t>
    </r>
  </si>
  <si>
    <r>
      <t xml:space="preserve">-   type voertuig                                  </t>
    </r>
    <r>
      <rPr>
        <i/>
        <sz val="9"/>
        <rFont val="Poppins"/>
      </rPr>
      <t>(alléén in te vullen i.g.v. wegvervoer)</t>
    </r>
    <r>
      <rPr>
        <sz val="9"/>
        <rFont val="Poppins"/>
      </rPr>
      <t>;</t>
    </r>
  </si>
  <si>
    <r>
      <rPr>
        <sz val="9"/>
        <color theme="1"/>
        <rFont val="Wingdings 2"/>
        <family val="1"/>
        <charset val="2"/>
      </rPr>
      <t></t>
    </r>
    <r>
      <rPr>
        <sz val="9"/>
        <color theme="1"/>
        <rFont val="Poppins"/>
      </rPr>
      <t xml:space="preserve">   Inschrijver dient in het inschrijfformulier per regio de adressen in te vullen van:
     - de overdrachtslocatie;
     - de bewerkingslocatie     </t>
    </r>
    <r>
      <rPr>
        <i/>
        <sz val="9"/>
        <color theme="1"/>
        <rFont val="Poppins"/>
      </rPr>
      <t xml:space="preserve">            (indien van toepassing);</t>
    </r>
    <r>
      <rPr>
        <sz val="9"/>
        <color theme="1"/>
        <rFont val="Poppins"/>
      </rPr>
      <t xml:space="preserve">
     - de eindverwerkingslocatie(s);
 </t>
    </r>
    <r>
      <rPr>
        <sz val="9"/>
        <color theme="9" tint="-0.249977111117893"/>
        <rFont val="Poppins"/>
      </rPr>
      <t xml:space="preserve">   </t>
    </r>
    <r>
      <rPr>
        <sz val="9"/>
        <color theme="1"/>
        <rFont val="Poppins"/>
      </rPr>
      <t xml:space="preserve"> en de daaruit volgende twee afstanden:
     A: vanaf het referentie adres van AD tot de overdrachtslocatie van inschrijver;
     B: vanaf de overdrachtslocatie via een eventuele bewerkingslocatie tot de eindverwerkingslocatie van inschrijver.
</t>
    </r>
  </si>
  <si>
    <r>
      <rPr>
        <sz val="9"/>
        <color theme="1"/>
        <rFont val="Wingdings 2"/>
        <family val="1"/>
        <charset val="2"/>
      </rPr>
      <t></t>
    </r>
    <r>
      <rPr>
        <sz val="9"/>
        <color theme="1"/>
        <rFont val="Poppins"/>
      </rPr>
      <t xml:space="preserve">  Transportafstanden moeten worden bepaald op basis van de transportmodaliteit (weg/water) waarmee wordt ingeschreven voor die
    transportafstand.
</t>
    </r>
  </si>
  <si>
    <t>Eindverwerker</t>
  </si>
  <si>
    <t>Straatnaam + nummer,   Postcode + Plaatsnaam</t>
  </si>
  <si>
    <r>
      <rPr>
        <sz val="9"/>
        <rFont val="Wingdings 2"/>
        <family val="1"/>
        <charset val="2"/>
      </rPr>
      <t></t>
    </r>
    <r>
      <rPr>
        <sz val="9"/>
        <rFont val="Poppins"/>
      </rPr>
      <t xml:space="preserve">  Inschrijver vult in het inschrijfformulier een tarief in voor de betreffende dienstver</t>
    </r>
    <r>
      <rPr>
        <sz val="9"/>
        <color theme="1"/>
        <rFont val="Poppins"/>
      </rPr>
      <t>lening (overslag/transport/verwerking).</t>
    </r>
    <r>
      <rPr>
        <sz val="9"/>
        <rFont val="Poppins"/>
      </rPr>
      <t xml:space="preserve">
- Tarieven voor transport                                                         
             * vaste kosten (laden/lossen)                                  (tarief/ton)
             * kosten afhankelijk van de afstand                       (tarief/tonkm)
-   Tarieven voor overslag                                                       (tarief/ton)
-   Opbrengst voor verwerking                                              (opbrengst/ton), opslag op MOP, door opdrachtnemer verschuldigd 
  - de genoemde tarieven zijn in Euro, exclusief BTW en inclusief alle kosten ten behoeve van de dienstverlening.
  </t>
    </r>
    <r>
      <rPr>
        <sz val="9"/>
        <color theme="1"/>
        <rFont val="Poppins"/>
      </rPr>
      <t>- het verwerkingstarief is inclusief afvalstoffenbelasting, CO</t>
    </r>
    <r>
      <rPr>
        <vertAlign val="subscript"/>
        <sz val="9"/>
        <color theme="1"/>
        <rFont val="Poppins"/>
      </rPr>
      <t>2</t>
    </r>
    <r>
      <rPr>
        <sz val="9"/>
        <color theme="1"/>
        <rFont val="Poppins"/>
      </rPr>
      <t>-kosten en NL-vrachtwagenheffing.</t>
    </r>
    <r>
      <rPr>
        <sz val="9"/>
        <rFont val="Poppins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</si>
</sst>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_-\ &quot; per jaar&quot;"/>
    <numFmt numFmtId="165" formatCode="&quot;€&quot;\ #,##0.00"/>
    <numFmt numFmtId="166" formatCode="_-&quot;€&quot;\ * #,##0.00_-;_-&quot;€&quot;\ * #,##0.00\-;_-&quot;€&quot;\ * &quot;-&quot;??_-;_-@_-"/>
    <numFmt numFmtId="167" formatCode="0.0000"/>
    <numFmt numFmtId="168" formatCode="&quot;€&quot;\ #,##0"/>
    <numFmt numFmtId="169" formatCode="#,##0.0"/>
    <numFmt numFmtId="170" formatCode="&quot;€&quot;\ #,##0.000"/>
    <numFmt numFmtId="171" formatCode="0.0"/>
    <numFmt numFmtId="172" formatCode="&quot;€&quot;\ #,##0.0"/>
    <numFmt numFmtId="173" formatCode="0.000"/>
    <numFmt numFmtId="174" formatCode="0.00000"/>
    <numFmt numFmtId="175" formatCode="_ * #,##0_ ;_ * \-#,##0_ ;_ * &quot;-&quot;??_ ;_ @_ "/>
  </numFmts>
  <fonts count="86" x14ac:knownFonts="1">
    <font>
      <sz val="11"/>
      <color theme="1"/>
      <name val="Calibri"/>
      <family val="2"/>
      <scheme val="minor"/>
    </font>
    <font>
      <sz val="10"/>
      <color theme="1"/>
      <name val="Poppins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b/>
      <i/>
      <sz val="22"/>
      <color rgb="FF0070C0"/>
      <name val="Poppins"/>
    </font>
    <font>
      <sz val="10"/>
      <name val="Poppins"/>
    </font>
    <font>
      <b/>
      <sz val="10"/>
      <name val="Poppins"/>
    </font>
    <font>
      <sz val="9"/>
      <name val="Poppins"/>
    </font>
    <font>
      <b/>
      <sz val="9"/>
      <name val="Poppins"/>
    </font>
    <font>
      <b/>
      <sz val="9"/>
      <color theme="1"/>
      <name val="Poppins"/>
    </font>
    <font>
      <sz val="9"/>
      <name val="Wingdings"/>
      <charset val="2"/>
    </font>
    <font>
      <sz val="10"/>
      <color theme="1"/>
      <name val="Poppins"/>
    </font>
    <font>
      <sz val="9"/>
      <color theme="1"/>
      <name val="Poppins"/>
    </font>
    <font>
      <sz val="9"/>
      <color theme="1"/>
      <name val="Wingdings 2"/>
      <family val="1"/>
      <charset val="2"/>
    </font>
    <font>
      <sz val="9"/>
      <color theme="1"/>
      <name val="Poppins"/>
      <family val="1"/>
      <charset val="2"/>
    </font>
    <font>
      <sz val="9"/>
      <name val="Wingdings 2"/>
      <family val="1"/>
      <charset val="2"/>
    </font>
    <font>
      <sz val="9"/>
      <name val="Poppins"/>
      <family val="1"/>
      <charset val="2"/>
    </font>
    <font>
      <sz val="7"/>
      <name val="Poppins"/>
    </font>
    <font>
      <i/>
      <sz val="9"/>
      <color theme="1"/>
      <name val="Poppins"/>
    </font>
    <font>
      <sz val="8"/>
      <name val="Poppins"/>
    </font>
    <font>
      <sz val="9"/>
      <color theme="9" tint="-0.249977111117893"/>
      <name val="Poppins"/>
    </font>
    <font>
      <b/>
      <sz val="8"/>
      <color theme="2" tint="-0.499984740745262"/>
      <name val="Poppins"/>
    </font>
    <font>
      <b/>
      <sz val="8"/>
      <color theme="2" tint="-0.499984740745262"/>
      <name val="Wingdings"/>
      <charset val="2"/>
    </font>
    <font>
      <b/>
      <i/>
      <sz val="9"/>
      <color rgb="FF0070C0"/>
      <name val="Poppins"/>
    </font>
    <font>
      <sz val="9"/>
      <color theme="6" tint="-0.249977111117893"/>
      <name val="Poppins"/>
    </font>
    <font>
      <sz val="10"/>
      <color theme="6" tint="-0.249977111117893"/>
      <name val="Poppins"/>
    </font>
    <font>
      <u/>
      <sz val="10"/>
      <color theme="6" tint="-0.249977111117893"/>
      <name val="Poppins"/>
    </font>
    <font>
      <sz val="11"/>
      <color theme="6" tint="-0.249977111117893"/>
      <name val="Poppins"/>
    </font>
    <font>
      <sz val="9"/>
      <color theme="5" tint="-0.249977111117893"/>
      <name val="Poppins"/>
    </font>
    <font>
      <b/>
      <sz val="10"/>
      <color theme="6" tint="-0.249977111117893"/>
      <name val="Poppins"/>
    </font>
    <font>
      <b/>
      <sz val="9"/>
      <color theme="5" tint="-0.249977111117893"/>
      <name val="Poppins"/>
    </font>
    <font>
      <b/>
      <sz val="14"/>
      <color theme="5" tint="-0.249977111117893"/>
      <name val="Wingdings"/>
      <charset val="2"/>
    </font>
    <font>
      <b/>
      <sz val="9"/>
      <color rgb="FF0070C0"/>
      <name val="Poppins"/>
    </font>
    <font>
      <sz val="9"/>
      <color rgb="FF0070C0"/>
      <name val="Poppins"/>
    </font>
    <font>
      <vertAlign val="subscript"/>
      <sz val="9"/>
      <name val="Poppins"/>
    </font>
    <font>
      <vertAlign val="subscript"/>
      <sz val="8"/>
      <name val="Poppins"/>
    </font>
    <font>
      <b/>
      <i/>
      <sz val="22"/>
      <color theme="6" tint="-0.249977111117893"/>
      <name val="Poppins"/>
    </font>
    <font>
      <sz val="8"/>
      <name val="Wingdings"/>
      <charset val="2"/>
    </font>
    <font>
      <b/>
      <vertAlign val="subscript"/>
      <sz val="9"/>
      <color rgb="FF0070C0"/>
      <name val="Poppins"/>
    </font>
    <font>
      <b/>
      <sz val="10"/>
      <color rgb="FF0070C0"/>
      <name val="Poppins"/>
    </font>
    <font>
      <vertAlign val="subscript"/>
      <sz val="9"/>
      <color rgb="FF0070C0"/>
      <name val="Poppins"/>
    </font>
    <font>
      <i/>
      <sz val="9"/>
      <color rgb="FF0070C0"/>
      <name val="Poppins"/>
    </font>
    <font>
      <sz val="9"/>
      <color rgb="FF7030A0"/>
      <name val="Poppins"/>
    </font>
    <font>
      <sz val="10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9"/>
      <color rgb="FF000000"/>
      <name val="Poppins"/>
    </font>
    <font>
      <sz val="9"/>
      <color rgb="FF000000"/>
      <name val="Wingdings"/>
      <charset val="2"/>
    </font>
    <font>
      <sz val="8"/>
      <color theme="0" tint="-0.34998626667073579"/>
      <name val="Poppins"/>
    </font>
    <font>
      <i/>
      <sz val="8"/>
      <color theme="0" tint="-0.34998626667073579"/>
      <name val="Poppins"/>
    </font>
    <font>
      <sz val="11"/>
      <color theme="1"/>
      <name val="Aptos"/>
      <family val="2"/>
    </font>
    <font>
      <b/>
      <sz val="11"/>
      <color rgb="FF0070C0"/>
      <name val="Aptos"/>
      <family val="2"/>
    </font>
    <font>
      <b/>
      <sz val="11"/>
      <color theme="1"/>
      <name val="Aptos"/>
      <family val="2"/>
    </font>
    <font>
      <sz val="11"/>
      <color rgb="FF0070C0"/>
      <name val="Aptos"/>
      <family val="2"/>
    </font>
    <font>
      <b/>
      <sz val="11"/>
      <color rgb="FF7030A0"/>
      <name val="Aptos"/>
      <family val="2"/>
    </font>
    <font>
      <b/>
      <sz val="9"/>
      <color theme="6" tint="0.79998168889431442"/>
      <name val="Poppins"/>
    </font>
    <font>
      <vertAlign val="subscript"/>
      <sz val="11"/>
      <color rgb="FF0070C0"/>
      <name val="Aptos"/>
      <family val="2"/>
    </font>
    <font>
      <sz val="10"/>
      <color theme="6" tint="0.79998168889431442"/>
      <name val="Calibri"/>
      <family val="2"/>
      <scheme val="minor"/>
    </font>
    <font>
      <b/>
      <i/>
      <vertAlign val="subscript"/>
      <sz val="22"/>
      <color rgb="FF0070C0"/>
      <name val="Poppins"/>
    </font>
    <font>
      <vertAlign val="subscript"/>
      <sz val="9"/>
      <color theme="1"/>
      <name val="Poppins"/>
    </font>
    <font>
      <u/>
      <sz val="11"/>
      <color theme="0" tint="-0.499984740745262"/>
      <name val="Aptos"/>
      <family val="2"/>
    </font>
    <font>
      <sz val="11"/>
      <color theme="0" tint="-0.499984740745262"/>
      <name val="Aptos"/>
      <family val="2"/>
    </font>
    <font>
      <i/>
      <sz val="11"/>
      <color theme="0" tint="-0.499984740745262"/>
      <name val="Aptos"/>
      <family val="2"/>
    </font>
    <font>
      <b/>
      <i/>
      <sz val="8"/>
      <color theme="2" tint="-0.499984740745262"/>
      <name val="Poppins"/>
    </font>
    <font>
      <i/>
      <sz val="9"/>
      <name val="Poppins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64">
    <xf numFmtId="0" fontId="0" fillId="0" borderId="0"/>
    <xf numFmtId="166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1" fillId="22" borderId="2" applyNumberFormat="0" applyAlignment="0" applyProtection="0"/>
    <xf numFmtId="0" fontId="11" fillId="22" borderId="2" applyNumberFormat="0" applyAlignment="0" applyProtection="0"/>
    <xf numFmtId="0" fontId="11" fillId="22" borderId="2" applyNumberFormat="0" applyAlignment="0" applyProtection="0"/>
    <xf numFmtId="0" fontId="11" fillId="22" borderId="2" applyNumberFormat="0" applyAlignment="0" applyProtection="0"/>
    <xf numFmtId="0" fontId="11" fillId="22" borderId="2" applyNumberFormat="0" applyAlignment="0" applyProtection="0"/>
    <xf numFmtId="0" fontId="11" fillId="22" borderId="2" applyNumberFormat="0" applyAlignment="0" applyProtection="0"/>
    <xf numFmtId="0" fontId="11" fillId="22" borderId="2" applyNumberFormat="0" applyAlignment="0" applyProtection="0"/>
    <xf numFmtId="0" fontId="11" fillId="22" borderId="2" applyNumberFormat="0" applyAlignment="0" applyProtection="0"/>
    <xf numFmtId="0" fontId="11" fillId="22" borderId="2" applyNumberFormat="0" applyAlignment="0" applyProtection="0"/>
    <xf numFmtId="0" fontId="11" fillId="22" borderId="2" applyNumberFormat="0" applyAlignment="0" applyProtection="0"/>
    <xf numFmtId="0" fontId="11" fillId="22" borderId="2" applyNumberFormat="0" applyAlignment="0" applyProtection="0"/>
    <xf numFmtId="0" fontId="11" fillId="22" borderId="2" applyNumberFormat="0" applyAlignment="0" applyProtection="0"/>
    <xf numFmtId="0" fontId="11" fillId="22" borderId="2" applyNumberFormat="0" applyAlignment="0" applyProtection="0"/>
    <xf numFmtId="0" fontId="11" fillId="22" borderId="2" applyNumberFormat="0" applyAlignment="0" applyProtection="0"/>
    <xf numFmtId="0" fontId="11" fillId="22" borderId="2" applyNumberFormat="0" applyAlignment="0" applyProtection="0"/>
    <xf numFmtId="166" fontId="5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8" borderId="1" applyNumberFormat="0" applyAlignment="0" applyProtection="0"/>
    <xf numFmtId="0" fontId="14" fillId="8" borderId="1" applyNumberFormat="0" applyAlignment="0" applyProtection="0"/>
    <xf numFmtId="0" fontId="14" fillId="8" borderId="1" applyNumberFormat="0" applyAlignment="0" applyProtection="0"/>
    <xf numFmtId="0" fontId="14" fillId="8" borderId="1" applyNumberFormat="0" applyAlignment="0" applyProtection="0"/>
    <xf numFmtId="0" fontId="14" fillId="8" borderId="1" applyNumberFormat="0" applyAlignment="0" applyProtection="0"/>
    <xf numFmtId="0" fontId="14" fillId="8" borderId="1" applyNumberFormat="0" applyAlignment="0" applyProtection="0"/>
    <xf numFmtId="0" fontId="14" fillId="8" borderId="1" applyNumberFormat="0" applyAlignment="0" applyProtection="0"/>
    <xf numFmtId="0" fontId="14" fillId="8" borderId="1" applyNumberFormat="0" applyAlignment="0" applyProtection="0"/>
    <xf numFmtId="0" fontId="14" fillId="8" borderId="1" applyNumberFormat="0" applyAlignment="0" applyProtection="0"/>
    <xf numFmtId="0" fontId="14" fillId="8" borderId="1" applyNumberFormat="0" applyAlignment="0" applyProtection="0"/>
    <xf numFmtId="0" fontId="14" fillId="8" borderId="1" applyNumberFormat="0" applyAlignment="0" applyProtection="0"/>
    <xf numFmtId="0" fontId="14" fillId="8" borderId="1" applyNumberFormat="0" applyAlignment="0" applyProtection="0"/>
    <xf numFmtId="0" fontId="14" fillId="8" borderId="1" applyNumberFormat="0" applyAlignment="0" applyProtection="0"/>
    <xf numFmtId="0" fontId="14" fillId="8" borderId="1" applyNumberFormat="0" applyAlignment="0" applyProtection="0"/>
    <xf numFmtId="0" fontId="14" fillId="8" borderId="1" applyNumberFormat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5" fillId="24" borderId="7" applyNumberFormat="0" applyFont="0" applyAlignment="0" applyProtection="0"/>
    <xf numFmtId="0" fontId="5" fillId="24" borderId="7" applyNumberFormat="0" applyFont="0" applyAlignment="0" applyProtection="0"/>
    <xf numFmtId="0" fontId="5" fillId="24" borderId="7" applyNumberFormat="0" applyFont="0" applyAlignment="0" applyProtection="0"/>
    <xf numFmtId="0" fontId="5" fillId="24" borderId="7" applyNumberFormat="0" applyFont="0" applyAlignment="0" applyProtection="0"/>
    <xf numFmtId="0" fontId="5" fillId="24" borderId="7" applyNumberFormat="0" applyFont="0" applyAlignment="0" applyProtection="0"/>
    <xf numFmtId="0" fontId="5" fillId="24" borderId="7" applyNumberFormat="0" applyFont="0" applyAlignment="0" applyProtection="0"/>
    <xf numFmtId="0" fontId="5" fillId="24" borderId="7" applyNumberFormat="0" applyFont="0" applyAlignment="0" applyProtection="0"/>
    <xf numFmtId="0" fontId="5" fillId="24" borderId="7" applyNumberFormat="0" applyFont="0" applyAlignment="0" applyProtection="0"/>
    <xf numFmtId="0" fontId="5" fillId="24" borderId="7" applyNumberFormat="0" applyFont="0" applyAlignment="0" applyProtection="0"/>
    <xf numFmtId="0" fontId="5" fillId="24" borderId="7" applyNumberFormat="0" applyFont="0" applyAlignment="0" applyProtection="0"/>
    <xf numFmtId="0" fontId="5" fillId="24" borderId="7" applyNumberFormat="0" applyFont="0" applyAlignment="0" applyProtection="0"/>
    <xf numFmtId="0" fontId="5" fillId="24" borderId="7" applyNumberFormat="0" applyFont="0" applyAlignment="0" applyProtection="0"/>
    <xf numFmtId="0" fontId="5" fillId="24" borderId="7" applyNumberFormat="0" applyFont="0" applyAlignment="0" applyProtection="0"/>
    <xf numFmtId="0" fontId="5" fillId="24" borderId="7" applyNumberFormat="0" applyFont="0" applyAlignment="0" applyProtection="0"/>
    <xf numFmtId="0" fontId="5" fillId="24" borderId="7" applyNumberFormat="0" applyFont="0" applyAlignment="0" applyProtection="0"/>
    <xf numFmtId="0" fontId="5" fillId="24" borderId="7" applyNumberFormat="0" applyFont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0" fontId="22" fillId="21" borderId="9" applyNumberFormat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2" fillId="0" borderId="0" applyFont="0" applyFill="0" applyBorder="0" applyAlignment="0" applyProtection="0"/>
  </cellStyleXfs>
  <cellXfs count="305">
    <xf numFmtId="0" fontId="0" fillId="0" borderId="0" xfId="0"/>
    <xf numFmtId="0" fontId="3" fillId="25" borderId="0" xfId="0" applyFont="1" applyFill="1"/>
    <xf numFmtId="0" fontId="26" fillId="25" borderId="0" xfId="0" applyFont="1" applyFill="1"/>
    <xf numFmtId="0" fontId="3" fillId="25" borderId="0" xfId="0" applyFont="1" applyFill="1" applyAlignment="1">
      <alignment vertical="top"/>
    </xf>
    <xf numFmtId="0" fontId="0" fillId="25" borderId="0" xfId="0" applyFill="1"/>
    <xf numFmtId="0" fontId="34" fillId="25" borderId="0" xfId="0" applyFont="1" applyFill="1" applyAlignment="1">
      <alignment vertical="center"/>
    </xf>
    <xf numFmtId="0" fontId="36" fillId="25" borderId="0" xfId="0" applyFont="1" applyFill="1" applyAlignment="1">
      <alignment vertical="top" wrapText="1"/>
    </xf>
    <xf numFmtId="0" fontId="33" fillId="25" borderId="0" xfId="0" applyFont="1" applyFill="1" applyAlignment="1">
      <alignment vertical="top"/>
    </xf>
    <xf numFmtId="0" fontId="38" fillId="25" borderId="0" xfId="0" applyFont="1" applyFill="1" applyAlignment="1">
      <alignment vertical="top" wrapText="1"/>
    </xf>
    <xf numFmtId="0" fontId="45" fillId="25" borderId="16" xfId="0" applyFont="1" applyFill="1" applyBorder="1" applyAlignment="1">
      <alignment vertical="top" wrapText="1"/>
    </xf>
    <xf numFmtId="0" fontId="46" fillId="26" borderId="0" xfId="0" quotePrefix="1" applyFont="1" applyFill="1" applyAlignment="1">
      <alignment vertical="top" wrapText="1"/>
    </xf>
    <xf numFmtId="0" fontId="47" fillId="26" borderId="0" xfId="0" applyFont="1" applyFill="1"/>
    <xf numFmtId="0" fontId="47" fillId="26" borderId="0" xfId="0" applyFont="1" applyFill="1" applyAlignment="1">
      <alignment vertical="top"/>
    </xf>
    <xf numFmtId="0" fontId="47" fillId="26" borderId="16" xfId="0" applyFont="1" applyFill="1" applyBorder="1" applyAlignment="1">
      <alignment vertical="top"/>
    </xf>
    <xf numFmtId="0" fontId="49" fillId="26" borderId="0" xfId="0" applyFont="1" applyFill="1"/>
    <xf numFmtId="0" fontId="48" fillId="26" borderId="16" xfId="0" applyFont="1" applyFill="1" applyBorder="1" applyAlignment="1">
      <alignment vertical="top"/>
    </xf>
    <xf numFmtId="0" fontId="46" fillId="26" borderId="0" xfId="0" applyFont="1" applyFill="1" applyAlignment="1">
      <alignment vertical="top" wrapText="1"/>
    </xf>
    <xf numFmtId="0" fontId="50" fillId="28" borderId="0" xfId="0" applyFont="1" applyFill="1"/>
    <xf numFmtId="0" fontId="50" fillId="28" borderId="0" xfId="0" applyFont="1" applyFill="1" applyAlignment="1">
      <alignment vertical="top"/>
    </xf>
    <xf numFmtId="0" fontId="50" fillId="28" borderId="0" xfId="0" applyFont="1" applyFill="1" applyAlignment="1">
      <alignment vertical="top" wrapText="1"/>
    </xf>
    <xf numFmtId="0" fontId="51" fillId="26" borderId="16" xfId="0" applyFont="1" applyFill="1" applyBorder="1" applyAlignment="1">
      <alignment horizontal="left" vertical="top"/>
    </xf>
    <xf numFmtId="0" fontId="3" fillId="28" borderId="0" xfId="0" applyFont="1" applyFill="1" applyAlignment="1">
      <alignment vertical="top"/>
    </xf>
    <xf numFmtId="0" fontId="52" fillId="28" borderId="0" xfId="0" applyFont="1" applyFill="1" applyAlignment="1">
      <alignment vertical="top"/>
    </xf>
    <xf numFmtId="0" fontId="71" fillId="25" borderId="0" xfId="0" applyFont="1" applyFill="1"/>
    <xf numFmtId="0" fontId="75" fillId="25" borderId="0" xfId="0" applyFont="1" applyFill="1" applyAlignment="1">
      <alignment vertical="top"/>
    </xf>
    <xf numFmtId="0" fontId="71" fillId="25" borderId="0" xfId="0" applyFont="1" applyFill="1" applyAlignment="1">
      <alignment horizontal="center"/>
    </xf>
    <xf numFmtId="0" fontId="73" fillId="25" borderId="0" xfId="0" applyFont="1" applyFill="1" applyAlignment="1">
      <alignment vertical="top"/>
    </xf>
    <xf numFmtId="0" fontId="73" fillId="25" borderId="0" xfId="0" applyFont="1" applyFill="1" applyAlignment="1">
      <alignment horizontal="left" vertical="top"/>
    </xf>
    <xf numFmtId="0" fontId="74" fillId="25" borderId="0" xfId="0" applyFont="1" applyFill="1"/>
    <xf numFmtId="173" fontId="71" fillId="25" borderId="0" xfId="0" applyNumberFormat="1" applyFont="1" applyFill="1" applyAlignment="1">
      <alignment horizontal="center" vertical="center"/>
    </xf>
    <xf numFmtId="173" fontId="71" fillId="25" borderId="0" xfId="0" applyNumberFormat="1" applyFont="1" applyFill="1" applyAlignment="1">
      <alignment horizontal="center"/>
    </xf>
    <xf numFmtId="173" fontId="74" fillId="25" borderId="0" xfId="0" applyNumberFormat="1" applyFont="1" applyFill="1" applyAlignment="1">
      <alignment horizontal="center"/>
    </xf>
    <xf numFmtId="173" fontId="71" fillId="25" borderId="0" xfId="0" applyNumberFormat="1" applyFont="1" applyFill="1"/>
    <xf numFmtId="173" fontId="74" fillId="25" borderId="0" xfId="0" applyNumberFormat="1" applyFont="1" applyFill="1"/>
    <xf numFmtId="0" fontId="73" fillId="25" borderId="0" xfId="0" applyFont="1" applyFill="1"/>
    <xf numFmtId="0" fontId="26" fillId="25" borderId="0" xfId="0" applyFont="1" applyFill="1" applyAlignment="1">
      <alignment vertical="center"/>
    </xf>
    <xf numFmtId="0" fontId="71" fillId="25" borderId="22" xfId="0" applyFont="1" applyFill="1" applyBorder="1"/>
    <xf numFmtId="0" fontId="71" fillId="25" borderId="18" xfId="0" applyFont="1" applyFill="1" applyBorder="1"/>
    <xf numFmtId="0" fontId="71" fillId="25" borderId="21" xfId="0" applyFont="1" applyFill="1" applyBorder="1"/>
    <xf numFmtId="0" fontId="71" fillId="25" borderId="17" xfId="0" applyFont="1" applyFill="1" applyBorder="1"/>
    <xf numFmtId="173" fontId="71" fillId="25" borderId="21" xfId="0" applyNumberFormat="1" applyFont="1" applyFill="1" applyBorder="1" applyAlignment="1">
      <alignment horizontal="center" vertical="center"/>
    </xf>
    <xf numFmtId="173" fontId="71" fillId="25" borderId="17" xfId="0" applyNumberFormat="1" applyFont="1" applyFill="1" applyBorder="1" applyAlignment="1">
      <alignment horizontal="center" vertical="center"/>
    </xf>
    <xf numFmtId="173" fontId="71" fillId="25" borderId="20" xfId="0" applyNumberFormat="1" applyFont="1" applyFill="1" applyBorder="1" applyAlignment="1">
      <alignment horizontal="center"/>
    </xf>
    <xf numFmtId="173" fontId="71" fillId="25" borderId="21" xfId="0" applyNumberFormat="1" applyFont="1" applyFill="1" applyBorder="1" applyAlignment="1">
      <alignment horizontal="center"/>
    </xf>
    <xf numFmtId="173" fontId="71" fillId="25" borderId="17" xfId="0" applyNumberFormat="1" applyFont="1" applyFill="1" applyBorder="1" applyAlignment="1">
      <alignment horizontal="center"/>
    </xf>
    <xf numFmtId="0" fontId="71" fillId="25" borderId="24" xfId="0" applyFont="1" applyFill="1" applyBorder="1"/>
    <xf numFmtId="0" fontId="71" fillId="25" borderId="19" xfId="0" applyFont="1" applyFill="1" applyBorder="1"/>
    <xf numFmtId="0" fontId="71" fillId="25" borderId="22" xfId="0" applyFont="1" applyFill="1" applyBorder="1" applyAlignment="1">
      <alignment vertical="top"/>
    </xf>
    <xf numFmtId="0" fontId="71" fillId="25" borderId="24" xfId="0" applyFont="1" applyFill="1" applyBorder="1" applyAlignment="1">
      <alignment vertical="top" wrapText="1"/>
    </xf>
    <xf numFmtId="0" fontId="71" fillId="25" borderId="18" xfId="0" applyFont="1" applyFill="1" applyBorder="1" applyAlignment="1">
      <alignment vertical="top"/>
    </xf>
    <xf numFmtId="0" fontId="71" fillId="25" borderId="19" xfId="0" applyFont="1" applyFill="1" applyBorder="1" applyAlignment="1">
      <alignment vertical="top" wrapText="1"/>
    </xf>
    <xf numFmtId="173" fontId="74" fillId="25" borderId="21" xfId="0" applyNumberFormat="1" applyFont="1" applyFill="1" applyBorder="1" applyAlignment="1">
      <alignment horizontal="center"/>
    </xf>
    <xf numFmtId="0" fontId="74" fillId="25" borderId="21" xfId="0" applyFont="1" applyFill="1" applyBorder="1" applyAlignment="1">
      <alignment horizontal="center"/>
    </xf>
    <xf numFmtId="173" fontId="74" fillId="25" borderId="17" xfId="0" applyNumberFormat="1" applyFont="1" applyFill="1" applyBorder="1" applyAlignment="1">
      <alignment horizontal="center"/>
    </xf>
    <xf numFmtId="0" fontId="73" fillId="27" borderId="10" xfId="0" applyFont="1" applyFill="1" applyBorder="1" applyAlignment="1">
      <alignment vertical="top"/>
    </xf>
    <xf numFmtId="0" fontId="73" fillId="27" borderId="10" xfId="0" applyFont="1" applyFill="1" applyBorder="1" applyAlignment="1">
      <alignment horizontal="left" vertical="top"/>
    </xf>
    <xf numFmtId="0" fontId="73" fillId="27" borderId="10" xfId="0" applyFont="1" applyFill="1" applyBorder="1" applyAlignment="1">
      <alignment horizontal="center" vertical="top" wrapText="1"/>
    </xf>
    <xf numFmtId="0" fontId="73" fillId="27" borderId="13" xfId="0" applyFont="1" applyFill="1" applyBorder="1" applyAlignment="1">
      <alignment horizontal="center" vertical="top" wrapText="1"/>
    </xf>
    <xf numFmtId="0" fontId="72" fillId="27" borderId="13" xfId="0" applyFont="1" applyFill="1" applyBorder="1" applyAlignment="1">
      <alignment horizontal="center" vertical="top" wrapText="1"/>
    </xf>
    <xf numFmtId="0" fontId="73" fillId="27" borderId="11" xfId="0" applyFont="1" applyFill="1" applyBorder="1" applyAlignment="1">
      <alignment vertical="top"/>
    </xf>
    <xf numFmtId="0" fontId="73" fillId="27" borderId="13" xfId="0" applyFont="1" applyFill="1" applyBorder="1" applyAlignment="1">
      <alignment vertical="top"/>
    </xf>
    <xf numFmtId="0" fontId="73" fillId="27" borderId="11" xfId="0" applyFont="1" applyFill="1" applyBorder="1" applyAlignment="1">
      <alignment vertical="top" wrapText="1"/>
    </xf>
    <xf numFmtId="0" fontId="73" fillId="27" borderId="13" xfId="0" applyFont="1" applyFill="1" applyBorder="1" applyAlignment="1">
      <alignment vertical="top" wrapText="1"/>
    </xf>
    <xf numFmtId="0" fontId="29" fillId="25" borderId="0" xfId="0" quotePrefix="1" applyFont="1" applyFill="1" applyAlignment="1">
      <alignment vertical="top" wrapText="1"/>
    </xf>
    <xf numFmtId="0" fontId="81" fillId="25" borderId="0" xfId="0" applyFont="1" applyFill="1"/>
    <xf numFmtId="0" fontId="3" fillId="28" borderId="0" xfId="0" applyFont="1" applyFill="1" applyAlignment="1" applyProtection="1">
      <alignment vertical="center"/>
      <protection hidden="1"/>
    </xf>
    <xf numFmtId="0" fontId="26" fillId="25" borderId="0" xfId="0" applyFont="1" applyFill="1" applyProtection="1">
      <protection hidden="1"/>
    </xf>
    <xf numFmtId="0" fontId="43" fillId="25" borderId="0" xfId="0" applyFont="1" applyFill="1" applyAlignment="1" applyProtection="1">
      <alignment vertical="top"/>
      <protection hidden="1"/>
    </xf>
    <xf numFmtId="0" fontId="3" fillId="25" borderId="0" xfId="0" applyFont="1" applyFill="1" applyProtection="1">
      <protection hidden="1"/>
    </xf>
    <xf numFmtId="0" fontId="3" fillId="0" borderId="0" xfId="0" applyFont="1" applyProtection="1">
      <protection hidden="1"/>
    </xf>
    <xf numFmtId="0" fontId="27" fillId="28" borderId="0" xfId="0" applyFont="1" applyFill="1" applyAlignment="1" applyProtection="1">
      <alignment vertical="center"/>
      <protection hidden="1"/>
    </xf>
    <xf numFmtId="0" fontId="27" fillId="25" borderId="0" xfId="0" applyFont="1" applyFill="1" applyProtection="1">
      <protection hidden="1"/>
    </xf>
    <xf numFmtId="0" fontId="27" fillId="25" borderId="0" xfId="0" applyFont="1" applyFill="1" applyAlignment="1" applyProtection="1">
      <alignment vertical="center"/>
      <protection hidden="1"/>
    </xf>
    <xf numFmtId="0" fontId="54" fillId="27" borderId="11" xfId="0" applyFont="1" applyFill="1" applyBorder="1" applyAlignment="1" applyProtection="1">
      <alignment vertical="center"/>
      <protection hidden="1"/>
    </xf>
    <xf numFmtId="0" fontId="54" fillId="27" borderId="12" xfId="0" applyFont="1" applyFill="1" applyBorder="1" applyAlignment="1" applyProtection="1">
      <alignment vertical="center"/>
      <protection hidden="1"/>
    </xf>
    <xf numFmtId="0" fontId="54" fillId="27" borderId="13" xfId="0" applyFont="1" applyFill="1" applyBorder="1" applyAlignment="1" applyProtection="1">
      <alignment vertical="center"/>
      <protection hidden="1"/>
    </xf>
    <xf numFmtId="0" fontId="29" fillId="26" borderId="10" xfId="0" applyFont="1" applyFill="1" applyBorder="1" applyAlignment="1" applyProtection="1">
      <alignment horizontal="left" vertical="center"/>
      <protection hidden="1"/>
    </xf>
    <xf numFmtId="49" fontId="27" fillId="25" borderId="0" xfId="0" applyNumberFormat="1" applyFont="1" applyFill="1" applyAlignment="1" applyProtection="1">
      <alignment vertical="center"/>
      <protection hidden="1"/>
    </xf>
    <xf numFmtId="0" fontId="28" fillId="28" borderId="0" xfId="0" applyFont="1" applyFill="1" applyAlignment="1" applyProtection="1">
      <alignment vertical="center"/>
      <protection hidden="1"/>
    </xf>
    <xf numFmtId="0" fontId="29" fillId="25" borderId="0" xfId="0" applyFont="1" applyFill="1" applyAlignment="1" applyProtection="1">
      <alignment horizontal="right" vertical="center"/>
      <protection hidden="1"/>
    </xf>
    <xf numFmtId="0" fontId="29" fillId="25" borderId="0" xfId="0" applyFont="1" applyFill="1" applyAlignment="1" applyProtection="1">
      <alignment horizontal="left" vertical="center"/>
      <protection hidden="1"/>
    </xf>
    <xf numFmtId="3" fontId="29" fillId="25" borderId="0" xfId="0" applyNumberFormat="1" applyFont="1" applyFill="1" applyAlignment="1" applyProtection="1">
      <alignment horizontal="left" wrapText="1"/>
      <protection hidden="1"/>
    </xf>
    <xf numFmtId="0" fontId="4" fillId="25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54" fillId="25" borderId="0" xfId="0" applyFont="1" applyFill="1" applyAlignment="1" applyProtection="1">
      <alignment vertical="center"/>
      <protection hidden="1"/>
    </xf>
    <xf numFmtId="169" fontId="30" fillId="25" borderId="0" xfId="0" applyNumberFormat="1" applyFont="1" applyFill="1" applyAlignment="1" applyProtection="1">
      <alignment horizontal="center" vertical="center" wrapText="1"/>
      <protection hidden="1"/>
    </xf>
    <xf numFmtId="49" fontId="29" fillId="25" borderId="0" xfId="0" applyNumberFormat="1" applyFont="1" applyFill="1" applyAlignment="1" applyProtection="1">
      <alignment horizontal="left" vertical="center"/>
      <protection hidden="1"/>
    </xf>
    <xf numFmtId="0" fontId="30" fillId="27" borderId="12" xfId="0" applyFont="1" applyFill="1" applyBorder="1" applyAlignment="1" applyProtection="1">
      <alignment vertical="center"/>
      <protection hidden="1"/>
    </xf>
    <xf numFmtId="0" fontId="30" fillId="27" borderId="13" xfId="0" applyFont="1" applyFill="1" applyBorder="1" applyAlignment="1" applyProtection="1">
      <alignment vertical="center"/>
      <protection hidden="1"/>
    </xf>
    <xf numFmtId="0" fontId="29" fillId="25" borderId="17" xfId="0" quotePrefix="1" applyFont="1" applyFill="1" applyBorder="1" applyAlignment="1" applyProtection="1">
      <alignment vertical="center" wrapText="1"/>
      <protection hidden="1"/>
    </xf>
    <xf numFmtId="0" fontId="29" fillId="25" borderId="17" xfId="0" applyFont="1" applyFill="1" applyBorder="1" applyAlignment="1" applyProtection="1">
      <alignment horizontal="left" vertical="center" wrapText="1"/>
      <protection hidden="1"/>
    </xf>
    <xf numFmtId="0" fontId="29" fillId="25" borderId="18" xfId="0" applyFont="1" applyFill="1" applyBorder="1" applyAlignment="1" applyProtection="1">
      <alignment horizontal="center" vertical="center" wrapText="1"/>
      <protection hidden="1"/>
    </xf>
    <xf numFmtId="0" fontId="29" fillId="25" borderId="10" xfId="0" applyFont="1" applyFill="1" applyBorder="1" applyAlignment="1" applyProtection="1">
      <alignment horizontal="center" vertical="center" wrapText="1"/>
      <protection hidden="1"/>
    </xf>
    <xf numFmtId="0" fontId="50" fillId="28" borderId="0" xfId="0" applyFont="1" applyFill="1" applyAlignment="1" applyProtection="1">
      <alignment vertical="center"/>
      <protection hidden="1"/>
    </xf>
    <xf numFmtId="0" fontId="29" fillId="25" borderId="10" xfId="0" quotePrefix="1" applyFont="1" applyFill="1" applyBorder="1" applyAlignment="1" applyProtection="1">
      <alignment vertical="center" wrapText="1"/>
      <protection hidden="1"/>
    </xf>
    <xf numFmtId="0" fontId="29" fillId="2" borderId="10" xfId="0" applyFont="1" applyFill="1" applyBorder="1" applyAlignment="1" applyProtection="1">
      <alignment vertical="center" wrapText="1"/>
      <protection locked="0" hidden="1"/>
    </xf>
    <xf numFmtId="3" fontId="29" fillId="25" borderId="20" xfId="0" applyNumberFormat="1" applyFont="1" applyFill="1" applyBorder="1" applyAlignment="1" applyProtection="1">
      <alignment vertical="center" wrapText="1"/>
      <protection hidden="1"/>
    </xf>
    <xf numFmtId="169" fontId="29" fillId="2" borderId="10" xfId="0" applyNumberFormat="1" applyFont="1" applyFill="1" applyBorder="1" applyAlignment="1" applyProtection="1">
      <alignment horizontal="center" vertical="center" wrapText="1"/>
      <protection locked="0" hidden="1"/>
    </xf>
    <xf numFmtId="0" fontId="66" fillId="25" borderId="0" xfId="0" applyFont="1" applyFill="1" applyProtection="1">
      <protection hidden="1"/>
    </xf>
    <xf numFmtId="169" fontId="29" fillId="2" borderId="20" xfId="0" applyNumberFormat="1" applyFont="1" applyFill="1" applyBorder="1" applyAlignment="1" applyProtection="1">
      <alignment horizontal="center" vertical="center" wrapText="1"/>
      <protection locked="0" hidden="1"/>
    </xf>
    <xf numFmtId="49" fontId="29" fillId="25" borderId="10" xfId="0" applyNumberFormat="1" applyFont="1" applyFill="1" applyBorder="1" applyAlignment="1" applyProtection="1">
      <alignment vertical="center" wrapText="1"/>
      <protection hidden="1"/>
    </xf>
    <xf numFmtId="49" fontId="29" fillId="25" borderId="10" xfId="0" applyNumberFormat="1" applyFont="1" applyFill="1" applyBorder="1" applyAlignment="1" applyProtection="1">
      <alignment horizontal="center" vertical="center" wrapText="1"/>
      <protection hidden="1"/>
    </xf>
    <xf numFmtId="0" fontId="29" fillId="25" borderId="0" xfId="0" quotePrefix="1" applyFont="1" applyFill="1" applyAlignment="1" applyProtection="1">
      <alignment vertical="center" wrapText="1"/>
      <protection hidden="1"/>
    </xf>
    <xf numFmtId="49" fontId="29" fillId="25" borderId="0" xfId="0" applyNumberFormat="1" applyFont="1" applyFill="1" applyAlignment="1" applyProtection="1">
      <alignment vertical="center" wrapText="1"/>
      <protection hidden="1"/>
    </xf>
    <xf numFmtId="49" fontId="29" fillId="25" borderId="0" xfId="0" applyNumberFormat="1" applyFont="1" applyFill="1" applyAlignment="1" applyProtection="1">
      <alignment horizontal="center" vertical="center" wrapText="1"/>
      <protection hidden="1"/>
    </xf>
    <xf numFmtId="3" fontId="30" fillId="25" borderId="0" xfId="0" applyNumberFormat="1" applyFont="1" applyFill="1" applyAlignment="1" applyProtection="1">
      <alignment horizontal="right" vertical="center" wrapText="1"/>
      <protection hidden="1"/>
    </xf>
    <xf numFmtId="169" fontId="30" fillId="25" borderId="10" xfId="0" applyNumberFormat="1" applyFont="1" applyFill="1" applyBorder="1" applyAlignment="1" applyProtection="1">
      <alignment horizontal="center" vertical="center" wrapText="1"/>
      <protection hidden="1"/>
    </xf>
    <xf numFmtId="0" fontId="29" fillId="25" borderId="17" xfId="0" applyFont="1" applyFill="1" applyBorder="1" applyAlignment="1" applyProtection="1">
      <alignment horizontal="center" vertical="center" wrapText="1"/>
      <protection hidden="1"/>
    </xf>
    <xf numFmtId="171" fontId="29" fillId="2" borderId="10" xfId="0" applyNumberFormat="1" applyFont="1" applyFill="1" applyBorder="1" applyAlignment="1" applyProtection="1">
      <alignment horizontal="center" vertical="center" wrapText="1"/>
      <protection locked="0" hidden="1"/>
    </xf>
    <xf numFmtId="0" fontId="65" fillId="25" borderId="0" xfId="0" applyFont="1" applyFill="1" applyAlignment="1" applyProtection="1">
      <alignment horizontal="left" vertical="center" wrapText="1"/>
      <protection hidden="1"/>
    </xf>
    <xf numFmtId="3" fontId="29" fillId="25" borderId="10" xfId="0" applyNumberFormat="1" applyFont="1" applyFill="1" applyBorder="1" applyAlignment="1" applyProtection="1">
      <alignment vertical="center" wrapText="1"/>
      <protection hidden="1"/>
    </xf>
    <xf numFmtId="0" fontId="3" fillId="27" borderId="13" xfId="0" applyFont="1" applyFill="1" applyBorder="1" applyProtection="1">
      <protection hidden="1"/>
    </xf>
    <xf numFmtId="0" fontId="54" fillId="27" borderId="18" xfId="0" applyFont="1" applyFill="1" applyBorder="1" applyAlignment="1" applyProtection="1">
      <alignment horizontal="left" vertical="center"/>
      <protection hidden="1"/>
    </xf>
    <xf numFmtId="0" fontId="54" fillId="27" borderId="16" xfId="0" applyFont="1" applyFill="1" applyBorder="1" applyAlignment="1" applyProtection="1">
      <alignment horizontal="left" vertical="center"/>
      <protection hidden="1"/>
    </xf>
    <xf numFmtId="0" fontId="29" fillId="26" borderId="10" xfId="0" applyFont="1" applyFill="1" applyBorder="1" applyAlignment="1" applyProtection="1">
      <alignment horizontal="left" vertical="top"/>
      <protection hidden="1"/>
    </xf>
    <xf numFmtId="0" fontId="29" fillId="26" borderId="10" xfId="0" applyFont="1" applyFill="1" applyBorder="1" applyAlignment="1" applyProtection="1">
      <alignment horizontal="center" vertical="top" wrapText="1"/>
      <protection hidden="1"/>
    </xf>
    <xf numFmtId="0" fontId="3" fillId="25" borderId="0" xfId="0" applyFont="1" applyFill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29" fillId="25" borderId="10" xfId="0" applyFont="1" applyFill="1" applyBorder="1" applyAlignment="1" applyProtection="1">
      <alignment vertical="center"/>
      <protection hidden="1"/>
    </xf>
    <xf numFmtId="3" fontId="29" fillId="25" borderId="10" xfId="0" applyNumberFormat="1" applyFont="1" applyFill="1" applyBorder="1" applyAlignment="1" applyProtection="1">
      <alignment horizontal="center" vertical="center"/>
      <protection hidden="1"/>
    </xf>
    <xf numFmtId="169" fontId="29" fillId="25" borderId="10" xfId="0" applyNumberFormat="1" applyFont="1" applyFill="1" applyBorder="1" applyAlignment="1" applyProtection="1">
      <alignment horizontal="center" vertical="center" wrapText="1"/>
      <protection hidden="1"/>
    </xf>
    <xf numFmtId="3" fontId="29" fillId="25" borderId="10" xfId="0" applyNumberFormat="1" applyFont="1" applyFill="1" applyBorder="1" applyAlignment="1" applyProtection="1">
      <alignment horizontal="center" vertical="center" wrapText="1"/>
      <protection hidden="1"/>
    </xf>
    <xf numFmtId="0" fontId="3" fillId="25" borderId="0" xfId="0" applyFont="1" applyFill="1" applyAlignment="1" applyProtection="1">
      <alignment horizontal="left"/>
      <protection hidden="1"/>
    </xf>
    <xf numFmtId="3" fontId="29" fillId="25" borderId="20" xfId="0" applyNumberFormat="1" applyFont="1" applyFill="1" applyBorder="1" applyAlignment="1" applyProtection="1">
      <alignment horizontal="center" vertical="center"/>
      <protection hidden="1"/>
    </xf>
    <xf numFmtId="169" fontId="29" fillId="25" borderId="17" xfId="0" applyNumberFormat="1" applyFont="1" applyFill="1" applyBorder="1" applyAlignment="1" applyProtection="1">
      <alignment horizontal="center" vertical="center" wrapText="1"/>
      <protection hidden="1"/>
    </xf>
    <xf numFmtId="0" fontId="31" fillId="25" borderId="0" xfId="0" applyFont="1" applyFill="1" applyAlignment="1" applyProtection="1">
      <alignment horizontal="right" vertical="center"/>
      <protection hidden="1"/>
    </xf>
    <xf numFmtId="3" fontId="30" fillId="25" borderId="10" xfId="0" applyNumberFormat="1" applyFont="1" applyFill="1" applyBorder="1" applyAlignment="1" applyProtection="1">
      <alignment horizontal="center" vertical="center"/>
      <protection hidden="1"/>
    </xf>
    <xf numFmtId="0" fontId="3" fillId="25" borderId="0" xfId="0" applyFont="1" applyFill="1" applyAlignment="1" applyProtection="1">
      <alignment vertical="center"/>
      <protection hidden="1"/>
    </xf>
    <xf numFmtId="9" fontId="29" fillId="25" borderId="0" xfId="660" applyFont="1" applyFill="1" applyBorder="1" applyProtection="1">
      <protection hidden="1"/>
    </xf>
    <xf numFmtId="0" fontId="3" fillId="25" borderId="0" xfId="0" applyFont="1" applyFill="1" applyAlignment="1" applyProtection="1">
      <alignment horizontal="right"/>
      <protection hidden="1"/>
    </xf>
    <xf numFmtId="3" fontId="3" fillId="25" borderId="0" xfId="0" applyNumberFormat="1" applyFont="1" applyFill="1" applyAlignment="1" applyProtection="1">
      <alignment vertical="center"/>
      <protection hidden="1"/>
    </xf>
    <xf numFmtId="3" fontId="3" fillId="25" borderId="0" xfId="0" applyNumberFormat="1" applyFont="1" applyFill="1" applyProtection="1">
      <protection hidden="1"/>
    </xf>
    <xf numFmtId="3" fontId="4" fillId="25" borderId="0" xfId="0" applyNumberFormat="1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65" fillId="25" borderId="0" xfId="0" quotePrefix="1" applyFont="1" applyFill="1" applyAlignment="1" applyProtection="1">
      <alignment vertical="center"/>
      <protection hidden="1"/>
    </xf>
    <xf numFmtId="174" fontId="74" fillId="25" borderId="24" xfId="0" applyNumberFormat="1" applyFont="1" applyFill="1" applyBorder="1" applyAlignment="1">
      <alignment horizontal="center"/>
    </xf>
    <xf numFmtId="174" fontId="74" fillId="25" borderId="19" xfId="0" applyNumberFormat="1" applyFont="1" applyFill="1" applyBorder="1" applyAlignment="1">
      <alignment horizontal="center"/>
    </xf>
    <xf numFmtId="174" fontId="72" fillId="25" borderId="24" xfId="0" applyNumberFormat="1" applyFont="1" applyFill="1" applyBorder="1" applyAlignment="1">
      <alignment horizontal="center"/>
    </xf>
    <xf numFmtId="175" fontId="66" fillId="25" borderId="0" xfId="663" applyNumberFormat="1" applyFont="1" applyFill="1" applyProtection="1">
      <protection hidden="1"/>
    </xf>
    <xf numFmtId="175" fontId="3" fillId="25" borderId="0" xfId="663" applyNumberFormat="1" applyFont="1" applyFill="1" applyProtection="1">
      <protection hidden="1"/>
    </xf>
    <xf numFmtId="175" fontId="3" fillId="25" borderId="0" xfId="0" applyNumberFormat="1" applyFont="1" applyFill="1" applyProtection="1">
      <protection hidden="1"/>
    </xf>
    <xf numFmtId="0" fontId="29" fillId="2" borderId="10" xfId="0" applyFont="1" applyFill="1" applyBorder="1" applyAlignment="1" applyProtection="1">
      <alignment horizontal="left" vertical="center" wrapText="1"/>
      <protection locked="0" hidden="1"/>
    </xf>
    <xf numFmtId="0" fontId="3" fillId="28" borderId="0" xfId="0" applyFont="1" applyFill="1" applyAlignment="1">
      <alignment vertical="center"/>
    </xf>
    <xf numFmtId="0" fontId="43" fillId="25" borderId="0" xfId="0" applyFont="1" applyFill="1" applyAlignment="1">
      <alignment vertical="top"/>
    </xf>
    <xf numFmtId="0" fontId="65" fillId="29" borderId="20" xfId="0" applyFont="1" applyFill="1" applyBorder="1"/>
    <xf numFmtId="0" fontId="65" fillId="29" borderId="20" xfId="0" applyFont="1" applyFill="1" applyBorder="1" applyAlignment="1">
      <alignment horizontal="center"/>
    </xf>
    <xf numFmtId="0" fontId="65" fillId="29" borderId="11" xfId="0" applyFont="1" applyFill="1" applyBorder="1"/>
    <xf numFmtId="0" fontId="65" fillId="29" borderId="12" xfId="0" applyFont="1" applyFill="1" applyBorder="1"/>
    <xf numFmtId="0" fontId="65" fillId="29" borderId="13" xfId="0" applyFont="1" applyFill="1" applyBorder="1"/>
    <xf numFmtId="0" fontId="65" fillId="25" borderId="0" xfId="0" applyFont="1" applyFill="1"/>
    <xf numFmtId="0" fontId="64" fillId="25" borderId="0" xfId="0" applyFont="1" applyFill="1" applyAlignment="1">
      <alignment horizontal="left" vertical="center" wrapText="1"/>
    </xf>
    <xf numFmtId="0" fontId="65" fillId="25" borderId="0" xfId="0" applyFont="1" applyFill="1" applyAlignment="1">
      <alignment horizontal="center" vertical="center"/>
    </xf>
    <xf numFmtId="0" fontId="3" fillId="0" borderId="0" xfId="0" applyFont="1"/>
    <xf numFmtId="0" fontId="65" fillId="29" borderId="10" xfId="0" applyFont="1" applyFill="1" applyBorder="1"/>
    <xf numFmtId="0" fontId="65" fillId="29" borderId="10" xfId="0" applyFont="1" applyFill="1" applyBorder="1" applyAlignment="1">
      <alignment horizontal="center" vertical="center"/>
    </xf>
    <xf numFmtId="173" fontId="65" fillId="25" borderId="0" xfId="0" applyNumberFormat="1" applyFont="1" applyFill="1"/>
    <xf numFmtId="0" fontId="65" fillId="25" borderId="10" xfId="0" applyFont="1" applyFill="1" applyBorder="1"/>
    <xf numFmtId="0" fontId="65" fillId="25" borderId="10" xfId="0" applyFont="1" applyFill="1" applyBorder="1" applyAlignment="1">
      <alignment horizontal="center"/>
    </xf>
    <xf numFmtId="0" fontId="65" fillId="25" borderId="11" xfId="0" applyFont="1" applyFill="1" applyBorder="1"/>
    <xf numFmtId="0" fontId="66" fillId="25" borderId="12" xfId="0" applyFont="1" applyFill="1" applyBorder="1"/>
    <xf numFmtId="0" fontId="66" fillId="25" borderId="13" xfId="0" applyFont="1" applyFill="1" applyBorder="1"/>
    <xf numFmtId="0" fontId="50" fillId="28" borderId="0" xfId="0" applyFont="1" applyFill="1" applyAlignment="1">
      <alignment vertical="center"/>
    </xf>
    <xf numFmtId="0" fontId="54" fillId="27" borderId="11" xfId="0" applyFont="1" applyFill="1" applyBorder="1" applyAlignment="1">
      <alignment vertical="center"/>
    </xf>
    <xf numFmtId="0" fontId="54" fillId="27" borderId="12" xfId="0" applyFont="1" applyFill="1" applyBorder="1" applyAlignment="1">
      <alignment vertical="center"/>
    </xf>
    <xf numFmtId="3" fontId="29" fillId="27" borderId="13" xfId="0" applyNumberFormat="1" applyFont="1" applyFill="1" applyBorder="1" applyAlignment="1">
      <alignment horizontal="left" wrapText="1"/>
    </xf>
    <xf numFmtId="169" fontId="30" fillId="25" borderId="0" xfId="0" applyNumberFormat="1" applyFont="1" applyFill="1" applyAlignment="1">
      <alignment horizontal="center" vertical="center" wrapText="1"/>
    </xf>
    <xf numFmtId="0" fontId="4" fillId="25" borderId="0" xfId="0" applyFont="1" applyFill="1"/>
    <xf numFmtId="0" fontId="66" fillId="25" borderId="0" xfId="0" applyFont="1" applyFill="1"/>
    <xf numFmtId="0" fontId="4" fillId="0" borderId="0" xfId="0" applyFont="1"/>
    <xf numFmtId="0" fontId="28" fillId="28" borderId="0" xfId="0" applyFont="1" applyFill="1" applyAlignment="1">
      <alignment vertical="center"/>
    </xf>
    <xf numFmtId="0" fontId="55" fillId="26" borderId="14" xfId="0" applyFont="1" applyFill="1" applyBorder="1" applyAlignment="1">
      <alignment vertical="center"/>
    </xf>
    <xf numFmtId="0" fontId="55" fillId="26" borderId="10" xfId="0" applyFont="1" applyFill="1" applyBorder="1" applyAlignment="1">
      <alignment vertical="center" wrapText="1"/>
    </xf>
    <xf numFmtId="49" fontId="29" fillId="25" borderId="0" xfId="0" applyNumberFormat="1" applyFont="1" applyFill="1" applyAlignment="1">
      <alignment vertical="center"/>
    </xf>
    <xf numFmtId="167" fontId="65" fillId="25" borderId="0" xfId="0" applyNumberFormat="1" applyFont="1" applyFill="1"/>
    <xf numFmtId="0" fontId="55" fillId="25" borderId="0" xfId="0" applyFont="1" applyFill="1" applyAlignment="1">
      <alignment vertical="center" wrapText="1"/>
    </xf>
    <xf numFmtId="173" fontId="29" fillId="25" borderId="0" xfId="0" applyNumberFormat="1" applyFont="1" applyFill="1" applyAlignment="1">
      <alignment horizontal="center" vertical="center"/>
    </xf>
    <xf numFmtId="0" fontId="29" fillId="25" borderId="0" xfId="0" applyFont="1" applyFill="1" applyAlignment="1">
      <alignment vertical="center" wrapText="1"/>
    </xf>
    <xf numFmtId="167" fontId="29" fillId="25" borderId="0" xfId="0" applyNumberFormat="1" applyFont="1" applyFill="1" applyAlignment="1">
      <alignment vertical="center"/>
    </xf>
    <xf numFmtId="0" fontId="29" fillId="25" borderId="0" xfId="0" applyFont="1" applyFill="1"/>
    <xf numFmtId="9" fontId="29" fillId="25" borderId="0" xfId="660" applyFont="1" applyFill="1" applyBorder="1" applyAlignment="1" applyProtection="1">
      <alignment vertical="center"/>
    </xf>
    <xf numFmtId="164" fontId="29" fillId="25" borderId="0" xfId="0" applyNumberFormat="1" applyFont="1" applyFill="1" applyAlignment="1">
      <alignment horizontal="right" vertical="center" wrapText="1"/>
    </xf>
    <xf numFmtId="0" fontId="54" fillId="27" borderId="14" xfId="0" applyFont="1" applyFill="1" applyBorder="1" applyAlignment="1">
      <alignment vertical="center"/>
    </xf>
    <xf numFmtId="0" fontId="54" fillId="27" borderId="15" xfId="0" applyFont="1" applyFill="1" applyBorder="1" applyAlignment="1">
      <alignment vertical="center"/>
    </xf>
    <xf numFmtId="0" fontId="54" fillId="27" borderId="13" xfId="0" applyFont="1" applyFill="1" applyBorder="1" applyAlignment="1">
      <alignment vertical="center"/>
    </xf>
    <xf numFmtId="0" fontId="54" fillId="25" borderId="0" xfId="0" applyFont="1" applyFill="1" applyAlignment="1">
      <alignment vertical="center"/>
    </xf>
    <xf numFmtId="0" fontId="3" fillId="26" borderId="11" xfId="0" applyFont="1" applyFill="1" applyBorder="1"/>
    <xf numFmtId="0" fontId="55" fillId="26" borderId="12" xfId="0" applyFont="1" applyFill="1" applyBorder="1" applyAlignment="1">
      <alignment vertical="center"/>
    </xf>
    <xf numFmtId="0" fontId="55" fillId="26" borderId="13" xfId="0" applyFont="1" applyFill="1" applyBorder="1" applyAlignment="1">
      <alignment vertical="center"/>
    </xf>
    <xf numFmtId="0" fontId="29" fillId="26" borderId="19" xfId="0" applyFont="1" applyFill="1" applyBorder="1" applyAlignment="1">
      <alignment horizontal="center" wrapText="1"/>
    </xf>
    <xf numFmtId="0" fontId="29" fillId="26" borderId="16" xfId="0" applyFont="1" applyFill="1" applyBorder="1" applyAlignment="1">
      <alignment horizontal="center" wrapText="1"/>
    </xf>
    <xf numFmtId="0" fontId="29" fillId="26" borderId="18" xfId="0" applyFont="1" applyFill="1" applyBorder="1" applyAlignment="1">
      <alignment horizontal="center" wrapText="1"/>
    </xf>
    <xf numFmtId="0" fontId="41" fillId="26" borderId="19" xfId="0" applyFont="1" applyFill="1" applyBorder="1" applyAlignment="1">
      <alignment horizontal="center" wrapText="1"/>
    </xf>
    <xf numFmtId="0" fontId="29" fillId="25" borderId="0" xfId="0" applyFont="1" applyFill="1" applyAlignment="1">
      <alignment horizontal="center" wrapText="1"/>
    </xf>
    <xf numFmtId="168" fontId="29" fillId="25" borderId="10" xfId="0" applyNumberFormat="1" applyFont="1" applyFill="1" applyBorder="1" applyAlignment="1">
      <alignment horizontal="center" vertical="center"/>
    </xf>
    <xf numFmtId="168" fontId="29" fillId="25" borderId="0" xfId="0" applyNumberFormat="1" applyFont="1" applyFill="1" applyAlignment="1">
      <alignment horizontal="center" vertical="center"/>
    </xf>
    <xf numFmtId="1" fontId="4" fillId="25" borderId="0" xfId="0" applyNumberFormat="1" applyFont="1" applyFill="1"/>
    <xf numFmtId="0" fontId="3" fillId="25" borderId="0" xfId="0" applyFont="1" applyFill="1" applyAlignment="1">
      <alignment horizontal="right"/>
    </xf>
    <xf numFmtId="1" fontId="4" fillId="25" borderId="0" xfId="0" applyNumberFormat="1" applyFont="1" applyFill="1" applyAlignment="1">
      <alignment horizontal="right"/>
    </xf>
    <xf numFmtId="168" fontId="3" fillId="25" borderId="0" xfId="0" applyNumberFormat="1" applyFont="1" applyFill="1"/>
    <xf numFmtId="0" fontId="3" fillId="25" borderId="0" xfId="0" applyFont="1" applyFill="1" applyAlignment="1">
      <alignment vertical="center"/>
    </xf>
    <xf numFmtId="0" fontId="55" fillId="25" borderId="0" xfId="0" applyFont="1" applyFill="1" applyAlignment="1">
      <alignment horizontal="right"/>
    </xf>
    <xf numFmtId="168" fontId="28" fillId="25" borderId="0" xfId="0" applyNumberFormat="1" applyFont="1" applyFill="1" applyAlignment="1">
      <alignment horizontal="center"/>
    </xf>
    <xf numFmtId="168" fontId="28" fillId="25" borderId="0" xfId="0" applyNumberFormat="1" applyFont="1" applyFill="1" applyAlignment="1">
      <alignment horizontal="center" vertical="center"/>
    </xf>
    <xf numFmtId="0" fontId="3" fillId="26" borderId="13" xfId="0" applyFont="1" applyFill="1" applyBorder="1"/>
    <xf numFmtId="0" fontId="29" fillId="26" borderId="17" xfId="0" applyFont="1" applyFill="1" applyBorder="1" applyAlignment="1">
      <alignment horizontal="center" wrapText="1"/>
    </xf>
    <xf numFmtId="0" fontId="55" fillId="25" borderId="17" xfId="0" applyFont="1" applyFill="1" applyBorder="1" applyAlignment="1">
      <alignment horizontal="center" vertical="center"/>
    </xf>
    <xf numFmtId="165" fontId="29" fillId="25" borderId="10" xfId="0" applyNumberFormat="1" applyFont="1" applyFill="1" applyBorder="1" applyAlignment="1">
      <alignment horizontal="center" vertical="center"/>
    </xf>
    <xf numFmtId="170" fontId="29" fillId="25" borderId="10" xfId="0" applyNumberFormat="1" applyFont="1" applyFill="1" applyBorder="1" applyAlignment="1">
      <alignment horizontal="center" vertical="center"/>
    </xf>
    <xf numFmtId="168" fontId="65" fillId="25" borderId="0" xfId="0" applyNumberFormat="1" applyFont="1" applyFill="1" applyAlignment="1">
      <alignment horizontal="left"/>
    </xf>
    <xf numFmtId="0" fontId="55" fillId="25" borderId="10" xfId="0" applyFont="1" applyFill="1" applyBorder="1" applyAlignment="1">
      <alignment horizontal="center" vertical="center"/>
    </xf>
    <xf numFmtId="170" fontId="3" fillId="25" borderId="0" xfId="0" applyNumberFormat="1" applyFont="1" applyFill="1"/>
    <xf numFmtId="3" fontId="27" fillId="25" borderId="0" xfId="0" applyNumberFormat="1" applyFont="1" applyFill="1" applyAlignment="1">
      <alignment horizontal="center" vertical="center"/>
    </xf>
    <xf numFmtId="165" fontId="3" fillId="25" borderId="0" xfId="0" applyNumberFormat="1" applyFont="1" applyFill="1" applyAlignment="1">
      <alignment vertical="center" wrapText="1"/>
    </xf>
    <xf numFmtId="168" fontId="4" fillId="25" borderId="0" xfId="0" applyNumberFormat="1" applyFont="1" applyFill="1"/>
    <xf numFmtId="0" fontId="34" fillId="25" borderId="0" xfId="0" applyFont="1" applyFill="1" applyAlignment="1">
      <alignment horizontal="left" vertical="center" wrapText="1"/>
    </xf>
    <xf numFmtId="0" fontId="29" fillId="25" borderId="0" xfId="0" applyFont="1" applyFill="1" applyAlignment="1">
      <alignment horizontal="justify" vertical="top"/>
    </xf>
    <xf numFmtId="0" fontId="29" fillId="26" borderId="13" xfId="0" applyFont="1" applyFill="1" applyBorder="1" applyAlignment="1">
      <alignment horizontal="center" vertical="top"/>
    </xf>
    <xf numFmtId="0" fontId="29" fillId="26" borderId="10" xfId="0" applyFont="1" applyFill="1" applyBorder="1" applyAlignment="1">
      <alignment horizontal="center" wrapText="1"/>
    </xf>
    <xf numFmtId="0" fontId="55" fillId="25" borderId="0" xfId="0" applyFont="1" applyFill="1" applyAlignment="1">
      <alignment vertical="center"/>
    </xf>
    <xf numFmtId="3" fontId="29" fillId="25" borderId="10" xfId="0" applyNumberFormat="1" applyFont="1" applyFill="1" applyBorder="1" applyAlignment="1">
      <alignment horizontal="center" vertical="center"/>
    </xf>
    <xf numFmtId="0" fontId="3" fillId="25" borderId="0" xfId="0" quotePrefix="1" applyFont="1" applyFill="1"/>
    <xf numFmtId="0" fontId="29" fillId="26" borderId="11" xfId="0" applyFont="1" applyFill="1" applyBorder="1" applyAlignment="1">
      <alignment horizontal="justify" vertical="top"/>
    </xf>
    <xf numFmtId="0" fontId="29" fillId="26" borderId="13" xfId="0" applyFont="1" applyFill="1" applyBorder="1" applyAlignment="1">
      <alignment horizontal="center" vertical="top" wrapText="1"/>
    </xf>
    <xf numFmtId="0" fontId="29" fillId="26" borderId="10" xfId="0" applyFont="1" applyFill="1" applyBorder="1" applyAlignment="1">
      <alignment horizontal="center" vertical="top" wrapText="1"/>
    </xf>
    <xf numFmtId="0" fontId="29" fillId="26" borderId="10" xfId="0" applyFont="1" applyFill="1" applyBorder="1" applyAlignment="1">
      <alignment horizontal="center" vertical="center" wrapText="1"/>
    </xf>
    <xf numFmtId="0" fontId="29" fillId="25" borderId="0" xfId="0" applyFont="1" applyFill="1" applyAlignment="1">
      <alignment horizontal="center" vertical="center" wrapText="1"/>
    </xf>
    <xf numFmtId="0" fontId="3" fillId="25" borderId="20" xfId="0" applyFont="1" applyFill="1" applyBorder="1"/>
    <xf numFmtId="0" fontId="3" fillId="25" borderId="24" xfId="0" applyFont="1" applyFill="1" applyBorder="1"/>
    <xf numFmtId="0" fontId="3" fillId="25" borderId="21" xfId="0" applyFont="1" applyFill="1" applyBorder="1"/>
    <xf numFmtId="168" fontId="28" fillId="25" borderId="16" xfId="0" applyNumberFormat="1" applyFont="1" applyFill="1" applyBorder="1" applyAlignment="1">
      <alignment horizontal="center"/>
    </xf>
    <xf numFmtId="168" fontId="27" fillId="25" borderId="0" xfId="0" quotePrefix="1" applyNumberFormat="1" applyFont="1" applyFill="1" applyAlignment="1">
      <alignment horizontal="left"/>
    </xf>
    <xf numFmtId="0" fontId="61" fillId="26" borderId="12" xfId="0" applyFont="1" applyFill="1" applyBorder="1" applyAlignment="1">
      <alignment horizontal="right"/>
    </xf>
    <xf numFmtId="168" fontId="61" fillId="26" borderId="13" xfId="0" applyNumberFormat="1" applyFont="1" applyFill="1" applyBorder="1" applyAlignment="1">
      <alignment horizontal="center"/>
    </xf>
    <xf numFmtId="0" fontId="34" fillId="25" borderId="0" xfId="0" applyFont="1" applyFill="1"/>
    <xf numFmtId="0" fontId="54" fillId="25" borderId="0" xfId="0" applyFont="1" applyFill="1"/>
    <xf numFmtId="168" fontId="34" fillId="25" borderId="0" xfId="0" applyNumberFormat="1" applyFont="1" applyFill="1"/>
    <xf numFmtId="0" fontId="3" fillId="0" borderId="0" xfId="0" applyFont="1" applyAlignment="1">
      <alignment vertical="center"/>
    </xf>
    <xf numFmtId="165" fontId="29" fillId="2" borderId="10" xfId="0" applyNumberFormat="1" applyFont="1" applyFill="1" applyBorder="1" applyAlignment="1" applyProtection="1">
      <alignment horizontal="center" vertical="center"/>
      <protection locked="0"/>
    </xf>
    <xf numFmtId="170" fontId="29" fillId="2" borderId="10" xfId="0" applyNumberFormat="1" applyFont="1" applyFill="1" applyBorder="1" applyAlignment="1" applyProtection="1">
      <alignment horizontal="center" vertical="center"/>
      <protection locked="0"/>
    </xf>
    <xf numFmtId="172" fontId="3" fillId="25" borderId="0" xfId="0" applyNumberFormat="1" applyFont="1" applyFill="1"/>
    <xf numFmtId="171" fontId="29" fillId="25" borderId="13" xfId="0" applyNumberFormat="1" applyFont="1" applyFill="1" applyBorder="1" applyAlignment="1" applyProtection="1">
      <alignment horizontal="center" vertical="center" wrapText="1"/>
      <protection hidden="1"/>
    </xf>
    <xf numFmtId="0" fontId="29" fillId="25" borderId="10" xfId="0" applyFont="1" applyFill="1" applyBorder="1" applyAlignment="1" applyProtection="1">
      <alignment horizontal="center" vertical="center"/>
      <protection hidden="1"/>
    </xf>
    <xf numFmtId="4" fontId="29" fillId="25" borderId="17" xfId="0" applyNumberFormat="1" applyFont="1" applyFill="1" applyBorder="1" applyAlignment="1" applyProtection="1">
      <alignment horizontal="center" vertical="center"/>
      <protection hidden="1"/>
    </xf>
    <xf numFmtId="165" fontId="29" fillId="25" borderId="17" xfId="0" applyNumberFormat="1" applyFont="1" applyFill="1" applyBorder="1" applyAlignment="1" applyProtection="1">
      <alignment horizontal="center" vertical="center"/>
      <protection hidden="1"/>
    </xf>
    <xf numFmtId="168" fontId="29" fillId="25" borderId="10" xfId="0" applyNumberFormat="1" applyFont="1" applyFill="1" applyBorder="1" applyAlignment="1" applyProtection="1">
      <alignment horizontal="center" vertical="center"/>
      <protection hidden="1"/>
    </xf>
    <xf numFmtId="171" fontId="29" fillId="25" borderId="10" xfId="0" applyNumberFormat="1" applyFont="1" applyFill="1" applyBorder="1" applyAlignment="1" applyProtection="1">
      <alignment horizontal="center" vertical="center" wrapText="1"/>
      <protection hidden="1"/>
    </xf>
    <xf numFmtId="173" fontId="29" fillId="25" borderId="10" xfId="0" applyNumberFormat="1" applyFont="1" applyFill="1" applyBorder="1" applyAlignment="1" applyProtection="1">
      <alignment horizontal="center" vertical="center"/>
      <protection hidden="1"/>
    </xf>
    <xf numFmtId="172" fontId="29" fillId="25" borderId="17" xfId="0" applyNumberFormat="1" applyFont="1" applyFill="1" applyBorder="1" applyAlignment="1" applyProtection="1">
      <alignment horizontal="center" vertical="center"/>
      <protection hidden="1"/>
    </xf>
    <xf numFmtId="49" fontId="29" fillId="2" borderId="11" xfId="0" applyNumberFormat="1" applyFont="1" applyFill="1" applyBorder="1" applyAlignment="1" applyProtection="1">
      <alignment horizontal="left" vertical="center"/>
      <protection locked="0" hidden="1"/>
    </xf>
    <xf numFmtId="49" fontId="29" fillId="2" borderId="13" xfId="0" applyNumberFormat="1" applyFont="1" applyFill="1" applyBorder="1" applyAlignment="1" applyProtection="1">
      <alignment horizontal="left" vertical="center"/>
      <protection locked="0" hidden="1"/>
    </xf>
    <xf numFmtId="49" fontId="29" fillId="2" borderId="11" xfId="0" applyNumberFormat="1" applyFont="1" applyFill="1" applyBorder="1" applyAlignment="1" applyProtection="1">
      <alignment horizontal="left" vertical="center" wrapText="1"/>
      <protection locked="0" hidden="1"/>
    </xf>
    <xf numFmtId="0" fontId="29" fillId="27" borderId="18" xfId="0" applyFont="1" applyFill="1" applyBorder="1" applyAlignment="1" applyProtection="1">
      <alignment horizontal="center" vertical="center"/>
      <protection hidden="1"/>
    </xf>
    <xf numFmtId="0" fontId="29" fillId="27" borderId="19" xfId="0" applyFont="1" applyFill="1" applyBorder="1" applyAlignment="1" applyProtection="1">
      <alignment horizontal="center" vertical="center"/>
      <protection hidden="1"/>
    </xf>
    <xf numFmtId="0" fontId="29" fillId="27" borderId="11" xfId="0" applyFont="1" applyFill="1" applyBorder="1" applyAlignment="1" applyProtection="1">
      <alignment horizontal="center" vertical="center"/>
      <protection hidden="1"/>
    </xf>
    <xf numFmtId="0" fontId="29" fillId="27" borderId="13" xfId="0" applyFont="1" applyFill="1" applyBorder="1" applyAlignment="1" applyProtection="1">
      <alignment horizontal="center" vertical="center"/>
      <protection hidden="1"/>
    </xf>
    <xf numFmtId="0" fontId="54" fillId="27" borderId="11" xfId="0" applyFont="1" applyFill="1" applyBorder="1" applyAlignment="1" applyProtection="1">
      <alignment horizontal="left" vertical="center"/>
      <protection hidden="1"/>
    </xf>
    <xf numFmtId="0" fontId="54" fillId="27" borderId="12" xfId="0" applyFont="1" applyFill="1" applyBorder="1" applyAlignment="1" applyProtection="1">
      <alignment horizontal="left" vertical="center"/>
      <protection hidden="1"/>
    </xf>
    <xf numFmtId="0" fontId="54" fillId="27" borderId="13" xfId="0" applyFont="1" applyFill="1" applyBorder="1" applyAlignment="1" applyProtection="1">
      <alignment horizontal="left" vertical="center"/>
      <protection hidden="1"/>
    </xf>
    <xf numFmtId="0" fontId="65" fillId="25" borderId="22" xfId="0" applyFont="1" applyFill="1" applyBorder="1" applyAlignment="1" applyProtection="1">
      <alignment horizontal="left" vertical="center" wrapText="1"/>
      <protection hidden="1"/>
    </xf>
    <xf numFmtId="0" fontId="65" fillId="25" borderId="0" xfId="0" applyFont="1" applyFill="1" applyAlignment="1" applyProtection="1">
      <alignment horizontal="left" vertical="center" wrapText="1"/>
      <protection hidden="1"/>
    </xf>
    <xf numFmtId="3" fontId="29" fillId="25" borderId="20" xfId="0" applyNumberFormat="1" applyFont="1" applyFill="1" applyBorder="1" applyAlignment="1" applyProtection="1">
      <alignment horizontal="left" vertical="center" wrapText="1"/>
      <protection hidden="1"/>
    </xf>
    <xf numFmtId="3" fontId="29" fillId="25" borderId="17" xfId="0" applyNumberFormat="1" applyFont="1" applyFill="1" applyBorder="1" applyAlignment="1" applyProtection="1">
      <alignment horizontal="left" vertical="center" wrapText="1"/>
      <protection hidden="1"/>
    </xf>
    <xf numFmtId="3" fontId="67" fillId="25" borderId="20" xfId="0" applyNumberFormat="1" applyFont="1" applyFill="1" applyBorder="1" applyAlignment="1" applyProtection="1">
      <alignment horizontal="left" vertical="center" wrapText="1"/>
      <protection hidden="1"/>
    </xf>
    <xf numFmtId="169" fontId="29" fillId="2" borderId="20" xfId="0" applyNumberFormat="1" applyFont="1" applyFill="1" applyBorder="1" applyAlignment="1" applyProtection="1">
      <alignment horizontal="center" vertical="center" wrapText="1"/>
      <protection locked="0" hidden="1"/>
    </xf>
    <xf numFmtId="169" fontId="29" fillId="2" borderId="17" xfId="0" applyNumberFormat="1" applyFont="1" applyFill="1" applyBorder="1" applyAlignment="1" applyProtection="1">
      <alignment horizontal="center" vertical="center" wrapText="1"/>
      <protection locked="0" hidden="1"/>
    </xf>
    <xf numFmtId="49" fontId="29" fillId="2" borderId="10" xfId="0" applyNumberFormat="1" applyFont="1" applyFill="1" applyBorder="1" applyAlignment="1" applyProtection="1">
      <alignment horizontal="left" vertical="center"/>
      <protection locked="0" hidden="1"/>
    </xf>
    <xf numFmtId="169" fontId="29" fillId="2" borderId="11" xfId="0" applyNumberFormat="1" applyFont="1" applyFill="1" applyBorder="1" applyAlignment="1" applyProtection="1">
      <alignment horizontal="center" vertical="center" wrapText="1"/>
      <protection locked="0"/>
    </xf>
    <xf numFmtId="169" fontId="29" fillId="2" borderId="12" xfId="0" applyNumberFormat="1" applyFont="1" applyFill="1" applyBorder="1" applyAlignment="1" applyProtection="1">
      <alignment horizontal="center" vertical="center" wrapText="1"/>
      <protection locked="0"/>
    </xf>
    <xf numFmtId="169" fontId="29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29" fillId="25" borderId="11" xfId="0" applyNumberFormat="1" applyFont="1" applyFill="1" applyBorder="1" applyAlignment="1" applyProtection="1">
      <alignment horizontal="center" vertical="center"/>
      <protection locked="0"/>
    </xf>
    <xf numFmtId="49" fontId="29" fillId="25" borderId="13" xfId="0" applyNumberFormat="1" applyFont="1" applyFill="1" applyBorder="1" applyAlignment="1" applyProtection="1">
      <alignment horizontal="center" vertical="center"/>
      <protection locked="0"/>
    </xf>
    <xf numFmtId="0" fontId="29" fillId="25" borderId="11" xfId="0" applyFont="1" applyFill="1" applyBorder="1" applyAlignment="1">
      <alignment horizontal="center" vertical="center" wrapText="1"/>
    </xf>
    <xf numFmtId="0" fontId="29" fillId="25" borderId="13" xfId="0" applyFont="1" applyFill="1" applyBorder="1" applyAlignment="1">
      <alignment horizontal="center" vertical="center" wrapText="1"/>
    </xf>
    <xf numFmtId="0" fontId="55" fillId="25" borderId="0" xfId="0" applyFont="1" applyFill="1" applyAlignment="1">
      <alignment horizontal="center" vertical="center" wrapText="1"/>
    </xf>
    <xf numFmtId="0" fontId="41" fillId="25" borderId="11" xfId="0" applyFont="1" applyFill="1" applyBorder="1" applyAlignment="1">
      <alignment horizontal="center" vertical="center" wrapText="1"/>
    </xf>
    <xf numFmtId="0" fontId="41" fillId="25" borderId="13" xfId="0" applyFont="1" applyFill="1" applyBorder="1" applyAlignment="1">
      <alignment horizontal="center" vertical="center" wrapText="1"/>
    </xf>
    <xf numFmtId="173" fontId="76" fillId="25" borderId="0" xfId="0" applyNumberFormat="1" applyFont="1" applyFill="1" applyAlignment="1">
      <alignment horizontal="center" vertical="center"/>
    </xf>
    <xf numFmtId="0" fontId="55" fillId="26" borderId="20" xfId="0" applyFont="1" applyFill="1" applyBorder="1" applyAlignment="1">
      <alignment horizontal="left" vertical="center" wrapText="1"/>
    </xf>
    <xf numFmtId="0" fontId="55" fillId="26" borderId="17" xfId="0" applyFont="1" applyFill="1" applyBorder="1" applyAlignment="1">
      <alignment horizontal="left" vertical="center" wrapText="1"/>
    </xf>
    <xf numFmtId="173" fontId="76" fillId="25" borderId="22" xfId="0" applyNumberFormat="1" applyFont="1" applyFill="1" applyBorder="1" applyAlignment="1">
      <alignment horizontal="center" vertical="center"/>
    </xf>
    <xf numFmtId="173" fontId="76" fillId="25" borderId="24" xfId="0" applyNumberFormat="1" applyFont="1" applyFill="1" applyBorder="1" applyAlignment="1">
      <alignment horizontal="center" vertical="center"/>
    </xf>
    <xf numFmtId="173" fontId="29" fillId="25" borderId="18" xfId="0" applyNumberFormat="1" applyFont="1" applyFill="1" applyBorder="1" applyAlignment="1">
      <alignment horizontal="center" vertical="center"/>
    </xf>
    <xf numFmtId="173" fontId="29" fillId="25" borderId="19" xfId="0" applyNumberFormat="1" applyFont="1" applyFill="1" applyBorder="1" applyAlignment="1">
      <alignment horizontal="center" vertical="center"/>
    </xf>
    <xf numFmtId="0" fontId="29" fillId="25" borderId="11" xfId="0" applyFont="1" applyFill="1" applyBorder="1" applyAlignment="1">
      <alignment horizontal="left" vertical="center"/>
    </xf>
    <xf numFmtId="0" fontId="29" fillId="25" borderId="13" xfId="0" applyFont="1" applyFill="1" applyBorder="1" applyAlignment="1">
      <alignment horizontal="left" vertical="center"/>
    </xf>
    <xf numFmtId="0" fontId="55" fillId="25" borderId="20" xfId="0" applyFont="1" applyFill="1" applyBorder="1" applyAlignment="1">
      <alignment horizontal="center" vertical="center" wrapText="1"/>
    </xf>
    <xf numFmtId="0" fontId="55" fillId="25" borderId="17" xfId="0" applyFont="1" applyFill="1" applyBorder="1" applyAlignment="1">
      <alignment horizontal="center" vertical="center" wrapText="1"/>
    </xf>
    <xf numFmtId="0" fontId="55" fillId="25" borderId="21" xfId="0" applyFont="1" applyFill="1" applyBorder="1" applyAlignment="1">
      <alignment horizontal="center" vertical="center" wrapText="1"/>
    </xf>
    <xf numFmtId="0" fontId="3" fillId="26" borderId="11" xfId="0" applyFont="1" applyFill="1" applyBorder="1" applyAlignment="1">
      <alignment horizontal="center" vertical="center"/>
    </xf>
    <xf numFmtId="0" fontId="3" fillId="26" borderId="12" xfId="0" applyFont="1" applyFill="1" applyBorder="1" applyAlignment="1">
      <alignment horizontal="center" vertical="center"/>
    </xf>
    <xf numFmtId="0" fontId="55" fillId="25" borderId="11" xfId="0" applyFont="1" applyFill="1" applyBorder="1" applyAlignment="1">
      <alignment horizontal="center" vertical="center"/>
    </xf>
    <xf numFmtId="0" fontId="55" fillId="25" borderId="13" xfId="0" applyFont="1" applyFill="1" applyBorder="1" applyAlignment="1">
      <alignment horizontal="center" vertical="center"/>
    </xf>
    <xf numFmtId="0" fontId="29" fillId="26" borderId="11" xfId="0" applyFont="1" applyFill="1" applyBorder="1" applyAlignment="1">
      <alignment horizontal="center" vertical="top"/>
    </xf>
    <xf numFmtId="0" fontId="29" fillId="26" borderId="13" xfId="0" applyFont="1" applyFill="1" applyBorder="1" applyAlignment="1">
      <alignment horizontal="center" vertical="top"/>
    </xf>
    <xf numFmtId="0" fontId="29" fillId="25" borderId="18" xfId="0" applyFont="1" applyFill="1" applyBorder="1" applyAlignment="1">
      <alignment horizontal="left" vertical="center" wrapText="1"/>
    </xf>
    <xf numFmtId="0" fontId="29" fillId="25" borderId="19" xfId="0" applyFont="1" applyFill="1" applyBorder="1" applyAlignment="1">
      <alignment horizontal="left" vertical="center" wrapText="1"/>
    </xf>
    <xf numFmtId="3" fontId="41" fillId="25" borderId="11" xfId="0" applyNumberFormat="1" applyFont="1" applyFill="1" applyBorder="1" applyAlignment="1">
      <alignment horizontal="center" vertical="center"/>
    </xf>
    <xf numFmtId="3" fontId="41" fillId="25" borderId="13" xfId="0" applyNumberFormat="1" applyFont="1" applyFill="1" applyBorder="1" applyAlignment="1">
      <alignment horizontal="center" vertical="center"/>
    </xf>
    <xf numFmtId="3" fontId="41" fillId="25" borderId="11" xfId="0" applyNumberFormat="1" applyFont="1" applyFill="1" applyBorder="1" applyAlignment="1">
      <alignment horizontal="center" vertical="center" wrapText="1"/>
    </xf>
    <xf numFmtId="3" fontId="41" fillId="25" borderId="13" xfId="0" applyNumberFormat="1" applyFont="1" applyFill="1" applyBorder="1" applyAlignment="1">
      <alignment horizontal="center" vertical="center" wrapText="1"/>
    </xf>
    <xf numFmtId="0" fontId="78" fillId="25" borderId="0" xfId="0" applyFont="1" applyFill="1" applyAlignment="1">
      <alignment horizontal="left" vertical="center" wrapText="1"/>
    </xf>
    <xf numFmtId="0" fontId="41" fillId="25" borderId="18" xfId="0" applyFont="1" applyFill="1" applyBorder="1" applyAlignment="1">
      <alignment horizontal="center" vertical="center" wrapText="1"/>
    </xf>
    <xf numFmtId="0" fontId="41" fillId="25" borderId="19" xfId="0" applyFont="1" applyFill="1" applyBorder="1" applyAlignment="1">
      <alignment horizontal="center" vertical="center" wrapText="1"/>
    </xf>
    <xf numFmtId="173" fontId="76" fillId="25" borderId="14" xfId="0" applyNumberFormat="1" applyFont="1" applyFill="1" applyBorder="1" applyAlignment="1">
      <alignment horizontal="center" vertical="center"/>
    </xf>
    <xf numFmtId="173" fontId="76" fillId="25" borderId="23" xfId="0" applyNumberFormat="1" applyFont="1" applyFill="1" applyBorder="1" applyAlignment="1">
      <alignment horizontal="center" vertical="center"/>
    </xf>
  </cellXfs>
  <cellStyles count="664">
    <cellStyle name="20% - Accent1 10" xfId="20" xr:uid="{00000000-0005-0000-0000-000000000000}"/>
    <cellStyle name="20% - Accent1 11" xfId="21" xr:uid="{00000000-0005-0000-0000-000001000000}"/>
    <cellStyle name="20% - Accent1 12" xfId="22" xr:uid="{00000000-0005-0000-0000-000002000000}"/>
    <cellStyle name="20% - Accent1 13" xfId="23" xr:uid="{00000000-0005-0000-0000-000003000000}"/>
    <cellStyle name="20% - Accent1 14" xfId="24" xr:uid="{00000000-0005-0000-0000-000004000000}"/>
    <cellStyle name="20% - Accent1 15" xfId="25" xr:uid="{00000000-0005-0000-0000-000005000000}"/>
    <cellStyle name="20% - Accent1 16" xfId="26" xr:uid="{00000000-0005-0000-0000-000006000000}"/>
    <cellStyle name="20% - Accent1 2" xfId="27" xr:uid="{00000000-0005-0000-0000-000007000000}"/>
    <cellStyle name="20% - Accent1 3" xfId="28" xr:uid="{00000000-0005-0000-0000-000008000000}"/>
    <cellStyle name="20% - Accent1 4" xfId="29" xr:uid="{00000000-0005-0000-0000-000009000000}"/>
    <cellStyle name="20% - Accent1 5" xfId="30" xr:uid="{00000000-0005-0000-0000-00000A000000}"/>
    <cellStyle name="20% - Accent1 6" xfId="31" xr:uid="{00000000-0005-0000-0000-00000B000000}"/>
    <cellStyle name="20% - Accent1 7" xfId="32" xr:uid="{00000000-0005-0000-0000-00000C000000}"/>
    <cellStyle name="20% - Accent1 8" xfId="33" xr:uid="{00000000-0005-0000-0000-00000D000000}"/>
    <cellStyle name="20% - Accent1 9" xfId="34" xr:uid="{00000000-0005-0000-0000-00000E000000}"/>
    <cellStyle name="20% - Accent2 10" xfId="35" xr:uid="{00000000-0005-0000-0000-00000F000000}"/>
    <cellStyle name="20% - Accent2 11" xfId="36" xr:uid="{00000000-0005-0000-0000-000010000000}"/>
    <cellStyle name="20% - Accent2 12" xfId="37" xr:uid="{00000000-0005-0000-0000-000011000000}"/>
    <cellStyle name="20% - Accent2 13" xfId="38" xr:uid="{00000000-0005-0000-0000-000012000000}"/>
    <cellStyle name="20% - Accent2 14" xfId="39" xr:uid="{00000000-0005-0000-0000-000013000000}"/>
    <cellStyle name="20% - Accent2 15" xfId="40" xr:uid="{00000000-0005-0000-0000-000014000000}"/>
    <cellStyle name="20% - Accent2 16" xfId="41" xr:uid="{00000000-0005-0000-0000-000015000000}"/>
    <cellStyle name="20% - Accent2 2" xfId="42" xr:uid="{00000000-0005-0000-0000-000016000000}"/>
    <cellStyle name="20% - Accent2 3" xfId="43" xr:uid="{00000000-0005-0000-0000-000017000000}"/>
    <cellStyle name="20% - Accent2 4" xfId="44" xr:uid="{00000000-0005-0000-0000-000018000000}"/>
    <cellStyle name="20% - Accent2 5" xfId="45" xr:uid="{00000000-0005-0000-0000-000019000000}"/>
    <cellStyle name="20% - Accent2 6" xfId="46" xr:uid="{00000000-0005-0000-0000-00001A000000}"/>
    <cellStyle name="20% - Accent2 7" xfId="47" xr:uid="{00000000-0005-0000-0000-00001B000000}"/>
    <cellStyle name="20% - Accent2 8" xfId="48" xr:uid="{00000000-0005-0000-0000-00001C000000}"/>
    <cellStyle name="20% - Accent2 9" xfId="49" xr:uid="{00000000-0005-0000-0000-00001D000000}"/>
    <cellStyle name="20% - Accent3 10" xfId="50" xr:uid="{00000000-0005-0000-0000-00001E000000}"/>
    <cellStyle name="20% - Accent3 11" xfId="51" xr:uid="{00000000-0005-0000-0000-00001F000000}"/>
    <cellStyle name="20% - Accent3 12" xfId="52" xr:uid="{00000000-0005-0000-0000-000020000000}"/>
    <cellStyle name="20% - Accent3 13" xfId="53" xr:uid="{00000000-0005-0000-0000-000021000000}"/>
    <cellStyle name="20% - Accent3 14" xfId="54" xr:uid="{00000000-0005-0000-0000-000022000000}"/>
    <cellStyle name="20% - Accent3 15" xfId="55" xr:uid="{00000000-0005-0000-0000-000023000000}"/>
    <cellStyle name="20% - Accent3 16" xfId="56" xr:uid="{00000000-0005-0000-0000-000024000000}"/>
    <cellStyle name="20% - Accent3 2" xfId="57" xr:uid="{00000000-0005-0000-0000-000025000000}"/>
    <cellStyle name="20% - Accent3 3" xfId="58" xr:uid="{00000000-0005-0000-0000-000026000000}"/>
    <cellStyle name="20% - Accent3 4" xfId="59" xr:uid="{00000000-0005-0000-0000-000027000000}"/>
    <cellStyle name="20% - Accent3 5" xfId="60" xr:uid="{00000000-0005-0000-0000-000028000000}"/>
    <cellStyle name="20% - Accent3 6" xfId="61" xr:uid="{00000000-0005-0000-0000-000029000000}"/>
    <cellStyle name="20% - Accent3 7" xfId="62" xr:uid="{00000000-0005-0000-0000-00002A000000}"/>
    <cellStyle name="20% - Accent3 8" xfId="63" xr:uid="{00000000-0005-0000-0000-00002B000000}"/>
    <cellStyle name="20% - Accent3 9" xfId="64" xr:uid="{00000000-0005-0000-0000-00002C000000}"/>
    <cellStyle name="20% - Accent4 10" xfId="65" xr:uid="{00000000-0005-0000-0000-00002D000000}"/>
    <cellStyle name="20% - Accent4 11" xfId="66" xr:uid="{00000000-0005-0000-0000-00002E000000}"/>
    <cellStyle name="20% - Accent4 12" xfId="67" xr:uid="{00000000-0005-0000-0000-00002F000000}"/>
    <cellStyle name="20% - Accent4 13" xfId="68" xr:uid="{00000000-0005-0000-0000-000030000000}"/>
    <cellStyle name="20% - Accent4 14" xfId="69" xr:uid="{00000000-0005-0000-0000-000031000000}"/>
    <cellStyle name="20% - Accent4 15" xfId="70" xr:uid="{00000000-0005-0000-0000-000032000000}"/>
    <cellStyle name="20% - Accent4 16" xfId="71" xr:uid="{00000000-0005-0000-0000-000033000000}"/>
    <cellStyle name="20% - Accent4 2" xfId="72" xr:uid="{00000000-0005-0000-0000-000034000000}"/>
    <cellStyle name="20% - Accent4 3" xfId="73" xr:uid="{00000000-0005-0000-0000-000035000000}"/>
    <cellStyle name="20% - Accent4 4" xfId="74" xr:uid="{00000000-0005-0000-0000-000036000000}"/>
    <cellStyle name="20% - Accent4 5" xfId="75" xr:uid="{00000000-0005-0000-0000-000037000000}"/>
    <cellStyle name="20% - Accent4 6" xfId="76" xr:uid="{00000000-0005-0000-0000-000038000000}"/>
    <cellStyle name="20% - Accent4 7" xfId="77" xr:uid="{00000000-0005-0000-0000-000039000000}"/>
    <cellStyle name="20% - Accent4 8" xfId="78" xr:uid="{00000000-0005-0000-0000-00003A000000}"/>
    <cellStyle name="20% - Accent4 9" xfId="79" xr:uid="{00000000-0005-0000-0000-00003B000000}"/>
    <cellStyle name="20% - Accent5 10" xfId="80" xr:uid="{00000000-0005-0000-0000-00003C000000}"/>
    <cellStyle name="20% - Accent5 11" xfId="81" xr:uid="{00000000-0005-0000-0000-00003D000000}"/>
    <cellStyle name="20% - Accent5 12" xfId="82" xr:uid="{00000000-0005-0000-0000-00003E000000}"/>
    <cellStyle name="20% - Accent5 13" xfId="83" xr:uid="{00000000-0005-0000-0000-00003F000000}"/>
    <cellStyle name="20% - Accent5 14" xfId="84" xr:uid="{00000000-0005-0000-0000-000040000000}"/>
    <cellStyle name="20% - Accent5 15" xfId="85" xr:uid="{00000000-0005-0000-0000-000041000000}"/>
    <cellStyle name="20% - Accent5 16" xfId="86" xr:uid="{00000000-0005-0000-0000-000042000000}"/>
    <cellStyle name="20% - Accent5 2" xfId="87" xr:uid="{00000000-0005-0000-0000-000043000000}"/>
    <cellStyle name="20% - Accent5 3" xfId="88" xr:uid="{00000000-0005-0000-0000-000044000000}"/>
    <cellStyle name="20% - Accent5 4" xfId="89" xr:uid="{00000000-0005-0000-0000-000045000000}"/>
    <cellStyle name="20% - Accent5 5" xfId="90" xr:uid="{00000000-0005-0000-0000-000046000000}"/>
    <cellStyle name="20% - Accent5 6" xfId="91" xr:uid="{00000000-0005-0000-0000-000047000000}"/>
    <cellStyle name="20% - Accent5 7" xfId="92" xr:uid="{00000000-0005-0000-0000-000048000000}"/>
    <cellStyle name="20% - Accent5 8" xfId="93" xr:uid="{00000000-0005-0000-0000-000049000000}"/>
    <cellStyle name="20% - Accent5 9" xfId="94" xr:uid="{00000000-0005-0000-0000-00004A000000}"/>
    <cellStyle name="20% - Accent6 10" xfId="95" xr:uid="{00000000-0005-0000-0000-00004B000000}"/>
    <cellStyle name="20% - Accent6 11" xfId="96" xr:uid="{00000000-0005-0000-0000-00004C000000}"/>
    <cellStyle name="20% - Accent6 12" xfId="97" xr:uid="{00000000-0005-0000-0000-00004D000000}"/>
    <cellStyle name="20% - Accent6 13" xfId="98" xr:uid="{00000000-0005-0000-0000-00004E000000}"/>
    <cellStyle name="20% - Accent6 14" xfId="99" xr:uid="{00000000-0005-0000-0000-00004F000000}"/>
    <cellStyle name="20% - Accent6 15" xfId="100" xr:uid="{00000000-0005-0000-0000-000050000000}"/>
    <cellStyle name="20% - Accent6 16" xfId="101" xr:uid="{00000000-0005-0000-0000-000051000000}"/>
    <cellStyle name="20% - Accent6 2" xfId="102" xr:uid="{00000000-0005-0000-0000-000052000000}"/>
    <cellStyle name="20% - Accent6 3" xfId="103" xr:uid="{00000000-0005-0000-0000-000053000000}"/>
    <cellStyle name="20% - Accent6 4" xfId="104" xr:uid="{00000000-0005-0000-0000-000054000000}"/>
    <cellStyle name="20% - Accent6 5" xfId="105" xr:uid="{00000000-0005-0000-0000-000055000000}"/>
    <cellStyle name="20% - Accent6 6" xfId="106" xr:uid="{00000000-0005-0000-0000-000056000000}"/>
    <cellStyle name="20% - Accent6 7" xfId="107" xr:uid="{00000000-0005-0000-0000-000057000000}"/>
    <cellStyle name="20% - Accent6 8" xfId="108" xr:uid="{00000000-0005-0000-0000-000058000000}"/>
    <cellStyle name="20% - Accent6 9" xfId="109" xr:uid="{00000000-0005-0000-0000-000059000000}"/>
    <cellStyle name="40% - Accent1 10" xfId="110" xr:uid="{00000000-0005-0000-0000-00005A000000}"/>
    <cellStyle name="40% - Accent1 11" xfId="111" xr:uid="{00000000-0005-0000-0000-00005B000000}"/>
    <cellStyle name="40% - Accent1 12" xfId="112" xr:uid="{00000000-0005-0000-0000-00005C000000}"/>
    <cellStyle name="40% - Accent1 13" xfId="113" xr:uid="{00000000-0005-0000-0000-00005D000000}"/>
    <cellStyle name="40% - Accent1 14" xfId="114" xr:uid="{00000000-0005-0000-0000-00005E000000}"/>
    <cellStyle name="40% - Accent1 15" xfId="115" xr:uid="{00000000-0005-0000-0000-00005F000000}"/>
    <cellStyle name="40% - Accent1 16" xfId="116" xr:uid="{00000000-0005-0000-0000-000060000000}"/>
    <cellStyle name="40% - Accent1 2" xfId="117" xr:uid="{00000000-0005-0000-0000-000061000000}"/>
    <cellStyle name="40% - Accent1 3" xfId="118" xr:uid="{00000000-0005-0000-0000-000062000000}"/>
    <cellStyle name="40% - Accent1 4" xfId="119" xr:uid="{00000000-0005-0000-0000-000063000000}"/>
    <cellStyle name="40% - Accent1 5" xfId="120" xr:uid="{00000000-0005-0000-0000-000064000000}"/>
    <cellStyle name="40% - Accent1 6" xfId="121" xr:uid="{00000000-0005-0000-0000-000065000000}"/>
    <cellStyle name="40% - Accent1 7" xfId="122" xr:uid="{00000000-0005-0000-0000-000066000000}"/>
    <cellStyle name="40% - Accent1 8" xfId="123" xr:uid="{00000000-0005-0000-0000-000067000000}"/>
    <cellStyle name="40% - Accent1 9" xfId="124" xr:uid="{00000000-0005-0000-0000-000068000000}"/>
    <cellStyle name="40% - Accent2 10" xfId="125" xr:uid="{00000000-0005-0000-0000-000069000000}"/>
    <cellStyle name="40% - Accent2 11" xfId="126" xr:uid="{00000000-0005-0000-0000-00006A000000}"/>
    <cellStyle name="40% - Accent2 12" xfId="127" xr:uid="{00000000-0005-0000-0000-00006B000000}"/>
    <cellStyle name="40% - Accent2 13" xfId="128" xr:uid="{00000000-0005-0000-0000-00006C000000}"/>
    <cellStyle name="40% - Accent2 14" xfId="129" xr:uid="{00000000-0005-0000-0000-00006D000000}"/>
    <cellStyle name="40% - Accent2 15" xfId="130" xr:uid="{00000000-0005-0000-0000-00006E000000}"/>
    <cellStyle name="40% - Accent2 16" xfId="131" xr:uid="{00000000-0005-0000-0000-00006F000000}"/>
    <cellStyle name="40% - Accent2 2" xfId="132" xr:uid="{00000000-0005-0000-0000-000070000000}"/>
    <cellStyle name="40% - Accent2 3" xfId="133" xr:uid="{00000000-0005-0000-0000-000071000000}"/>
    <cellStyle name="40% - Accent2 4" xfId="134" xr:uid="{00000000-0005-0000-0000-000072000000}"/>
    <cellStyle name="40% - Accent2 5" xfId="135" xr:uid="{00000000-0005-0000-0000-000073000000}"/>
    <cellStyle name="40% - Accent2 6" xfId="136" xr:uid="{00000000-0005-0000-0000-000074000000}"/>
    <cellStyle name="40% - Accent2 7" xfId="137" xr:uid="{00000000-0005-0000-0000-000075000000}"/>
    <cellStyle name="40% - Accent2 8" xfId="138" xr:uid="{00000000-0005-0000-0000-000076000000}"/>
    <cellStyle name="40% - Accent2 9" xfId="139" xr:uid="{00000000-0005-0000-0000-000077000000}"/>
    <cellStyle name="40% - Accent3 10" xfId="140" xr:uid="{00000000-0005-0000-0000-000078000000}"/>
    <cellStyle name="40% - Accent3 11" xfId="141" xr:uid="{00000000-0005-0000-0000-000079000000}"/>
    <cellStyle name="40% - Accent3 12" xfId="142" xr:uid="{00000000-0005-0000-0000-00007A000000}"/>
    <cellStyle name="40% - Accent3 13" xfId="143" xr:uid="{00000000-0005-0000-0000-00007B000000}"/>
    <cellStyle name="40% - Accent3 14" xfId="144" xr:uid="{00000000-0005-0000-0000-00007C000000}"/>
    <cellStyle name="40% - Accent3 15" xfId="145" xr:uid="{00000000-0005-0000-0000-00007D000000}"/>
    <cellStyle name="40% - Accent3 16" xfId="146" xr:uid="{00000000-0005-0000-0000-00007E000000}"/>
    <cellStyle name="40% - Accent3 2" xfId="147" xr:uid="{00000000-0005-0000-0000-00007F000000}"/>
    <cellStyle name="40% - Accent3 3" xfId="148" xr:uid="{00000000-0005-0000-0000-000080000000}"/>
    <cellStyle name="40% - Accent3 4" xfId="149" xr:uid="{00000000-0005-0000-0000-000081000000}"/>
    <cellStyle name="40% - Accent3 5" xfId="150" xr:uid="{00000000-0005-0000-0000-000082000000}"/>
    <cellStyle name="40% - Accent3 6" xfId="151" xr:uid="{00000000-0005-0000-0000-000083000000}"/>
    <cellStyle name="40% - Accent3 7" xfId="152" xr:uid="{00000000-0005-0000-0000-000084000000}"/>
    <cellStyle name="40% - Accent3 8" xfId="153" xr:uid="{00000000-0005-0000-0000-000085000000}"/>
    <cellStyle name="40% - Accent3 9" xfId="154" xr:uid="{00000000-0005-0000-0000-000086000000}"/>
    <cellStyle name="40% - Accent4 10" xfId="155" xr:uid="{00000000-0005-0000-0000-000087000000}"/>
    <cellStyle name="40% - Accent4 11" xfId="156" xr:uid="{00000000-0005-0000-0000-000088000000}"/>
    <cellStyle name="40% - Accent4 12" xfId="157" xr:uid="{00000000-0005-0000-0000-000089000000}"/>
    <cellStyle name="40% - Accent4 13" xfId="158" xr:uid="{00000000-0005-0000-0000-00008A000000}"/>
    <cellStyle name="40% - Accent4 14" xfId="159" xr:uid="{00000000-0005-0000-0000-00008B000000}"/>
    <cellStyle name="40% - Accent4 15" xfId="160" xr:uid="{00000000-0005-0000-0000-00008C000000}"/>
    <cellStyle name="40% - Accent4 16" xfId="161" xr:uid="{00000000-0005-0000-0000-00008D000000}"/>
    <cellStyle name="40% - Accent4 2" xfId="162" xr:uid="{00000000-0005-0000-0000-00008E000000}"/>
    <cellStyle name="40% - Accent4 3" xfId="163" xr:uid="{00000000-0005-0000-0000-00008F000000}"/>
    <cellStyle name="40% - Accent4 4" xfId="164" xr:uid="{00000000-0005-0000-0000-000090000000}"/>
    <cellStyle name="40% - Accent4 5" xfId="165" xr:uid="{00000000-0005-0000-0000-000091000000}"/>
    <cellStyle name="40% - Accent4 6" xfId="166" xr:uid="{00000000-0005-0000-0000-000092000000}"/>
    <cellStyle name="40% - Accent4 7" xfId="167" xr:uid="{00000000-0005-0000-0000-000093000000}"/>
    <cellStyle name="40% - Accent4 8" xfId="168" xr:uid="{00000000-0005-0000-0000-000094000000}"/>
    <cellStyle name="40% - Accent4 9" xfId="169" xr:uid="{00000000-0005-0000-0000-000095000000}"/>
    <cellStyle name="40% - Accent5 10" xfId="170" xr:uid="{00000000-0005-0000-0000-000096000000}"/>
    <cellStyle name="40% - Accent5 11" xfId="171" xr:uid="{00000000-0005-0000-0000-000097000000}"/>
    <cellStyle name="40% - Accent5 12" xfId="172" xr:uid="{00000000-0005-0000-0000-000098000000}"/>
    <cellStyle name="40% - Accent5 13" xfId="173" xr:uid="{00000000-0005-0000-0000-000099000000}"/>
    <cellStyle name="40% - Accent5 14" xfId="174" xr:uid="{00000000-0005-0000-0000-00009A000000}"/>
    <cellStyle name="40% - Accent5 15" xfId="175" xr:uid="{00000000-0005-0000-0000-00009B000000}"/>
    <cellStyle name="40% - Accent5 16" xfId="176" xr:uid="{00000000-0005-0000-0000-00009C000000}"/>
    <cellStyle name="40% - Accent5 2" xfId="177" xr:uid="{00000000-0005-0000-0000-00009D000000}"/>
    <cellStyle name="40% - Accent5 3" xfId="178" xr:uid="{00000000-0005-0000-0000-00009E000000}"/>
    <cellStyle name="40% - Accent5 4" xfId="179" xr:uid="{00000000-0005-0000-0000-00009F000000}"/>
    <cellStyle name="40% - Accent5 5" xfId="180" xr:uid="{00000000-0005-0000-0000-0000A0000000}"/>
    <cellStyle name="40% - Accent5 6" xfId="181" xr:uid="{00000000-0005-0000-0000-0000A1000000}"/>
    <cellStyle name="40% - Accent5 7" xfId="182" xr:uid="{00000000-0005-0000-0000-0000A2000000}"/>
    <cellStyle name="40% - Accent5 8" xfId="183" xr:uid="{00000000-0005-0000-0000-0000A3000000}"/>
    <cellStyle name="40% - Accent5 9" xfId="184" xr:uid="{00000000-0005-0000-0000-0000A4000000}"/>
    <cellStyle name="40% - Accent6 10" xfId="185" xr:uid="{00000000-0005-0000-0000-0000A5000000}"/>
    <cellStyle name="40% - Accent6 11" xfId="186" xr:uid="{00000000-0005-0000-0000-0000A6000000}"/>
    <cellStyle name="40% - Accent6 12" xfId="187" xr:uid="{00000000-0005-0000-0000-0000A7000000}"/>
    <cellStyle name="40% - Accent6 13" xfId="188" xr:uid="{00000000-0005-0000-0000-0000A8000000}"/>
    <cellStyle name="40% - Accent6 14" xfId="189" xr:uid="{00000000-0005-0000-0000-0000A9000000}"/>
    <cellStyle name="40% - Accent6 15" xfId="190" xr:uid="{00000000-0005-0000-0000-0000AA000000}"/>
    <cellStyle name="40% - Accent6 16" xfId="191" xr:uid="{00000000-0005-0000-0000-0000AB000000}"/>
    <cellStyle name="40% - Accent6 2" xfId="192" xr:uid="{00000000-0005-0000-0000-0000AC000000}"/>
    <cellStyle name="40% - Accent6 3" xfId="193" xr:uid="{00000000-0005-0000-0000-0000AD000000}"/>
    <cellStyle name="40% - Accent6 4" xfId="194" xr:uid="{00000000-0005-0000-0000-0000AE000000}"/>
    <cellStyle name="40% - Accent6 5" xfId="195" xr:uid="{00000000-0005-0000-0000-0000AF000000}"/>
    <cellStyle name="40% - Accent6 6" xfId="196" xr:uid="{00000000-0005-0000-0000-0000B0000000}"/>
    <cellStyle name="40% - Accent6 7" xfId="197" xr:uid="{00000000-0005-0000-0000-0000B1000000}"/>
    <cellStyle name="40% - Accent6 8" xfId="198" xr:uid="{00000000-0005-0000-0000-0000B2000000}"/>
    <cellStyle name="40% - Accent6 9" xfId="199" xr:uid="{00000000-0005-0000-0000-0000B3000000}"/>
    <cellStyle name="60% - Accent1 10" xfId="200" xr:uid="{00000000-0005-0000-0000-0000B4000000}"/>
    <cellStyle name="60% - Accent1 11" xfId="201" xr:uid="{00000000-0005-0000-0000-0000B5000000}"/>
    <cellStyle name="60% - Accent1 12" xfId="202" xr:uid="{00000000-0005-0000-0000-0000B6000000}"/>
    <cellStyle name="60% - Accent1 13" xfId="203" xr:uid="{00000000-0005-0000-0000-0000B7000000}"/>
    <cellStyle name="60% - Accent1 14" xfId="204" xr:uid="{00000000-0005-0000-0000-0000B8000000}"/>
    <cellStyle name="60% - Accent1 15" xfId="205" xr:uid="{00000000-0005-0000-0000-0000B9000000}"/>
    <cellStyle name="60% - Accent1 16" xfId="206" xr:uid="{00000000-0005-0000-0000-0000BA000000}"/>
    <cellStyle name="60% - Accent1 2" xfId="207" xr:uid="{00000000-0005-0000-0000-0000BB000000}"/>
    <cellStyle name="60% - Accent1 3" xfId="208" xr:uid="{00000000-0005-0000-0000-0000BC000000}"/>
    <cellStyle name="60% - Accent1 4" xfId="209" xr:uid="{00000000-0005-0000-0000-0000BD000000}"/>
    <cellStyle name="60% - Accent1 5" xfId="210" xr:uid="{00000000-0005-0000-0000-0000BE000000}"/>
    <cellStyle name="60% - Accent1 6" xfId="211" xr:uid="{00000000-0005-0000-0000-0000BF000000}"/>
    <cellStyle name="60% - Accent1 7" xfId="212" xr:uid="{00000000-0005-0000-0000-0000C0000000}"/>
    <cellStyle name="60% - Accent1 8" xfId="213" xr:uid="{00000000-0005-0000-0000-0000C1000000}"/>
    <cellStyle name="60% - Accent1 9" xfId="214" xr:uid="{00000000-0005-0000-0000-0000C2000000}"/>
    <cellStyle name="60% - Accent2 10" xfId="215" xr:uid="{00000000-0005-0000-0000-0000C3000000}"/>
    <cellStyle name="60% - Accent2 11" xfId="216" xr:uid="{00000000-0005-0000-0000-0000C4000000}"/>
    <cellStyle name="60% - Accent2 12" xfId="217" xr:uid="{00000000-0005-0000-0000-0000C5000000}"/>
    <cellStyle name="60% - Accent2 13" xfId="218" xr:uid="{00000000-0005-0000-0000-0000C6000000}"/>
    <cellStyle name="60% - Accent2 14" xfId="219" xr:uid="{00000000-0005-0000-0000-0000C7000000}"/>
    <cellStyle name="60% - Accent2 15" xfId="220" xr:uid="{00000000-0005-0000-0000-0000C8000000}"/>
    <cellStyle name="60% - Accent2 16" xfId="221" xr:uid="{00000000-0005-0000-0000-0000C9000000}"/>
    <cellStyle name="60% - Accent2 2" xfId="222" xr:uid="{00000000-0005-0000-0000-0000CA000000}"/>
    <cellStyle name="60% - Accent2 3" xfId="223" xr:uid="{00000000-0005-0000-0000-0000CB000000}"/>
    <cellStyle name="60% - Accent2 4" xfId="224" xr:uid="{00000000-0005-0000-0000-0000CC000000}"/>
    <cellStyle name="60% - Accent2 5" xfId="225" xr:uid="{00000000-0005-0000-0000-0000CD000000}"/>
    <cellStyle name="60% - Accent2 6" xfId="226" xr:uid="{00000000-0005-0000-0000-0000CE000000}"/>
    <cellStyle name="60% - Accent2 7" xfId="227" xr:uid="{00000000-0005-0000-0000-0000CF000000}"/>
    <cellStyle name="60% - Accent2 8" xfId="228" xr:uid="{00000000-0005-0000-0000-0000D0000000}"/>
    <cellStyle name="60% - Accent2 9" xfId="229" xr:uid="{00000000-0005-0000-0000-0000D1000000}"/>
    <cellStyle name="60% - Accent3 10" xfId="230" xr:uid="{00000000-0005-0000-0000-0000D2000000}"/>
    <cellStyle name="60% - Accent3 11" xfId="231" xr:uid="{00000000-0005-0000-0000-0000D3000000}"/>
    <cellStyle name="60% - Accent3 12" xfId="232" xr:uid="{00000000-0005-0000-0000-0000D4000000}"/>
    <cellStyle name="60% - Accent3 13" xfId="233" xr:uid="{00000000-0005-0000-0000-0000D5000000}"/>
    <cellStyle name="60% - Accent3 14" xfId="234" xr:uid="{00000000-0005-0000-0000-0000D6000000}"/>
    <cellStyle name="60% - Accent3 15" xfId="235" xr:uid="{00000000-0005-0000-0000-0000D7000000}"/>
    <cellStyle name="60% - Accent3 16" xfId="236" xr:uid="{00000000-0005-0000-0000-0000D8000000}"/>
    <cellStyle name="60% - Accent3 2" xfId="237" xr:uid="{00000000-0005-0000-0000-0000D9000000}"/>
    <cellStyle name="60% - Accent3 3" xfId="238" xr:uid="{00000000-0005-0000-0000-0000DA000000}"/>
    <cellStyle name="60% - Accent3 4" xfId="239" xr:uid="{00000000-0005-0000-0000-0000DB000000}"/>
    <cellStyle name="60% - Accent3 5" xfId="240" xr:uid="{00000000-0005-0000-0000-0000DC000000}"/>
    <cellStyle name="60% - Accent3 6" xfId="241" xr:uid="{00000000-0005-0000-0000-0000DD000000}"/>
    <cellStyle name="60% - Accent3 7" xfId="242" xr:uid="{00000000-0005-0000-0000-0000DE000000}"/>
    <cellStyle name="60% - Accent3 8" xfId="243" xr:uid="{00000000-0005-0000-0000-0000DF000000}"/>
    <cellStyle name="60% - Accent3 9" xfId="244" xr:uid="{00000000-0005-0000-0000-0000E0000000}"/>
    <cellStyle name="60% - Accent4 10" xfId="245" xr:uid="{00000000-0005-0000-0000-0000E1000000}"/>
    <cellStyle name="60% - Accent4 11" xfId="246" xr:uid="{00000000-0005-0000-0000-0000E2000000}"/>
    <cellStyle name="60% - Accent4 12" xfId="247" xr:uid="{00000000-0005-0000-0000-0000E3000000}"/>
    <cellStyle name="60% - Accent4 13" xfId="248" xr:uid="{00000000-0005-0000-0000-0000E4000000}"/>
    <cellStyle name="60% - Accent4 14" xfId="249" xr:uid="{00000000-0005-0000-0000-0000E5000000}"/>
    <cellStyle name="60% - Accent4 15" xfId="250" xr:uid="{00000000-0005-0000-0000-0000E6000000}"/>
    <cellStyle name="60% - Accent4 16" xfId="251" xr:uid="{00000000-0005-0000-0000-0000E7000000}"/>
    <cellStyle name="60% - Accent4 2" xfId="252" xr:uid="{00000000-0005-0000-0000-0000E8000000}"/>
    <cellStyle name="60% - Accent4 3" xfId="253" xr:uid="{00000000-0005-0000-0000-0000E9000000}"/>
    <cellStyle name="60% - Accent4 4" xfId="254" xr:uid="{00000000-0005-0000-0000-0000EA000000}"/>
    <cellStyle name="60% - Accent4 5" xfId="255" xr:uid="{00000000-0005-0000-0000-0000EB000000}"/>
    <cellStyle name="60% - Accent4 6" xfId="256" xr:uid="{00000000-0005-0000-0000-0000EC000000}"/>
    <cellStyle name="60% - Accent4 7" xfId="257" xr:uid="{00000000-0005-0000-0000-0000ED000000}"/>
    <cellStyle name="60% - Accent4 8" xfId="258" xr:uid="{00000000-0005-0000-0000-0000EE000000}"/>
    <cellStyle name="60% - Accent4 9" xfId="259" xr:uid="{00000000-0005-0000-0000-0000EF000000}"/>
    <cellStyle name="60% - Accent5 10" xfId="260" xr:uid="{00000000-0005-0000-0000-0000F0000000}"/>
    <cellStyle name="60% - Accent5 11" xfId="261" xr:uid="{00000000-0005-0000-0000-0000F1000000}"/>
    <cellStyle name="60% - Accent5 12" xfId="262" xr:uid="{00000000-0005-0000-0000-0000F2000000}"/>
    <cellStyle name="60% - Accent5 13" xfId="263" xr:uid="{00000000-0005-0000-0000-0000F3000000}"/>
    <cellStyle name="60% - Accent5 14" xfId="264" xr:uid="{00000000-0005-0000-0000-0000F4000000}"/>
    <cellStyle name="60% - Accent5 15" xfId="265" xr:uid="{00000000-0005-0000-0000-0000F5000000}"/>
    <cellStyle name="60% - Accent5 16" xfId="266" xr:uid="{00000000-0005-0000-0000-0000F6000000}"/>
    <cellStyle name="60% - Accent5 2" xfId="267" xr:uid="{00000000-0005-0000-0000-0000F7000000}"/>
    <cellStyle name="60% - Accent5 3" xfId="268" xr:uid="{00000000-0005-0000-0000-0000F8000000}"/>
    <cellStyle name="60% - Accent5 4" xfId="269" xr:uid="{00000000-0005-0000-0000-0000F9000000}"/>
    <cellStyle name="60% - Accent5 5" xfId="270" xr:uid="{00000000-0005-0000-0000-0000FA000000}"/>
    <cellStyle name="60% - Accent5 6" xfId="271" xr:uid="{00000000-0005-0000-0000-0000FB000000}"/>
    <cellStyle name="60% - Accent5 7" xfId="272" xr:uid="{00000000-0005-0000-0000-0000FC000000}"/>
    <cellStyle name="60% - Accent5 8" xfId="273" xr:uid="{00000000-0005-0000-0000-0000FD000000}"/>
    <cellStyle name="60% - Accent5 9" xfId="274" xr:uid="{00000000-0005-0000-0000-0000FE000000}"/>
    <cellStyle name="60% - Accent6 10" xfId="275" xr:uid="{00000000-0005-0000-0000-0000FF000000}"/>
    <cellStyle name="60% - Accent6 11" xfId="276" xr:uid="{00000000-0005-0000-0000-000000010000}"/>
    <cellStyle name="60% - Accent6 12" xfId="277" xr:uid="{00000000-0005-0000-0000-000001010000}"/>
    <cellStyle name="60% - Accent6 13" xfId="278" xr:uid="{00000000-0005-0000-0000-000002010000}"/>
    <cellStyle name="60% - Accent6 14" xfId="279" xr:uid="{00000000-0005-0000-0000-000003010000}"/>
    <cellStyle name="60% - Accent6 15" xfId="280" xr:uid="{00000000-0005-0000-0000-000004010000}"/>
    <cellStyle name="60% - Accent6 16" xfId="281" xr:uid="{00000000-0005-0000-0000-000005010000}"/>
    <cellStyle name="60% - Accent6 2" xfId="282" xr:uid="{00000000-0005-0000-0000-000006010000}"/>
    <cellStyle name="60% - Accent6 3" xfId="283" xr:uid="{00000000-0005-0000-0000-000007010000}"/>
    <cellStyle name="60% - Accent6 4" xfId="284" xr:uid="{00000000-0005-0000-0000-000008010000}"/>
    <cellStyle name="60% - Accent6 5" xfId="285" xr:uid="{00000000-0005-0000-0000-000009010000}"/>
    <cellStyle name="60% - Accent6 6" xfId="286" xr:uid="{00000000-0005-0000-0000-00000A010000}"/>
    <cellStyle name="60% - Accent6 7" xfId="287" xr:uid="{00000000-0005-0000-0000-00000B010000}"/>
    <cellStyle name="60% - Accent6 8" xfId="288" xr:uid="{00000000-0005-0000-0000-00000C010000}"/>
    <cellStyle name="60% - Accent6 9" xfId="289" xr:uid="{00000000-0005-0000-0000-00000D010000}"/>
    <cellStyle name="Accent1 10" xfId="290" xr:uid="{00000000-0005-0000-0000-00000E010000}"/>
    <cellStyle name="Accent1 11" xfId="291" xr:uid="{00000000-0005-0000-0000-00000F010000}"/>
    <cellStyle name="Accent1 12" xfId="292" xr:uid="{00000000-0005-0000-0000-000010010000}"/>
    <cellStyle name="Accent1 13" xfId="293" xr:uid="{00000000-0005-0000-0000-000011010000}"/>
    <cellStyle name="Accent1 14" xfId="294" xr:uid="{00000000-0005-0000-0000-000012010000}"/>
    <cellStyle name="Accent1 15" xfId="295" xr:uid="{00000000-0005-0000-0000-000013010000}"/>
    <cellStyle name="Accent1 16" xfId="296" xr:uid="{00000000-0005-0000-0000-000014010000}"/>
    <cellStyle name="Accent1 2" xfId="297" xr:uid="{00000000-0005-0000-0000-000015010000}"/>
    <cellStyle name="Accent1 3" xfId="298" xr:uid="{00000000-0005-0000-0000-000016010000}"/>
    <cellStyle name="Accent1 4" xfId="299" xr:uid="{00000000-0005-0000-0000-000017010000}"/>
    <cellStyle name="Accent1 5" xfId="300" xr:uid="{00000000-0005-0000-0000-000018010000}"/>
    <cellStyle name="Accent1 6" xfId="301" xr:uid="{00000000-0005-0000-0000-000019010000}"/>
    <cellStyle name="Accent1 7" xfId="302" xr:uid="{00000000-0005-0000-0000-00001A010000}"/>
    <cellStyle name="Accent1 8" xfId="303" xr:uid="{00000000-0005-0000-0000-00001B010000}"/>
    <cellStyle name="Accent1 9" xfId="304" xr:uid="{00000000-0005-0000-0000-00001C010000}"/>
    <cellStyle name="Accent2 10" xfId="305" xr:uid="{00000000-0005-0000-0000-00001D010000}"/>
    <cellStyle name="Accent2 11" xfId="306" xr:uid="{00000000-0005-0000-0000-00001E010000}"/>
    <cellStyle name="Accent2 12" xfId="307" xr:uid="{00000000-0005-0000-0000-00001F010000}"/>
    <cellStyle name="Accent2 13" xfId="308" xr:uid="{00000000-0005-0000-0000-000020010000}"/>
    <cellStyle name="Accent2 14" xfId="309" xr:uid="{00000000-0005-0000-0000-000021010000}"/>
    <cellStyle name="Accent2 15" xfId="310" xr:uid="{00000000-0005-0000-0000-000022010000}"/>
    <cellStyle name="Accent2 16" xfId="311" xr:uid="{00000000-0005-0000-0000-000023010000}"/>
    <cellStyle name="Accent2 2" xfId="312" xr:uid="{00000000-0005-0000-0000-000024010000}"/>
    <cellStyle name="Accent2 3" xfId="313" xr:uid="{00000000-0005-0000-0000-000025010000}"/>
    <cellStyle name="Accent2 4" xfId="314" xr:uid="{00000000-0005-0000-0000-000026010000}"/>
    <cellStyle name="Accent2 5" xfId="315" xr:uid="{00000000-0005-0000-0000-000027010000}"/>
    <cellStyle name="Accent2 6" xfId="316" xr:uid="{00000000-0005-0000-0000-000028010000}"/>
    <cellStyle name="Accent2 7" xfId="317" xr:uid="{00000000-0005-0000-0000-000029010000}"/>
    <cellStyle name="Accent2 8" xfId="318" xr:uid="{00000000-0005-0000-0000-00002A010000}"/>
    <cellStyle name="Accent2 9" xfId="319" xr:uid="{00000000-0005-0000-0000-00002B010000}"/>
    <cellStyle name="Accent3 10" xfId="320" xr:uid="{00000000-0005-0000-0000-00002C010000}"/>
    <cellStyle name="Accent3 11" xfId="321" xr:uid="{00000000-0005-0000-0000-00002D010000}"/>
    <cellStyle name="Accent3 12" xfId="322" xr:uid="{00000000-0005-0000-0000-00002E010000}"/>
    <cellStyle name="Accent3 13" xfId="323" xr:uid="{00000000-0005-0000-0000-00002F010000}"/>
    <cellStyle name="Accent3 14" xfId="324" xr:uid="{00000000-0005-0000-0000-000030010000}"/>
    <cellStyle name="Accent3 15" xfId="325" xr:uid="{00000000-0005-0000-0000-000031010000}"/>
    <cellStyle name="Accent3 16" xfId="326" xr:uid="{00000000-0005-0000-0000-000032010000}"/>
    <cellStyle name="Accent3 2" xfId="327" xr:uid="{00000000-0005-0000-0000-000033010000}"/>
    <cellStyle name="Accent3 3" xfId="328" xr:uid="{00000000-0005-0000-0000-000034010000}"/>
    <cellStyle name="Accent3 4" xfId="329" xr:uid="{00000000-0005-0000-0000-000035010000}"/>
    <cellStyle name="Accent3 5" xfId="330" xr:uid="{00000000-0005-0000-0000-000036010000}"/>
    <cellStyle name="Accent3 6" xfId="331" xr:uid="{00000000-0005-0000-0000-000037010000}"/>
    <cellStyle name="Accent3 7" xfId="332" xr:uid="{00000000-0005-0000-0000-000038010000}"/>
    <cellStyle name="Accent3 8" xfId="333" xr:uid="{00000000-0005-0000-0000-000039010000}"/>
    <cellStyle name="Accent3 9" xfId="334" xr:uid="{00000000-0005-0000-0000-00003A010000}"/>
    <cellStyle name="Accent4 10" xfId="335" xr:uid="{00000000-0005-0000-0000-00003B010000}"/>
    <cellStyle name="Accent4 11" xfId="336" xr:uid="{00000000-0005-0000-0000-00003C010000}"/>
    <cellStyle name="Accent4 12" xfId="337" xr:uid="{00000000-0005-0000-0000-00003D010000}"/>
    <cellStyle name="Accent4 13" xfId="338" xr:uid="{00000000-0005-0000-0000-00003E010000}"/>
    <cellStyle name="Accent4 14" xfId="339" xr:uid="{00000000-0005-0000-0000-00003F010000}"/>
    <cellStyle name="Accent4 15" xfId="340" xr:uid="{00000000-0005-0000-0000-000040010000}"/>
    <cellStyle name="Accent4 16" xfId="341" xr:uid="{00000000-0005-0000-0000-000041010000}"/>
    <cellStyle name="Accent4 2" xfId="342" xr:uid="{00000000-0005-0000-0000-000042010000}"/>
    <cellStyle name="Accent4 3" xfId="343" xr:uid="{00000000-0005-0000-0000-000043010000}"/>
    <cellStyle name="Accent4 4" xfId="344" xr:uid="{00000000-0005-0000-0000-000044010000}"/>
    <cellStyle name="Accent4 5" xfId="345" xr:uid="{00000000-0005-0000-0000-000045010000}"/>
    <cellStyle name="Accent4 6" xfId="346" xr:uid="{00000000-0005-0000-0000-000046010000}"/>
    <cellStyle name="Accent4 7" xfId="347" xr:uid="{00000000-0005-0000-0000-000047010000}"/>
    <cellStyle name="Accent4 8" xfId="348" xr:uid="{00000000-0005-0000-0000-000048010000}"/>
    <cellStyle name="Accent4 9" xfId="349" xr:uid="{00000000-0005-0000-0000-000049010000}"/>
    <cellStyle name="Accent5 10" xfId="350" xr:uid="{00000000-0005-0000-0000-00004A010000}"/>
    <cellStyle name="Accent5 11" xfId="351" xr:uid="{00000000-0005-0000-0000-00004B010000}"/>
    <cellStyle name="Accent5 12" xfId="352" xr:uid="{00000000-0005-0000-0000-00004C010000}"/>
    <cellStyle name="Accent5 13" xfId="353" xr:uid="{00000000-0005-0000-0000-00004D010000}"/>
    <cellStyle name="Accent5 14" xfId="354" xr:uid="{00000000-0005-0000-0000-00004E010000}"/>
    <cellStyle name="Accent5 15" xfId="355" xr:uid="{00000000-0005-0000-0000-00004F010000}"/>
    <cellStyle name="Accent5 16" xfId="356" xr:uid="{00000000-0005-0000-0000-000050010000}"/>
    <cellStyle name="Accent5 2" xfId="357" xr:uid="{00000000-0005-0000-0000-000051010000}"/>
    <cellStyle name="Accent5 3" xfId="358" xr:uid="{00000000-0005-0000-0000-000052010000}"/>
    <cellStyle name="Accent5 4" xfId="359" xr:uid="{00000000-0005-0000-0000-000053010000}"/>
    <cellStyle name="Accent5 5" xfId="360" xr:uid="{00000000-0005-0000-0000-000054010000}"/>
    <cellStyle name="Accent5 6" xfId="361" xr:uid="{00000000-0005-0000-0000-000055010000}"/>
    <cellStyle name="Accent5 7" xfId="362" xr:uid="{00000000-0005-0000-0000-000056010000}"/>
    <cellStyle name="Accent5 8" xfId="363" xr:uid="{00000000-0005-0000-0000-000057010000}"/>
    <cellStyle name="Accent5 9" xfId="364" xr:uid="{00000000-0005-0000-0000-000058010000}"/>
    <cellStyle name="Accent6 10" xfId="365" xr:uid="{00000000-0005-0000-0000-000059010000}"/>
    <cellStyle name="Accent6 11" xfId="366" xr:uid="{00000000-0005-0000-0000-00005A010000}"/>
    <cellStyle name="Accent6 12" xfId="367" xr:uid="{00000000-0005-0000-0000-00005B010000}"/>
    <cellStyle name="Accent6 13" xfId="368" xr:uid="{00000000-0005-0000-0000-00005C010000}"/>
    <cellStyle name="Accent6 14" xfId="369" xr:uid="{00000000-0005-0000-0000-00005D010000}"/>
    <cellStyle name="Accent6 15" xfId="370" xr:uid="{00000000-0005-0000-0000-00005E010000}"/>
    <cellStyle name="Accent6 16" xfId="371" xr:uid="{00000000-0005-0000-0000-00005F010000}"/>
    <cellStyle name="Accent6 2" xfId="372" xr:uid="{00000000-0005-0000-0000-000060010000}"/>
    <cellStyle name="Accent6 3" xfId="373" xr:uid="{00000000-0005-0000-0000-000061010000}"/>
    <cellStyle name="Accent6 4" xfId="374" xr:uid="{00000000-0005-0000-0000-000062010000}"/>
    <cellStyle name="Accent6 5" xfId="375" xr:uid="{00000000-0005-0000-0000-000063010000}"/>
    <cellStyle name="Accent6 6" xfId="376" xr:uid="{00000000-0005-0000-0000-000064010000}"/>
    <cellStyle name="Accent6 7" xfId="377" xr:uid="{00000000-0005-0000-0000-000065010000}"/>
    <cellStyle name="Accent6 8" xfId="378" xr:uid="{00000000-0005-0000-0000-000066010000}"/>
    <cellStyle name="Accent6 9" xfId="379" xr:uid="{00000000-0005-0000-0000-000067010000}"/>
    <cellStyle name="Berekening 10" xfId="380" xr:uid="{00000000-0005-0000-0000-000068010000}"/>
    <cellStyle name="Berekening 11" xfId="381" xr:uid="{00000000-0005-0000-0000-000069010000}"/>
    <cellStyle name="Berekening 12" xfId="382" xr:uid="{00000000-0005-0000-0000-00006A010000}"/>
    <cellStyle name="Berekening 13" xfId="383" xr:uid="{00000000-0005-0000-0000-00006B010000}"/>
    <cellStyle name="Berekening 14" xfId="384" xr:uid="{00000000-0005-0000-0000-00006C010000}"/>
    <cellStyle name="Berekening 15" xfId="385" xr:uid="{00000000-0005-0000-0000-00006D010000}"/>
    <cellStyle name="Berekening 16" xfId="386" xr:uid="{00000000-0005-0000-0000-00006E010000}"/>
    <cellStyle name="Berekening 2" xfId="387" xr:uid="{00000000-0005-0000-0000-00006F010000}"/>
    <cellStyle name="Berekening 3" xfId="388" xr:uid="{00000000-0005-0000-0000-000070010000}"/>
    <cellStyle name="Berekening 4" xfId="389" xr:uid="{00000000-0005-0000-0000-000071010000}"/>
    <cellStyle name="Berekening 5" xfId="390" xr:uid="{00000000-0005-0000-0000-000072010000}"/>
    <cellStyle name="Berekening 6" xfId="391" xr:uid="{00000000-0005-0000-0000-000073010000}"/>
    <cellStyle name="Berekening 7" xfId="392" xr:uid="{00000000-0005-0000-0000-000074010000}"/>
    <cellStyle name="Berekening 8" xfId="393" xr:uid="{00000000-0005-0000-0000-000075010000}"/>
    <cellStyle name="Berekening 9" xfId="394" xr:uid="{00000000-0005-0000-0000-000076010000}"/>
    <cellStyle name="Controlecel 10" xfId="395" xr:uid="{00000000-0005-0000-0000-000077010000}"/>
    <cellStyle name="Controlecel 11" xfId="396" xr:uid="{00000000-0005-0000-0000-000078010000}"/>
    <cellStyle name="Controlecel 12" xfId="397" xr:uid="{00000000-0005-0000-0000-000079010000}"/>
    <cellStyle name="Controlecel 13" xfId="398" xr:uid="{00000000-0005-0000-0000-00007A010000}"/>
    <cellStyle name="Controlecel 14" xfId="399" xr:uid="{00000000-0005-0000-0000-00007B010000}"/>
    <cellStyle name="Controlecel 15" xfId="400" xr:uid="{00000000-0005-0000-0000-00007C010000}"/>
    <cellStyle name="Controlecel 16" xfId="401" xr:uid="{00000000-0005-0000-0000-00007D010000}"/>
    <cellStyle name="Controlecel 2" xfId="402" xr:uid="{00000000-0005-0000-0000-00007E010000}"/>
    <cellStyle name="Controlecel 3" xfId="403" xr:uid="{00000000-0005-0000-0000-00007F010000}"/>
    <cellStyle name="Controlecel 4" xfId="404" xr:uid="{00000000-0005-0000-0000-000080010000}"/>
    <cellStyle name="Controlecel 5" xfId="405" xr:uid="{00000000-0005-0000-0000-000081010000}"/>
    <cellStyle name="Controlecel 6" xfId="406" xr:uid="{00000000-0005-0000-0000-000082010000}"/>
    <cellStyle name="Controlecel 7" xfId="407" xr:uid="{00000000-0005-0000-0000-000083010000}"/>
    <cellStyle name="Controlecel 8" xfId="408" xr:uid="{00000000-0005-0000-0000-000084010000}"/>
    <cellStyle name="Controlecel 9" xfId="409" xr:uid="{00000000-0005-0000-0000-000085010000}"/>
    <cellStyle name="Euro" xfId="410" xr:uid="{00000000-0005-0000-0000-000086010000}"/>
    <cellStyle name="Euro 3" xfId="1" xr:uid="{00000000-0005-0000-0000-000087010000}"/>
    <cellStyle name="Gekoppelde cel 10" xfId="411" xr:uid="{00000000-0005-0000-0000-000088010000}"/>
    <cellStyle name="Gekoppelde cel 11" xfId="412" xr:uid="{00000000-0005-0000-0000-000089010000}"/>
    <cellStyle name="Gekoppelde cel 12" xfId="413" xr:uid="{00000000-0005-0000-0000-00008A010000}"/>
    <cellStyle name="Gekoppelde cel 13" xfId="414" xr:uid="{00000000-0005-0000-0000-00008B010000}"/>
    <cellStyle name="Gekoppelde cel 14" xfId="415" xr:uid="{00000000-0005-0000-0000-00008C010000}"/>
    <cellStyle name="Gekoppelde cel 15" xfId="416" xr:uid="{00000000-0005-0000-0000-00008D010000}"/>
    <cellStyle name="Gekoppelde cel 16" xfId="417" xr:uid="{00000000-0005-0000-0000-00008E010000}"/>
    <cellStyle name="Gekoppelde cel 2" xfId="418" xr:uid="{00000000-0005-0000-0000-00008F010000}"/>
    <cellStyle name="Gekoppelde cel 3" xfId="419" xr:uid="{00000000-0005-0000-0000-000090010000}"/>
    <cellStyle name="Gekoppelde cel 4" xfId="420" xr:uid="{00000000-0005-0000-0000-000091010000}"/>
    <cellStyle name="Gekoppelde cel 5" xfId="421" xr:uid="{00000000-0005-0000-0000-000092010000}"/>
    <cellStyle name="Gekoppelde cel 6" xfId="422" xr:uid="{00000000-0005-0000-0000-000093010000}"/>
    <cellStyle name="Gekoppelde cel 7" xfId="423" xr:uid="{00000000-0005-0000-0000-000094010000}"/>
    <cellStyle name="Gekoppelde cel 8" xfId="424" xr:uid="{00000000-0005-0000-0000-000095010000}"/>
    <cellStyle name="Gekoppelde cel 9" xfId="425" xr:uid="{00000000-0005-0000-0000-000096010000}"/>
    <cellStyle name="Goed 10" xfId="426" xr:uid="{00000000-0005-0000-0000-000097010000}"/>
    <cellStyle name="Goed 11" xfId="427" xr:uid="{00000000-0005-0000-0000-000098010000}"/>
    <cellStyle name="Goed 12" xfId="428" xr:uid="{00000000-0005-0000-0000-000099010000}"/>
    <cellStyle name="Goed 13" xfId="429" xr:uid="{00000000-0005-0000-0000-00009A010000}"/>
    <cellStyle name="Goed 14" xfId="430" xr:uid="{00000000-0005-0000-0000-00009B010000}"/>
    <cellStyle name="Goed 15" xfId="431" xr:uid="{00000000-0005-0000-0000-00009C010000}"/>
    <cellStyle name="Goed 16" xfId="432" xr:uid="{00000000-0005-0000-0000-00009D010000}"/>
    <cellStyle name="Goed 2" xfId="433" xr:uid="{00000000-0005-0000-0000-00009E010000}"/>
    <cellStyle name="Goed 3" xfId="434" xr:uid="{00000000-0005-0000-0000-00009F010000}"/>
    <cellStyle name="Goed 4" xfId="435" xr:uid="{00000000-0005-0000-0000-0000A0010000}"/>
    <cellStyle name="Goed 5" xfId="436" xr:uid="{00000000-0005-0000-0000-0000A1010000}"/>
    <cellStyle name="Goed 6" xfId="437" xr:uid="{00000000-0005-0000-0000-0000A2010000}"/>
    <cellStyle name="Goed 7" xfId="438" xr:uid="{00000000-0005-0000-0000-0000A3010000}"/>
    <cellStyle name="Goed 8" xfId="439" xr:uid="{00000000-0005-0000-0000-0000A4010000}"/>
    <cellStyle name="Goed 9" xfId="440" xr:uid="{00000000-0005-0000-0000-0000A5010000}"/>
    <cellStyle name="Hyperlink 2" xfId="661" xr:uid="{00000000-0005-0000-0000-0000A6010000}"/>
    <cellStyle name="Invoer 10" xfId="441" xr:uid="{00000000-0005-0000-0000-0000A7010000}"/>
    <cellStyle name="Invoer 11" xfId="442" xr:uid="{00000000-0005-0000-0000-0000A8010000}"/>
    <cellStyle name="Invoer 12" xfId="443" xr:uid="{00000000-0005-0000-0000-0000A9010000}"/>
    <cellStyle name="Invoer 13" xfId="444" xr:uid="{00000000-0005-0000-0000-0000AA010000}"/>
    <cellStyle name="Invoer 14" xfId="445" xr:uid="{00000000-0005-0000-0000-0000AB010000}"/>
    <cellStyle name="Invoer 15" xfId="446" xr:uid="{00000000-0005-0000-0000-0000AC010000}"/>
    <cellStyle name="Invoer 16" xfId="447" xr:uid="{00000000-0005-0000-0000-0000AD010000}"/>
    <cellStyle name="Invoer 2" xfId="448" xr:uid="{00000000-0005-0000-0000-0000AE010000}"/>
    <cellStyle name="Invoer 3" xfId="449" xr:uid="{00000000-0005-0000-0000-0000AF010000}"/>
    <cellStyle name="Invoer 4" xfId="450" xr:uid="{00000000-0005-0000-0000-0000B0010000}"/>
    <cellStyle name="Invoer 5" xfId="451" xr:uid="{00000000-0005-0000-0000-0000B1010000}"/>
    <cellStyle name="Invoer 6" xfId="452" xr:uid="{00000000-0005-0000-0000-0000B2010000}"/>
    <cellStyle name="Invoer 7" xfId="453" xr:uid="{00000000-0005-0000-0000-0000B3010000}"/>
    <cellStyle name="Invoer 8" xfId="454" xr:uid="{00000000-0005-0000-0000-0000B4010000}"/>
    <cellStyle name="Invoer 9" xfId="455" xr:uid="{00000000-0005-0000-0000-0000B5010000}"/>
    <cellStyle name="Komma" xfId="663" builtinId="3"/>
    <cellStyle name="Komma 2" xfId="2" xr:uid="{00000000-0005-0000-0000-0000B6010000}"/>
    <cellStyle name="Komma 2 2" xfId="3" xr:uid="{00000000-0005-0000-0000-0000B7010000}"/>
    <cellStyle name="Komma 3" xfId="4" xr:uid="{00000000-0005-0000-0000-0000B8010000}"/>
    <cellStyle name="Kop 1 10" xfId="456" xr:uid="{00000000-0005-0000-0000-0000B9010000}"/>
    <cellStyle name="Kop 1 11" xfId="457" xr:uid="{00000000-0005-0000-0000-0000BA010000}"/>
    <cellStyle name="Kop 1 12" xfId="458" xr:uid="{00000000-0005-0000-0000-0000BB010000}"/>
    <cellStyle name="Kop 1 13" xfId="459" xr:uid="{00000000-0005-0000-0000-0000BC010000}"/>
    <cellStyle name="Kop 1 14" xfId="460" xr:uid="{00000000-0005-0000-0000-0000BD010000}"/>
    <cellStyle name="Kop 1 15" xfId="461" xr:uid="{00000000-0005-0000-0000-0000BE010000}"/>
    <cellStyle name="Kop 1 16" xfId="462" xr:uid="{00000000-0005-0000-0000-0000BF010000}"/>
    <cellStyle name="Kop 1 2" xfId="463" xr:uid="{00000000-0005-0000-0000-0000C0010000}"/>
    <cellStyle name="Kop 1 3" xfId="464" xr:uid="{00000000-0005-0000-0000-0000C1010000}"/>
    <cellStyle name="Kop 1 4" xfId="465" xr:uid="{00000000-0005-0000-0000-0000C2010000}"/>
    <cellStyle name="Kop 1 5" xfId="466" xr:uid="{00000000-0005-0000-0000-0000C3010000}"/>
    <cellStyle name="Kop 1 6" xfId="467" xr:uid="{00000000-0005-0000-0000-0000C4010000}"/>
    <cellStyle name="Kop 1 7" xfId="468" xr:uid="{00000000-0005-0000-0000-0000C5010000}"/>
    <cellStyle name="Kop 1 8" xfId="469" xr:uid="{00000000-0005-0000-0000-0000C6010000}"/>
    <cellStyle name="Kop 1 9" xfId="470" xr:uid="{00000000-0005-0000-0000-0000C7010000}"/>
    <cellStyle name="Kop 2 10" xfId="471" xr:uid="{00000000-0005-0000-0000-0000C8010000}"/>
    <cellStyle name="Kop 2 11" xfId="472" xr:uid="{00000000-0005-0000-0000-0000C9010000}"/>
    <cellStyle name="Kop 2 12" xfId="473" xr:uid="{00000000-0005-0000-0000-0000CA010000}"/>
    <cellStyle name="Kop 2 13" xfId="474" xr:uid="{00000000-0005-0000-0000-0000CB010000}"/>
    <cellStyle name="Kop 2 14" xfId="475" xr:uid="{00000000-0005-0000-0000-0000CC010000}"/>
    <cellStyle name="Kop 2 15" xfId="476" xr:uid="{00000000-0005-0000-0000-0000CD010000}"/>
    <cellStyle name="Kop 2 16" xfId="477" xr:uid="{00000000-0005-0000-0000-0000CE010000}"/>
    <cellStyle name="Kop 2 2" xfId="478" xr:uid="{00000000-0005-0000-0000-0000CF010000}"/>
    <cellStyle name="Kop 2 3" xfId="479" xr:uid="{00000000-0005-0000-0000-0000D0010000}"/>
    <cellStyle name="Kop 2 4" xfId="480" xr:uid="{00000000-0005-0000-0000-0000D1010000}"/>
    <cellStyle name="Kop 2 5" xfId="481" xr:uid="{00000000-0005-0000-0000-0000D2010000}"/>
    <cellStyle name="Kop 2 6" xfId="482" xr:uid="{00000000-0005-0000-0000-0000D3010000}"/>
    <cellStyle name="Kop 2 7" xfId="483" xr:uid="{00000000-0005-0000-0000-0000D4010000}"/>
    <cellStyle name="Kop 2 8" xfId="484" xr:uid="{00000000-0005-0000-0000-0000D5010000}"/>
    <cellStyle name="Kop 2 9" xfId="485" xr:uid="{00000000-0005-0000-0000-0000D6010000}"/>
    <cellStyle name="Kop 3 10" xfId="486" xr:uid="{00000000-0005-0000-0000-0000D7010000}"/>
    <cellStyle name="Kop 3 11" xfId="487" xr:uid="{00000000-0005-0000-0000-0000D8010000}"/>
    <cellStyle name="Kop 3 12" xfId="488" xr:uid="{00000000-0005-0000-0000-0000D9010000}"/>
    <cellStyle name="Kop 3 13" xfId="489" xr:uid="{00000000-0005-0000-0000-0000DA010000}"/>
    <cellStyle name="Kop 3 14" xfId="490" xr:uid="{00000000-0005-0000-0000-0000DB010000}"/>
    <cellStyle name="Kop 3 15" xfId="491" xr:uid="{00000000-0005-0000-0000-0000DC010000}"/>
    <cellStyle name="Kop 3 16" xfId="492" xr:uid="{00000000-0005-0000-0000-0000DD010000}"/>
    <cellStyle name="Kop 3 2" xfId="493" xr:uid="{00000000-0005-0000-0000-0000DE010000}"/>
    <cellStyle name="Kop 3 3" xfId="494" xr:uid="{00000000-0005-0000-0000-0000DF010000}"/>
    <cellStyle name="Kop 3 4" xfId="495" xr:uid="{00000000-0005-0000-0000-0000E0010000}"/>
    <cellStyle name="Kop 3 5" xfId="496" xr:uid="{00000000-0005-0000-0000-0000E1010000}"/>
    <cellStyle name="Kop 3 6" xfId="497" xr:uid="{00000000-0005-0000-0000-0000E2010000}"/>
    <cellStyle name="Kop 3 7" xfId="498" xr:uid="{00000000-0005-0000-0000-0000E3010000}"/>
    <cellStyle name="Kop 3 8" xfId="499" xr:uid="{00000000-0005-0000-0000-0000E4010000}"/>
    <cellStyle name="Kop 3 9" xfId="500" xr:uid="{00000000-0005-0000-0000-0000E5010000}"/>
    <cellStyle name="Kop 4 10" xfId="501" xr:uid="{00000000-0005-0000-0000-0000E6010000}"/>
    <cellStyle name="Kop 4 11" xfId="502" xr:uid="{00000000-0005-0000-0000-0000E7010000}"/>
    <cellStyle name="Kop 4 12" xfId="503" xr:uid="{00000000-0005-0000-0000-0000E8010000}"/>
    <cellStyle name="Kop 4 13" xfId="504" xr:uid="{00000000-0005-0000-0000-0000E9010000}"/>
    <cellStyle name="Kop 4 14" xfId="505" xr:uid="{00000000-0005-0000-0000-0000EA010000}"/>
    <cellStyle name="Kop 4 15" xfId="506" xr:uid="{00000000-0005-0000-0000-0000EB010000}"/>
    <cellStyle name="Kop 4 16" xfId="507" xr:uid="{00000000-0005-0000-0000-0000EC010000}"/>
    <cellStyle name="Kop 4 2" xfId="508" xr:uid="{00000000-0005-0000-0000-0000ED010000}"/>
    <cellStyle name="Kop 4 3" xfId="509" xr:uid="{00000000-0005-0000-0000-0000EE010000}"/>
    <cellStyle name="Kop 4 4" xfId="510" xr:uid="{00000000-0005-0000-0000-0000EF010000}"/>
    <cellStyle name="Kop 4 5" xfId="511" xr:uid="{00000000-0005-0000-0000-0000F0010000}"/>
    <cellStyle name="Kop 4 6" xfId="512" xr:uid="{00000000-0005-0000-0000-0000F1010000}"/>
    <cellStyle name="Kop 4 7" xfId="513" xr:uid="{00000000-0005-0000-0000-0000F2010000}"/>
    <cellStyle name="Kop 4 8" xfId="514" xr:uid="{00000000-0005-0000-0000-0000F3010000}"/>
    <cellStyle name="Kop 4 9" xfId="515" xr:uid="{00000000-0005-0000-0000-0000F4010000}"/>
    <cellStyle name="Neutraal 10" xfId="516" xr:uid="{00000000-0005-0000-0000-0000F5010000}"/>
    <cellStyle name="Neutraal 11" xfId="517" xr:uid="{00000000-0005-0000-0000-0000F6010000}"/>
    <cellStyle name="Neutraal 12" xfId="518" xr:uid="{00000000-0005-0000-0000-0000F7010000}"/>
    <cellStyle name="Neutraal 13" xfId="519" xr:uid="{00000000-0005-0000-0000-0000F8010000}"/>
    <cellStyle name="Neutraal 14" xfId="520" xr:uid="{00000000-0005-0000-0000-0000F9010000}"/>
    <cellStyle name="Neutraal 15" xfId="521" xr:uid="{00000000-0005-0000-0000-0000FA010000}"/>
    <cellStyle name="Neutraal 16" xfId="522" xr:uid="{00000000-0005-0000-0000-0000FB010000}"/>
    <cellStyle name="Neutraal 2" xfId="523" xr:uid="{00000000-0005-0000-0000-0000FC010000}"/>
    <cellStyle name="Neutraal 3" xfId="524" xr:uid="{00000000-0005-0000-0000-0000FD010000}"/>
    <cellStyle name="Neutraal 4" xfId="525" xr:uid="{00000000-0005-0000-0000-0000FE010000}"/>
    <cellStyle name="Neutraal 5" xfId="526" xr:uid="{00000000-0005-0000-0000-0000FF010000}"/>
    <cellStyle name="Neutraal 6" xfId="527" xr:uid="{00000000-0005-0000-0000-000000020000}"/>
    <cellStyle name="Neutraal 7" xfId="528" xr:uid="{00000000-0005-0000-0000-000001020000}"/>
    <cellStyle name="Neutraal 8" xfId="529" xr:uid="{00000000-0005-0000-0000-000002020000}"/>
    <cellStyle name="Neutraal 9" xfId="530" xr:uid="{00000000-0005-0000-0000-000003020000}"/>
    <cellStyle name="Notitie 10" xfId="531" xr:uid="{00000000-0005-0000-0000-000004020000}"/>
    <cellStyle name="Notitie 11" xfId="532" xr:uid="{00000000-0005-0000-0000-000005020000}"/>
    <cellStyle name="Notitie 12" xfId="533" xr:uid="{00000000-0005-0000-0000-000006020000}"/>
    <cellStyle name="Notitie 13" xfId="534" xr:uid="{00000000-0005-0000-0000-000007020000}"/>
    <cellStyle name="Notitie 14" xfId="535" xr:uid="{00000000-0005-0000-0000-000008020000}"/>
    <cellStyle name="Notitie 15" xfId="536" xr:uid="{00000000-0005-0000-0000-000009020000}"/>
    <cellStyle name="Notitie 16" xfId="537" xr:uid="{00000000-0005-0000-0000-00000A020000}"/>
    <cellStyle name="Notitie 2" xfId="538" xr:uid="{00000000-0005-0000-0000-00000B020000}"/>
    <cellStyle name="Notitie 2 2" xfId="539" xr:uid="{00000000-0005-0000-0000-00000C020000}"/>
    <cellStyle name="Notitie 3" xfId="540" xr:uid="{00000000-0005-0000-0000-00000D020000}"/>
    <cellStyle name="Notitie 4" xfId="541" xr:uid="{00000000-0005-0000-0000-00000E020000}"/>
    <cellStyle name="Notitie 5" xfId="542" xr:uid="{00000000-0005-0000-0000-00000F020000}"/>
    <cellStyle name="Notitie 6" xfId="543" xr:uid="{00000000-0005-0000-0000-000010020000}"/>
    <cellStyle name="Notitie 7" xfId="544" xr:uid="{00000000-0005-0000-0000-000011020000}"/>
    <cellStyle name="Notitie 8" xfId="545" xr:uid="{00000000-0005-0000-0000-000012020000}"/>
    <cellStyle name="Notitie 9" xfId="546" xr:uid="{00000000-0005-0000-0000-000013020000}"/>
    <cellStyle name="Ongeldig 10" xfId="547" xr:uid="{00000000-0005-0000-0000-000014020000}"/>
    <cellStyle name="Ongeldig 11" xfId="548" xr:uid="{00000000-0005-0000-0000-000015020000}"/>
    <cellStyle name="Ongeldig 12" xfId="549" xr:uid="{00000000-0005-0000-0000-000016020000}"/>
    <cellStyle name="Ongeldig 13" xfId="550" xr:uid="{00000000-0005-0000-0000-000017020000}"/>
    <cellStyle name="Ongeldig 14" xfId="551" xr:uid="{00000000-0005-0000-0000-000018020000}"/>
    <cellStyle name="Ongeldig 15" xfId="552" xr:uid="{00000000-0005-0000-0000-000019020000}"/>
    <cellStyle name="Ongeldig 16" xfId="553" xr:uid="{00000000-0005-0000-0000-00001A020000}"/>
    <cellStyle name="Ongeldig 2" xfId="554" xr:uid="{00000000-0005-0000-0000-00001B020000}"/>
    <cellStyle name="Ongeldig 3" xfId="555" xr:uid="{00000000-0005-0000-0000-00001C020000}"/>
    <cellStyle name="Ongeldig 4" xfId="556" xr:uid="{00000000-0005-0000-0000-00001D020000}"/>
    <cellStyle name="Ongeldig 5" xfId="557" xr:uid="{00000000-0005-0000-0000-00001E020000}"/>
    <cellStyle name="Ongeldig 6" xfId="558" xr:uid="{00000000-0005-0000-0000-00001F020000}"/>
    <cellStyle name="Ongeldig 7" xfId="559" xr:uid="{00000000-0005-0000-0000-000020020000}"/>
    <cellStyle name="Ongeldig 8" xfId="560" xr:uid="{00000000-0005-0000-0000-000021020000}"/>
    <cellStyle name="Ongeldig 9" xfId="561" xr:uid="{00000000-0005-0000-0000-000022020000}"/>
    <cellStyle name="Procent" xfId="660" builtinId="5"/>
    <cellStyle name="Procent 2" xfId="5" xr:uid="{00000000-0005-0000-0000-000024020000}"/>
    <cellStyle name="Standaard" xfId="0" builtinId="0"/>
    <cellStyle name="Standaard 10" xfId="6" xr:uid="{00000000-0005-0000-0000-000026020000}"/>
    <cellStyle name="Standaard 11" xfId="7" xr:uid="{00000000-0005-0000-0000-000027020000}"/>
    <cellStyle name="Standaard 12" xfId="8" xr:uid="{00000000-0005-0000-0000-000028020000}"/>
    <cellStyle name="Standaard 13" xfId="562" xr:uid="{00000000-0005-0000-0000-000029020000}"/>
    <cellStyle name="Standaard 14" xfId="563" xr:uid="{00000000-0005-0000-0000-00002A020000}"/>
    <cellStyle name="Standaard 15" xfId="564" xr:uid="{00000000-0005-0000-0000-00002B020000}"/>
    <cellStyle name="Standaard 16" xfId="565" xr:uid="{00000000-0005-0000-0000-00002C020000}"/>
    <cellStyle name="Standaard 17" xfId="566" xr:uid="{00000000-0005-0000-0000-00002D020000}"/>
    <cellStyle name="Standaard 18" xfId="567" xr:uid="{00000000-0005-0000-0000-00002E020000}"/>
    <cellStyle name="Standaard 19" xfId="9" xr:uid="{00000000-0005-0000-0000-00002F020000}"/>
    <cellStyle name="Standaard 19 2" xfId="568" xr:uid="{00000000-0005-0000-0000-000030020000}"/>
    <cellStyle name="Standaard 19 2 2" xfId="569" xr:uid="{00000000-0005-0000-0000-000031020000}"/>
    <cellStyle name="Standaard 19 2 3" xfId="570" xr:uid="{00000000-0005-0000-0000-000032020000}"/>
    <cellStyle name="Standaard 19 3" xfId="571" xr:uid="{00000000-0005-0000-0000-000033020000}"/>
    <cellStyle name="Standaard 2" xfId="10" xr:uid="{00000000-0005-0000-0000-000034020000}"/>
    <cellStyle name="Standaard 20" xfId="572" xr:uid="{00000000-0005-0000-0000-000035020000}"/>
    <cellStyle name="Standaard 21" xfId="573" xr:uid="{00000000-0005-0000-0000-000036020000}"/>
    <cellStyle name="Standaard 22" xfId="574" xr:uid="{00000000-0005-0000-0000-000037020000}"/>
    <cellStyle name="Standaard 23" xfId="575" xr:uid="{00000000-0005-0000-0000-000038020000}"/>
    <cellStyle name="Standaard 24" xfId="576" xr:uid="{00000000-0005-0000-0000-000039020000}"/>
    <cellStyle name="Standaard 25" xfId="577" xr:uid="{00000000-0005-0000-0000-00003A020000}"/>
    <cellStyle name="Standaard 26" xfId="662" xr:uid="{E3123498-A3FD-4348-AFFD-3306AEB17E64}"/>
    <cellStyle name="Standaard 27" xfId="11" xr:uid="{00000000-0005-0000-0000-00003B020000}"/>
    <cellStyle name="Standaard 3" xfId="12" xr:uid="{00000000-0005-0000-0000-00003C020000}"/>
    <cellStyle name="Standaard 3 2" xfId="13" xr:uid="{00000000-0005-0000-0000-00003D020000}"/>
    <cellStyle name="Standaard 3 3" xfId="578" xr:uid="{00000000-0005-0000-0000-00003E020000}"/>
    <cellStyle name="Standaard 4" xfId="14" xr:uid="{00000000-0005-0000-0000-00003F020000}"/>
    <cellStyle name="Standaard 40" xfId="15" xr:uid="{00000000-0005-0000-0000-000040020000}"/>
    <cellStyle name="Standaard 5" xfId="16" xr:uid="{00000000-0005-0000-0000-000041020000}"/>
    <cellStyle name="Standaard 58" xfId="17" xr:uid="{00000000-0005-0000-0000-000042020000}"/>
    <cellStyle name="Standaard 6" xfId="579" xr:uid="{00000000-0005-0000-0000-000043020000}"/>
    <cellStyle name="Standaard 7" xfId="580" xr:uid="{00000000-0005-0000-0000-000044020000}"/>
    <cellStyle name="Standaard 8" xfId="581" xr:uid="{00000000-0005-0000-0000-000045020000}"/>
    <cellStyle name="Standaard 9" xfId="582" xr:uid="{00000000-0005-0000-0000-000046020000}"/>
    <cellStyle name="Titel 10" xfId="583" xr:uid="{00000000-0005-0000-0000-000047020000}"/>
    <cellStyle name="Titel 11" xfId="584" xr:uid="{00000000-0005-0000-0000-000048020000}"/>
    <cellStyle name="Titel 12" xfId="585" xr:uid="{00000000-0005-0000-0000-000049020000}"/>
    <cellStyle name="Titel 13" xfId="586" xr:uid="{00000000-0005-0000-0000-00004A020000}"/>
    <cellStyle name="Titel 14" xfId="587" xr:uid="{00000000-0005-0000-0000-00004B020000}"/>
    <cellStyle name="Titel 15" xfId="588" xr:uid="{00000000-0005-0000-0000-00004C020000}"/>
    <cellStyle name="Titel 16" xfId="589" xr:uid="{00000000-0005-0000-0000-00004D020000}"/>
    <cellStyle name="Titel 2" xfId="590" xr:uid="{00000000-0005-0000-0000-00004E020000}"/>
    <cellStyle name="Titel 3" xfId="591" xr:uid="{00000000-0005-0000-0000-00004F020000}"/>
    <cellStyle name="Titel 4" xfId="592" xr:uid="{00000000-0005-0000-0000-000050020000}"/>
    <cellStyle name="Titel 5" xfId="593" xr:uid="{00000000-0005-0000-0000-000051020000}"/>
    <cellStyle name="Titel 6" xfId="594" xr:uid="{00000000-0005-0000-0000-000052020000}"/>
    <cellStyle name="Titel 7" xfId="595" xr:uid="{00000000-0005-0000-0000-000053020000}"/>
    <cellStyle name="Titel 8" xfId="596" xr:uid="{00000000-0005-0000-0000-000054020000}"/>
    <cellStyle name="Titel 9" xfId="597" xr:uid="{00000000-0005-0000-0000-000055020000}"/>
    <cellStyle name="Totaal 10" xfId="598" xr:uid="{00000000-0005-0000-0000-000056020000}"/>
    <cellStyle name="Totaal 11" xfId="599" xr:uid="{00000000-0005-0000-0000-000057020000}"/>
    <cellStyle name="Totaal 12" xfId="600" xr:uid="{00000000-0005-0000-0000-000058020000}"/>
    <cellStyle name="Totaal 13" xfId="601" xr:uid="{00000000-0005-0000-0000-000059020000}"/>
    <cellStyle name="Totaal 14" xfId="602" xr:uid="{00000000-0005-0000-0000-00005A020000}"/>
    <cellStyle name="Totaal 15" xfId="603" xr:uid="{00000000-0005-0000-0000-00005B020000}"/>
    <cellStyle name="Totaal 16" xfId="604" xr:uid="{00000000-0005-0000-0000-00005C020000}"/>
    <cellStyle name="Totaal 2" xfId="605" xr:uid="{00000000-0005-0000-0000-00005D020000}"/>
    <cellStyle name="Totaal 3" xfId="606" xr:uid="{00000000-0005-0000-0000-00005E020000}"/>
    <cellStyle name="Totaal 4" xfId="607" xr:uid="{00000000-0005-0000-0000-00005F020000}"/>
    <cellStyle name="Totaal 5" xfId="608" xr:uid="{00000000-0005-0000-0000-000060020000}"/>
    <cellStyle name="Totaal 6" xfId="609" xr:uid="{00000000-0005-0000-0000-000061020000}"/>
    <cellStyle name="Totaal 7" xfId="610" xr:uid="{00000000-0005-0000-0000-000062020000}"/>
    <cellStyle name="Totaal 8" xfId="611" xr:uid="{00000000-0005-0000-0000-000063020000}"/>
    <cellStyle name="Totaal 9" xfId="612" xr:uid="{00000000-0005-0000-0000-000064020000}"/>
    <cellStyle name="Uitvoer 10" xfId="613" xr:uid="{00000000-0005-0000-0000-000065020000}"/>
    <cellStyle name="Uitvoer 11" xfId="614" xr:uid="{00000000-0005-0000-0000-000066020000}"/>
    <cellStyle name="Uitvoer 12" xfId="615" xr:uid="{00000000-0005-0000-0000-000067020000}"/>
    <cellStyle name="Uitvoer 13" xfId="616" xr:uid="{00000000-0005-0000-0000-000068020000}"/>
    <cellStyle name="Uitvoer 14" xfId="617" xr:uid="{00000000-0005-0000-0000-000069020000}"/>
    <cellStyle name="Uitvoer 15" xfId="618" xr:uid="{00000000-0005-0000-0000-00006A020000}"/>
    <cellStyle name="Uitvoer 16" xfId="619" xr:uid="{00000000-0005-0000-0000-00006B020000}"/>
    <cellStyle name="Uitvoer 2" xfId="620" xr:uid="{00000000-0005-0000-0000-00006C020000}"/>
    <cellStyle name="Uitvoer 3" xfId="621" xr:uid="{00000000-0005-0000-0000-00006D020000}"/>
    <cellStyle name="Uitvoer 4" xfId="622" xr:uid="{00000000-0005-0000-0000-00006E020000}"/>
    <cellStyle name="Uitvoer 5" xfId="623" xr:uid="{00000000-0005-0000-0000-00006F020000}"/>
    <cellStyle name="Uitvoer 6" xfId="624" xr:uid="{00000000-0005-0000-0000-000070020000}"/>
    <cellStyle name="Uitvoer 7" xfId="625" xr:uid="{00000000-0005-0000-0000-000071020000}"/>
    <cellStyle name="Uitvoer 8" xfId="626" xr:uid="{00000000-0005-0000-0000-000072020000}"/>
    <cellStyle name="Uitvoer 9" xfId="627" xr:uid="{00000000-0005-0000-0000-000073020000}"/>
    <cellStyle name="Valuta 2" xfId="18" xr:uid="{00000000-0005-0000-0000-000074020000}"/>
    <cellStyle name="Valuta 2 2" xfId="19" xr:uid="{00000000-0005-0000-0000-000075020000}"/>
    <cellStyle name="Valuta 3 2 2" xfId="628" xr:uid="{00000000-0005-0000-0000-000076020000}"/>
    <cellStyle name="Valuta 5" xfId="629" xr:uid="{00000000-0005-0000-0000-000077020000}"/>
    <cellStyle name="Verklarende tekst 10" xfId="630" xr:uid="{00000000-0005-0000-0000-000078020000}"/>
    <cellStyle name="Verklarende tekst 11" xfId="631" xr:uid="{00000000-0005-0000-0000-000079020000}"/>
    <cellStyle name="Verklarende tekst 12" xfId="632" xr:uid="{00000000-0005-0000-0000-00007A020000}"/>
    <cellStyle name="Verklarende tekst 13" xfId="633" xr:uid="{00000000-0005-0000-0000-00007B020000}"/>
    <cellStyle name="Verklarende tekst 14" xfId="634" xr:uid="{00000000-0005-0000-0000-00007C020000}"/>
    <cellStyle name="Verklarende tekst 15" xfId="635" xr:uid="{00000000-0005-0000-0000-00007D020000}"/>
    <cellStyle name="Verklarende tekst 16" xfId="636" xr:uid="{00000000-0005-0000-0000-00007E020000}"/>
    <cellStyle name="Verklarende tekst 2" xfId="637" xr:uid="{00000000-0005-0000-0000-00007F020000}"/>
    <cellStyle name="Verklarende tekst 3" xfId="638" xr:uid="{00000000-0005-0000-0000-000080020000}"/>
    <cellStyle name="Verklarende tekst 4" xfId="639" xr:uid="{00000000-0005-0000-0000-000081020000}"/>
    <cellStyle name="Verklarende tekst 5" xfId="640" xr:uid="{00000000-0005-0000-0000-000082020000}"/>
    <cellStyle name="Verklarende tekst 6" xfId="641" xr:uid="{00000000-0005-0000-0000-000083020000}"/>
    <cellStyle name="Verklarende tekst 7" xfId="642" xr:uid="{00000000-0005-0000-0000-000084020000}"/>
    <cellStyle name="Verklarende tekst 8" xfId="643" xr:uid="{00000000-0005-0000-0000-000085020000}"/>
    <cellStyle name="Verklarende tekst 9" xfId="644" xr:uid="{00000000-0005-0000-0000-000086020000}"/>
    <cellStyle name="Waarschuwingstekst 10" xfId="645" xr:uid="{00000000-0005-0000-0000-000087020000}"/>
    <cellStyle name="Waarschuwingstekst 11" xfId="646" xr:uid="{00000000-0005-0000-0000-000088020000}"/>
    <cellStyle name="Waarschuwingstekst 12" xfId="647" xr:uid="{00000000-0005-0000-0000-000089020000}"/>
    <cellStyle name="Waarschuwingstekst 13" xfId="648" xr:uid="{00000000-0005-0000-0000-00008A020000}"/>
    <cellStyle name="Waarschuwingstekst 14" xfId="649" xr:uid="{00000000-0005-0000-0000-00008B020000}"/>
    <cellStyle name="Waarschuwingstekst 15" xfId="650" xr:uid="{00000000-0005-0000-0000-00008C020000}"/>
    <cellStyle name="Waarschuwingstekst 16" xfId="651" xr:uid="{00000000-0005-0000-0000-00008D020000}"/>
    <cellStyle name="Waarschuwingstekst 2" xfId="652" xr:uid="{00000000-0005-0000-0000-00008E020000}"/>
    <cellStyle name="Waarschuwingstekst 3" xfId="653" xr:uid="{00000000-0005-0000-0000-00008F020000}"/>
    <cellStyle name="Waarschuwingstekst 4" xfId="654" xr:uid="{00000000-0005-0000-0000-000090020000}"/>
    <cellStyle name="Waarschuwingstekst 5" xfId="655" xr:uid="{00000000-0005-0000-0000-000091020000}"/>
    <cellStyle name="Waarschuwingstekst 6" xfId="656" xr:uid="{00000000-0005-0000-0000-000092020000}"/>
    <cellStyle name="Waarschuwingstekst 7" xfId="657" xr:uid="{00000000-0005-0000-0000-000093020000}"/>
    <cellStyle name="Waarschuwingstekst 8" xfId="658" xr:uid="{00000000-0005-0000-0000-000094020000}"/>
    <cellStyle name="Waarschuwingstekst 9" xfId="659" xr:uid="{00000000-0005-0000-0000-000095020000}"/>
  </cellStyles>
  <dxfs count="6"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0"/>
        </patternFill>
      </fill>
    </dxf>
  </dxfs>
  <tableStyles count="0" defaultTableStyle="TableStyleMedium9" defaultPivotStyle="PivotStyleLight16"/>
  <colors>
    <mruColors>
      <color rgb="FFFFFFCC"/>
      <color rgb="FFF6F7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1903404</xdr:colOff>
      <xdr:row>0</xdr:row>
      <xdr:rowOff>119092</xdr:rowOff>
    </xdr:from>
    <xdr:to>
      <xdr:col>2</xdr:col>
      <xdr:colOff>2547870</xdr:colOff>
      <xdr:row>0</xdr:row>
      <xdr:rowOff>701797</xdr:rowOff>
    </xdr:to>
    <xdr:pic>
      <xdr:nvPicPr>
        <xdr:cNvPr id="2" name="Afbeelding 1" descr="Afbeelding met tekst, Lettertype, Graphics, schermopname&#10;&#10;Automatisch gegenereerde beschrijving">
          <a:extLst>
            <a:ext uri="{FF2B5EF4-FFF2-40B4-BE49-F238E27FC236}">
              <a16:creationId xmlns:a16="http://schemas.microsoft.com/office/drawing/2014/main" id="{8556B3D2-A271-438A-8C72-5AD4413B43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/>
        <a:stretch/>
      </xdr:blipFill>
      <xdr:spPr>
        <a:xfrm>
          <a:off x="10441590" y="119092"/>
          <a:ext cx="644466" cy="5827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1857375</xdr:colOff>
      <xdr:row>0</xdr:row>
      <xdr:rowOff>114300</xdr:rowOff>
    </xdr:from>
    <xdr:to>
      <xdr:col>7</xdr:col>
      <xdr:colOff>2501841</xdr:colOff>
      <xdr:row>0</xdr:row>
      <xdr:rowOff>697005</xdr:rowOff>
    </xdr:to>
    <xdr:pic>
      <xdr:nvPicPr>
        <xdr:cNvPr id="2" name="Afbeelding 1" descr="Afbeelding met tekst, Lettertype, Graphics, schermopname&#10;&#10;Automatisch gegenereerde beschrijving">
          <a:extLst>
            <a:ext uri="{FF2B5EF4-FFF2-40B4-BE49-F238E27FC236}">
              <a16:creationId xmlns:a16="http://schemas.microsoft.com/office/drawing/2014/main" id="{6870D449-D8FF-4285-A3FD-096E3341C7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/>
        <a:stretch/>
      </xdr:blipFill>
      <xdr:spPr>
        <a:xfrm>
          <a:off x="15563850" y="114300"/>
          <a:ext cx="644466" cy="5827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</xdr:colOff>
      <xdr:row>0</xdr:row>
      <xdr:rowOff>171450</xdr:rowOff>
    </xdr:from>
    <xdr:to>
      <xdr:col>6</xdr:col>
      <xdr:colOff>758766</xdr:colOff>
      <xdr:row>0</xdr:row>
      <xdr:rowOff>754155</xdr:rowOff>
    </xdr:to>
    <xdr:pic>
      <xdr:nvPicPr>
        <xdr:cNvPr id="2" name="Afbeelding 1" descr="Afbeelding met tekst, Lettertype, Graphics, schermopname&#10;&#10;Automatisch gegenereerde beschrijving">
          <a:extLst>
            <a:ext uri="{FF2B5EF4-FFF2-40B4-BE49-F238E27FC236}">
              <a16:creationId xmlns:a16="http://schemas.microsoft.com/office/drawing/2014/main" id="{0B6E9BFA-FAF4-4388-8C23-FA7C9F53F5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/>
        <a:stretch/>
      </xdr:blipFill>
      <xdr:spPr>
        <a:xfrm>
          <a:off x="10677525" y="171450"/>
          <a:ext cx="644466" cy="5827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123825</xdr:colOff>
      <xdr:row>0</xdr:row>
      <xdr:rowOff>114300</xdr:rowOff>
    </xdr:from>
    <xdr:to>
      <xdr:col>17</xdr:col>
      <xdr:colOff>158691</xdr:colOff>
      <xdr:row>0</xdr:row>
      <xdr:rowOff>697005</xdr:rowOff>
    </xdr:to>
    <xdr:pic>
      <xdr:nvPicPr>
        <xdr:cNvPr id="2" name="Afbeelding 1" descr="Afbeelding met tekst, Lettertype, Graphics, schermopname&#10;&#10;Automatisch gegenereerde beschrijving">
          <a:extLst>
            <a:ext uri="{FF2B5EF4-FFF2-40B4-BE49-F238E27FC236}">
              <a16:creationId xmlns:a16="http://schemas.microsoft.com/office/drawing/2014/main" id="{0059D747-727B-4DA9-941F-45851F90AA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/>
        <a:stretch/>
      </xdr:blipFill>
      <xdr:spPr>
        <a:xfrm>
          <a:off x="9877425" y="114300"/>
          <a:ext cx="644466" cy="5827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485775</xdr:colOff>
      <xdr:row>0</xdr:row>
      <xdr:rowOff>57150</xdr:rowOff>
    </xdr:from>
    <xdr:to>
      <xdr:col>6</xdr:col>
      <xdr:colOff>1130241</xdr:colOff>
      <xdr:row>0</xdr:row>
      <xdr:rowOff>639855</xdr:rowOff>
    </xdr:to>
    <xdr:pic>
      <xdr:nvPicPr>
        <xdr:cNvPr id="2" name="Afbeelding 1" descr="Afbeelding met tekst, Lettertype, Graphics, schermopname&#10;&#10;Automatisch gegenereerde beschrijving">
          <a:extLst>
            <a:ext uri="{FF2B5EF4-FFF2-40B4-BE49-F238E27FC236}">
              <a16:creationId xmlns:a16="http://schemas.microsoft.com/office/drawing/2014/main" id="{7408EFCB-DA5E-414F-B60D-1897005DE4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/>
        <a:stretch/>
      </xdr:blipFill>
      <xdr:spPr>
        <a:xfrm>
          <a:off x="9953625" y="57150"/>
          <a:ext cx="644466" cy="58270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6" tint="-0.249977111117893"/>
    <pageSetUpPr fitToPage="1"/>
  </sheetPr>
  <dimension ref="A1:G19"/>
  <sheetViews>
    <sheetView topLeftCell="A4" workbookViewId="0">
      <selection activeCell="B14" sqref="B14"/>
    </sheetView>
  </sheetViews>
  <sheetFormatPr defaultColWidth="9.15234375" defaultRowHeight="21.9" x14ac:dyDescent="1.05"/>
  <cols>
    <col min="1" max="1" width="14.84375" style="17" customWidth="1"/>
    <col min="2" max="2" width="118" style="4" customWidth="1"/>
    <col min="3" max="3" width="114.15234375" style="14" customWidth="1"/>
    <col min="4" max="4" width="2.69140625" style="4" customWidth="1"/>
    <col min="5" max="5" width="34.53515625" style="4" customWidth="1"/>
    <col min="6" max="6" width="9.15234375" style="4"/>
    <col min="7" max="7" width="6.15234375" style="4" customWidth="1"/>
    <col min="8" max="8" width="15.84375" style="4" customWidth="1"/>
    <col min="9" max="9" width="9.53515625" style="4" customWidth="1"/>
    <col min="10" max="10" width="60.15234375" style="4" customWidth="1"/>
    <col min="11" max="11" width="8.15234375" style="4" customWidth="1"/>
    <col min="12" max="12" width="9.69140625" style="4" customWidth="1"/>
    <col min="13" max="13" width="7.3046875" style="4" customWidth="1"/>
    <col min="14" max="16384" width="9.15234375" style="4"/>
  </cols>
  <sheetData>
    <row r="1" spans="1:7" s="1" customFormat="1" ht="59.25" customHeight="1" x14ac:dyDescent="2">
      <c r="A1" s="17"/>
      <c r="B1" s="2" t="s">
        <v>0</v>
      </c>
      <c r="C1" s="11"/>
      <c r="E1" s="3"/>
      <c r="F1" s="3"/>
    </row>
    <row r="2" spans="1:7" s="1" customFormat="1" ht="18.899999999999999" x14ac:dyDescent="0.9">
      <c r="A2" s="17"/>
      <c r="B2" s="5"/>
      <c r="C2" s="11"/>
    </row>
    <row r="3" spans="1:7" s="3" customFormat="1" ht="21" customHeight="1" x14ac:dyDescent="0.4">
      <c r="A3" s="18"/>
      <c r="B3" s="6" t="s">
        <v>83</v>
      </c>
      <c r="C3" s="12"/>
    </row>
    <row r="4" spans="1:7" s="3" customFormat="1" ht="58.95" customHeight="1" x14ac:dyDescent="0.4">
      <c r="A4" s="18"/>
      <c r="B4" s="6" t="s">
        <v>84</v>
      </c>
      <c r="C4" s="12"/>
    </row>
    <row r="5" spans="1:7" s="3" customFormat="1" ht="19" customHeight="1" x14ac:dyDescent="0.4">
      <c r="A5" s="22" t="s">
        <v>1</v>
      </c>
      <c r="B5" s="9" t="s">
        <v>2</v>
      </c>
      <c r="C5" s="20" t="s">
        <v>3</v>
      </c>
    </row>
    <row r="6" spans="1:7" s="3" customFormat="1" ht="241.5" customHeight="1" x14ac:dyDescent="0.4">
      <c r="A6" s="19" t="s">
        <v>118</v>
      </c>
      <c r="B6" s="8" t="s">
        <v>159</v>
      </c>
      <c r="C6" s="10" t="s">
        <v>146</v>
      </c>
    </row>
    <row r="7" spans="1:7" s="3" customFormat="1" ht="25.95" customHeight="1" x14ac:dyDescent="0.4">
      <c r="A7" s="21"/>
      <c r="B7" s="9" t="s">
        <v>53</v>
      </c>
      <c r="C7" s="15"/>
    </row>
    <row r="8" spans="1:7" s="3" customFormat="1" ht="20.25" customHeight="1" x14ac:dyDescent="0.4">
      <c r="A8" s="18" t="s">
        <v>150</v>
      </c>
      <c r="B8" s="8" t="s">
        <v>149</v>
      </c>
      <c r="C8" s="10"/>
    </row>
    <row r="9" spans="1:7" s="3" customFormat="1" ht="16.5" customHeight="1" x14ac:dyDescent="0.4">
      <c r="A9" s="18"/>
      <c r="B9" s="63" t="s">
        <v>152</v>
      </c>
      <c r="C9" s="10" t="s">
        <v>120</v>
      </c>
    </row>
    <row r="10" spans="1:7" s="3" customFormat="1" ht="18.75" customHeight="1" x14ac:dyDescent="0.4">
      <c r="A10" s="18"/>
      <c r="B10" s="63" t="s">
        <v>153</v>
      </c>
      <c r="C10" s="10" t="s">
        <v>151</v>
      </c>
    </row>
    <row r="11" spans="1:7" s="3" customFormat="1" ht="18" customHeight="1" x14ac:dyDescent="0.4">
      <c r="A11" s="18"/>
      <c r="B11" s="63" t="s">
        <v>154</v>
      </c>
      <c r="C11" s="10" t="s">
        <v>119</v>
      </c>
    </row>
    <row r="13" spans="1:7" s="3" customFormat="1" ht="18.45" customHeight="1" x14ac:dyDescent="0.4">
      <c r="A13" s="18"/>
      <c r="B13" s="9" t="s">
        <v>4</v>
      </c>
      <c r="C13" s="13"/>
    </row>
    <row r="14" spans="1:7" s="3" customFormat="1" ht="180.75" customHeight="1" x14ac:dyDescent="0.4">
      <c r="A14" s="19" t="s">
        <v>85</v>
      </c>
      <c r="B14" s="6" t="s">
        <v>155</v>
      </c>
      <c r="C14" s="10" t="s">
        <v>147</v>
      </c>
    </row>
    <row r="15" spans="1:7" s="3" customFormat="1" ht="22" customHeight="1" x14ac:dyDescent="0.4">
      <c r="A15" s="18"/>
      <c r="B15" s="9" t="s">
        <v>5</v>
      </c>
      <c r="C15" s="13"/>
    </row>
    <row r="16" spans="1:7" s="3" customFormat="1" ht="41.25" customHeight="1" x14ac:dyDescent="0.4">
      <c r="A16" s="18" t="s">
        <v>86</v>
      </c>
      <c r="B16" s="6" t="s">
        <v>156</v>
      </c>
      <c r="C16" s="16"/>
      <c r="F16" s="7"/>
      <c r="G16" s="7"/>
    </row>
    <row r="17" spans="1:7" s="3" customFormat="1" ht="99.75" customHeight="1" x14ac:dyDescent="0.4">
      <c r="A17" s="18"/>
      <c r="B17" s="6" t="s">
        <v>144</v>
      </c>
      <c r="C17" s="16"/>
      <c r="F17" s="7"/>
      <c r="G17" s="7"/>
    </row>
    <row r="18" spans="1:7" ht="19.5" customHeight="1" x14ac:dyDescent="1.05">
      <c r="B18" s="6" t="s">
        <v>145</v>
      </c>
    </row>
    <row r="19" spans="1:7" ht="62.25" customHeight="1" x14ac:dyDescent="1.05">
      <c r="B19" s="6" t="s">
        <v>131</v>
      </c>
    </row>
  </sheetData>
  <sheetProtection algorithmName="SHA-512" hashValue="ki9SJGZfC3rxm8FLyqR9Up36CyOHmj6EM8jrsd+4vOUBhIvmqnmJGggO7p5y2ujqfs7pUQzZuaAeP3M+f32Qig==" saltValue="bM3l+qCf0wA38jcnGsvq2Q==" spinCount="100000" sheet="1" objects="1" scenarios="1"/>
  <pageMargins left="0.7" right="0.7" top="0.75" bottom="0.75" header="0.3" footer="0.3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192BB-7EC4-467E-A6CC-4AC3F92D177F}">
  <sheetPr>
    <pageSetUpPr fitToPage="1"/>
  </sheetPr>
  <dimension ref="A1:EU208"/>
  <sheetViews>
    <sheetView topLeftCell="A12" workbookViewId="0">
      <selection activeCell="E27" sqref="E27:E28"/>
    </sheetView>
  </sheetViews>
  <sheetFormatPr defaultColWidth="2.15234375" defaultRowHeight="12.9" x14ac:dyDescent="0.35"/>
  <cols>
    <col min="1" max="1" width="10.15234375" style="65" customWidth="1"/>
    <col min="2" max="2" width="53.3828125" style="133" customWidth="1"/>
    <col min="3" max="3" width="33.69140625" style="133" customWidth="1"/>
    <col min="4" max="4" width="26.69140625" style="133" customWidth="1"/>
    <col min="5" max="5" width="27.84375" style="133" customWidth="1"/>
    <col min="6" max="6" width="39.15234375" style="133" customWidth="1"/>
    <col min="7" max="7" width="20.3046875" style="68" customWidth="1"/>
    <col min="8" max="8" width="39.53515625" style="68" customWidth="1"/>
    <col min="9" max="9" width="19.3828125" style="68" customWidth="1"/>
    <col min="10" max="10" width="43.69140625" style="68" customWidth="1"/>
    <col min="11" max="11" width="16.3046875" style="68" customWidth="1"/>
    <col min="12" max="21" width="2.15234375" style="68"/>
    <col min="22" max="22" width="10.69140625" style="68" bestFit="1" customWidth="1"/>
    <col min="23" max="29" width="2.15234375" style="68"/>
    <col min="30" max="30" width="3" style="68" bestFit="1" customWidth="1"/>
    <col min="31" max="151" width="2.15234375" style="68"/>
    <col min="152" max="16384" width="2.15234375" style="69"/>
  </cols>
  <sheetData>
    <row r="1" spans="1:151" ht="58" customHeight="1" x14ac:dyDescent="2">
      <c r="B1" s="66" t="s">
        <v>6</v>
      </c>
      <c r="C1" s="67"/>
      <c r="D1" s="68"/>
      <c r="E1" s="68"/>
      <c r="F1" s="68"/>
    </row>
    <row r="2" spans="1:151" ht="18" customHeight="1" x14ac:dyDescent="0.35">
      <c r="B2" s="67" t="s">
        <v>132</v>
      </c>
      <c r="C2" s="67"/>
      <c r="D2" s="68"/>
      <c r="E2" s="68"/>
      <c r="F2" s="68"/>
    </row>
    <row r="3" spans="1:151" ht="10.95" customHeight="1" x14ac:dyDescent="0.9">
      <c r="A3" s="70"/>
      <c r="B3" s="71"/>
      <c r="C3" s="71"/>
      <c r="D3" s="71"/>
      <c r="E3" s="71"/>
      <c r="F3" s="71"/>
    </row>
    <row r="4" spans="1:151" ht="20.25" customHeight="1" x14ac:dyDescent="0.35">
      <c r="A4" s="70"/>
      <c r="B4" s="255" t="s">
        <v>7</v>
      </c>
      <c r="C4" s="256"/>
      <c r="D4" s="257"/>
      <c r="E4" s="72"/>
      <c r="F4" s="68"/>
    </row>
    <row r="5" spans="1:151" ht="18.899999999999999" x14ac:dyDescent="0.35">
      <c r="A5" s="70"/>
      <c r="B5" s="76" t="s">
        <v>9</v>
      </c>
      <c r="C5" s="265"/>
      <c r="D5" s="265"/>
      <c r="E5" s="77"/>
      <c r="F5" s="68"/>
    </row>
    <row r="6" spans="1:151" ht="18.899999999999999" x14ac:dyDescent="0.35">
      <c r="A6" s="70"/>
      <c r="B6" s="76" t="s">
        <v>10</v>
      </c>
      <c r="C6" s="265"/>
      <c r="D6" s="265"/>
      <c r="E6" s="77"/>
      <c r="F6" s="68"/>
    </row>
    <row r="7" spans="1:151" ht="18.899999999999999" x14ac:dyDescent="0.35">
      <c r="A7" s="70"/>
      <c r="B7" s="76" t="s">
        <v>12</v>
      </c>
      <c r="C7" s="265"/>
      <c r="D7" s="265"/>
      <c r="E7" s="77"/>
      <c r="F7" s="68"/>
    </row>
    <row r="8" spans="1:151" ht="18.899999999999999" x14ac:dyDescent="0.35">
      <c r="A8" s="70"/>
      <c r="B8" s="76" t="s">
        <v>13</v>
      </c>
      <c r="C8" s="265"/>
      <c r="D8" s="265"/>
      <c r="E8" s="77"/>
      <c r="F8" s="68"/>
    </row>
    <row r="9" spans="1:151" ht="18.899999999999999" x14ac:dyDescent="0.35">
      <c r="A9" s="70"/>
      <c r="B9" s="76" t="s">
        <v>14</v>
      </c>
      <c r="C9" s="265"/>
      <c r="D9" s="265"/>
      <c r="E9" s="77"/>
      <c r="F9" s="68"/>
    </row>
    <row r="10" spans="1:151" s="83" customFormat="1" ht="22.5" customHeight="1" x14ac:dyDescent="0.85">
      <c r="A10" s="78"/>
      <c r="B10" s="79"/>
      <c r="C10" s="80"/>
      <c r="D10" s="81"/>
      <c r="E10" s="81"/>
      <c r="F10" s="68"/>
      <c r="G10" s="68"/>
      <c r="H10" s="68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</row>
    <row r="11" spans="1:151" s="83" customFormat="1" ht="10" customHeight="1" x14ac:dyDescent="0.85">
      <c r="A11" s="78"/>
      <c r="B11" s="84"/>
      <c r="C11" s="84"/>
      <c r="D11" s="84"/>
      <c r="E11" s="81"/>
      <c r="F11" s="68"/>
      <c r="G11" s="68"/>
      <c r="H11" s="68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</row>
    <row r="12" spans="1:151" s="83" customFormat="1" ht="22.5" customHeight="1" x14ac:dyDescent="0.85">
      <c r="A12" s="78"/>
      <c r="B12" s="255" t="s">
        <v>157</v>
      </c>
      <c r="C12" s="256"/>
      <c r="D12" s="257"/>
      <c r="E12" s="81"/>
      <c r="F12" s="73" t="s">
        <v>8</v>
      </c>
      <c r="G12" s="74"/>
      <c r="H12" s="75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</row>
    <row r="13" spans="1:151" s="83" customFormat="1" ht="22.5" customHeight="1" x14ac:dyDescent="0.85">
      <c r="A13" s="78"/>
      <c r="B13" s="76" t="s">
        <v>9</v>
      </c>
      <c r="C13" s="265"/>
      <c r="D13" s="265"/>
      <c r="E13" s="81"/>
      <c r="F13" s="76" t="s">
        <v>135</v>
      </c>
      <c r="G13" s="248"/>
      <c r="H13" s="249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</row>
    <row r="14" spans="1:151" s="83" customFormat="1" ht="22.5" customHeight="1" x14ac:dyDescent="0.85">
      <c r="A14" s="78"/>
      <c r="B14" s="76" t="s">
        <v>10</v>
      </c>
      <c r="C14" s="265"/>
      <c r="D14" s="265"/>
      <c r="E14" s="81"/>
      <c r="F14" s="76" t="s">
        <v>11</v>
      </c>
      <c r="G14" s="250" t="s">
        <v>158</v>
      </c>
      <c r="H14" s="249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</row>
    <row r="15" spans="1:151" s="83" customFormat="1" ht="22.5" customHeight="1" x14ac:dyDescent="0.85">
      <c r="A15" s="78"/>
      <c r="B15" s="76" t="s">
        <v>12</v>
      </c>
      <c r="C15" s="265"/>
      <c r="D15" s="265"/>
      <c r="E15" s="81"/>
      <c r="F15" s="86"/>
      <c r="G15" s="86"/>
      <c r="H15" s="86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</row>
    <row r="16" spans="1:151" s="83" customFormat="1" ht="22.5" customHeight="1" x14ac:dyDescent="0.85">
      <c r="A16" s="78"/>
      <c r="B16" s="76" t="s">
        <v>13</v>
      </c>
      <c r="C16" s="265"/>
      <c r="D16" s="265"/>
      <c r="E16" s="81"/>
      <c r="F16" s="73" t="s">
        <v>15</v>
      </c>
      <c r="G16" s="74"/>
      <c r="H16" s="75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</row>
    <row r="17" spans="1:151" s="83" customFormat="1" ht="22.5" customHeight="1" x14ac:dyDescent="0.85">
      <c r="A17" s="78"/>
      <c r="B17" s="76" t="s">
        <v>14</v>
      </c>
      <c r="C17" s="265"/>
      <c r="D17" s="265"/>
      <c r="E17" s="81"/>
      <c r="F17" s="76" t="s">
        <v>136</v>
      </c>
      <c r="G17" s="248"/>
      <c r="H17" s="249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</row>
    <row r="18" spans="1:151" s="83" customFormat="1" ht="22.5" customHeight="1" x14ac:dyDescent="0.85">
      <c r="A18" s="78"/>
      <c r="B18" s="80"/>
      <c r="C18" s="86"/>
      <c r="D18" s="86"/>
      <c r="E18" s="81"/>
      <c r="F18" s="76" t="s">
        <v>11</v>
      </c>
      <c r="G18" s="250" t="s">
        <v>158</v>
      </c>
      <c r="H18" s="249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</row>
    <row r="19" spans="1:151" s="83" customFormat="1" ht="23.25" customHeight="1" x14ac:dyDescent="0.85">
      <c r="A19" s="78"/>
      <c r="B19" s="80"/>
      <c r="C19" s="86"/>
      <c r="D19" s="86"/>
      <c r="E19" s="81"/>
      <c r="F19" s="85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</row>
    <row r="20" spans="1:151" s="83" customFormat="1" ht="22.5" customHeight="1" x14ac:dyDescent="0.85">
      <c r="A20" s="78"/>
      <c r="B20" s="80"/>
      <c r="C20" s="86"/>
      <c r="D20" s="86"/>
      <c r="E20" s="81"/>
      <c r="F20" s="73" t="s">
        <v>16</v>
      </c>
      <c r="G20" s="74"/>
      <c r="H20" s="75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</row>
    <row r="21" spans="1:151" s="83" customFormat="1" ht="22.5" customHeight="1" x14ac:dyDescent="0.85">
      <c r="A21" s="78"/>
      <c r="B21" s="80"/>
      <c r="C21" s="86"/>
      <c r="D21" s="86"/>
      <c r="E21" s="81"/>
      <c r="F21" s="76" t="s">
        <v>135</v>
      </c>
      <c r="G21" s="248"/>
      <c r="H21" s="249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  <c r="ET21" s="82"/>
      <c r="EU21" s="82"/>
    </row>
    <row r="22" spans="1:151" s="83" customFormat="1" ht="22.5" customHeight="1" x14ac:dyDescent="0.85">
      <c r="A22" s="78"/>
      <c r="B22" s="80"/>
      <c r="C22" s="86"/>
      <c r="D22" s="86"/>
      <c r="E22" s="81"/>
      <c r="F22" s="76" t="s">
        <v>11</v>
      </c>
      <c r="G22" s="250" t="s">
        <v>158</v>
      </c>
      <c r="H22" s="249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  <c r="ET22" s="82"/>
      <c r="EU22" s="82"/>
    </row>
    <row r="23" spans="1:151" s="83" customFormat="1" ht="22.5" customHeight="1" x14ac:dyDescent="0.85">
      <c r="A23" s="78"/>
      <c r="B23" s="79"/>
      <c r="C23" s="80"/>
      <c r="D23" s="81"/>
      <c r="E23" s="81"/>
      <c r="F23" s="85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  <c r="ET23" s="82"/>
      <c r="EU23" s="82"/>
    </row>
    <row r="24" spans="1:151" ht="18.899999999999999" x14ac:dyDescent="0.35">
      <c r="A24" s="70"/>
      <c r="B24" s="73" t="s">
        <v>17</v>
      </c>
      <c r="C24" s="87"/>
      <c r="D24" s="87"/>
      <c r="E24" s="87"/>
      <c r="F24" s="88"/>
    </row>
    <row r="25" spans="1:151" ht="35.15" x14ac:dyDescent="0.35">
      <c r="A25" s="70"/>
      <c r="B25" s="89" t="s">
        <v>18</v>
      </c>
      <c r="C25" s="90" t="s">
        <v>19</v>
      </c>
      <c r="D25" s="90" t="s">
        <v>136</v>
      </c>
      <c r="E25" s="91" t="s">
        <v>20</v>
      </c>
      <c r="F25" s="92" t="s">
        <v>21</v>
      </c>
    </row>
    <row r="26" spans="1:151" ht="37" customHeight="1" x14ac:dyDescent="0.35">
      <c r="A26" s="93" t="s">
        <v>22</v>
      </c>
      <c r="B26" s="94" t="s">
        <v>23</v>
      </c>
      <c r="C26" s="95" t="s">
        <v>24</v>
      </c>
      <c r="D26" s="141"/>
      <c r="E26" s="96" t="s">
        <v>25</v>
      </c>
      <c r="F26" s="97"/>
      <c r="G26" s="138"/>
      <c r="H26" s="139"/>
    </row>
    <row r="27" spans="1:151" ht="38.15" customHeight="1" x14ac:dyDescent="0.35">
      <c r="A27" s="93" t="s">
        <v>26</v>
      </c>
      <c r="B27" s="94" t="s">
        <v>77</v>
      </c>
      <c r="C27" s="95" t="s">
        <v>24</v>
      </c>
      <c r="D27" s="141"/>
      <c r="E27" s="260" t="s">
        <v>27</v>
      </c>
      <c r="F27" s="263"/>
      <c r="G27" s="139"/>
      <c r="H27" s="139"/>
      <c r="I27" s="140"/>
    </row>
    <row r="28" spans="1:151" ht="34.5" customHeight="1" x14ac:dyDescent="0.35">
      <c r="A28" s="93"/>
      <c r="B28" s="94" t="s">
        <v>29</v>
      </c>
      <c r="C28" s="100" t="str">
        <f>G14</f>
        <v>Straatnaam + nummer,   Postcode + Plaatsnaam</v>
      </c>
      <c r="D28" s="101">
        <f>G13</f>
        <v>0</v>
      </c>
      <c r="E28" s="261"/>
      <c r="F28" s="264"/>
    </row>
    <row r="29" spans="1:151" ht="20.25" customHeight="1" x14ac:dyDescent="0.35">
      <c r="A29" s="93"/>
      <c r="B29" s="102"/>
      <c r="C29" s="103"/>
      <c r="D29" s="104"/>
      <c r="E29" s="105" t="s">
        <v>30</v>
      </c>
      <c r="F29" s="106">
        <f>SUM(F26:F28)</f>
        <v>0</v>
      </c>
    </row>
    <row r="30" spans="1:151" s="83" customFormat="1" ht="15" customHeight="1" x14ac:dyDescent="0.85">
      <c r="A30" s="78"/>
      <c r="B30" s="79"/>
      <c r="C30" s="80"/>
      <c r="D30" s="81"/>
      <c r="E30" s="81"/>
      <c r="F30" s="85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2"/>
      <c r="ER30" s="82"/>
      <c r="ES30" s="82"/>
      <c r="ET30" s="82"/>
      <c r="EU30" s="82"/>
    </row>
    <row r="31" spans="1:151" ht="18.899999999999999" x14ac:dyDescent="0.35">
      <c r="A31" s="70"/>
      <c r="B31" s="255" t="s">
        <v>31</v>
      </c>
      <c r="C31" s="256"/>
      <c r="D31" s="256"/>
      <c r="E31" s="256"/>
      <c r="F31" s="257"/>
    </row>
    <row r="32" spans="1:151" ht="33" customHeight="1" x14ac:dyDescent="0.35">
      <c r="A32" s="70"/>
      <c r="B32" s="89" t="s">
        <v>18</v>
      </c>
      <c r="C32" s="90" t="s">
        <v>32</v>
      </c>
      <c r="D32" s="90" t="s">
        <v>136</v>
      </c>
      <c r="E32" s="91" t="s">
        <v>20</v>
      </c>
      <c r="F32" s="107" t="s">
        <v>21</v>
      </c>
    </row>
    <row r="33" spans="1:151" ht="42.75" customHeight="1" x14ac:dyDescent="0.35">
      <c r="A33" s="93" t="s">
        <v>28</v>
      </c>
      <c r="B33" s="94" t="s">
        <v>23</v>
      </c>
      <c r="C33" s="95" t="s">
        <v>24</v>
      </c>
      <c r="D33" s="141"/>
      <c r="E33" s="96" t="s">
        <v>25</v>
      </c>
      <c r="F33" s="97"/>
      <c r="G33" s="98"/>
    </row>
    <row r="34" spans="1:151" ht="36" customHeight="1" x14ac:dyDescent="0.35">
      <c r="A34" s="93" t="s">
        <v>33</v>
      </c>
      <c r="B34" s="94" t="s">
        <v>77</v>
      </c>
      <c r="C34" s="95" t="s">
        <v>24</v>
      </c>
      <c r="D34" s="141"/>
      <c r="E34" s="262" t="s">
        <v>35</v>
      </c>
      <c r="F34" s="263"/>
      <c r="I34" s="140"/>
    </row>
    <row r="35" spans="1:151" ht="36.450000000000003" customHeight="1" x14ac:dyDescent="0.35">
      <c r="A35" s="93"/>
      <c r="B35" s="94" t="s">
        <v>29</v>
      </c>
      <c r="C35" s="100" t="str">
        <f>G18</f>
        <v>Straatnaam + nummer,   Postcode + Plaatsnaam</v>
      </c>
      <c r="D35" s="101">
        <f>G17</f>
        <v>0</v>
      </c>
      <c r="E35" s="261"/>
      <c r="F35" s="264"/>
      <c r="G35" s="134"/>
    </row>
    <row r="36" spans="1:151" ht="17.25" customHeight="1" x14ac:dyDescent="0.35">
      <c r="A36" s="93"/>
      <c r="B36" s="102"/>
      <c r="C36" s="103"/>
      <c r="D36" s="104"/>
      <c r="E36" s="105" t="s">
        <v>30</v>
      </c>
      <c r="F36" s="106">
        <f>SUM(F33:F35)</f>
        <v>0</v>
      </c>
    </row>
    <row r="37" spans="1:151" s="83" customFormat="1" ht="10.95" customHeight="1" x14ac:dyDescent="0.85">
      <c r="A37" s="78"/>
      <c r="B37" s="79"/>
      <c r="C37" s="80"/>
      <c r="D37" s="81"/>
      <c r="E37" s="81"/>
      <c r="F37" s="85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2"/>
      <c r="EL37" s="82"/>
      <c r="EM37" s="82"/>
      <c r="EN37" s="82"/>
      <c r="EO37" s="82"/>
      <c r="EP37" s="82"/>
      <c r="EQ37" s="82"/>
      <c r="ER37" s="82"/>
      <c r="ES37" s="82"/>
      <c r="ET37" s="82"/>
      <c r="EU37" s="82"/>
    </row>
    <row r="38" spans="1:151" ht="18.899999999999999" x14ac:dyDescent="0.35">
      <c r="A38" s="70"/>
      <c r="B38" s="255" t="s">
        <v>37</v>
      </c>
      <c r="C38" s="256"/>
      <c r="D38" s="256"/>
      <c r="E38" s="256"/>
      <c r="F38" s="257"/>
    </row>
    <row r="39" spans="1:151" ht="35.25" customHeight="1" x14ac:dyDescent="0.35">
      <c r="A39" s="70"/>
      <c r="B39" s="89" t="s">
        <v>78</v>
      </c>
      <c r="C39" s="90" t="s">
        <v>38</v>
      </c>
      <c r="D39" s="90" t="s">
        <v>136</v>
      </c>
      <c r="E39" s="91" t="s">
        <v>20</v>
      </c>
      <c r="F39" s="107" t="s">
        <v>21</v>
      </c>
    </row>
    <row r="40" spans="1:151" ht="41.7" customHeight="1" x14ac:dyDescent="0.35">
      <c r="A40" s="93" t="s">
        <v>34</v>
      </c>
      <c r="B40" s="94" t="s">
        <v>39</v>
      </c>
      <c r="C40" s="95" t="s">
        <v>24</v>
      </c>
      <c r="D40" s="141"/>
      <c r="E40" s="96" t="s">
        <v>25</v>
      </c>
      <c r="F40" s="108"/>
      <c r="G40" s="258"/>
      <c r="H40" s="259"/>
    </row>
    <row r="41" spans="1:151" ht="67.95" customHeight="1" x14ac:dyDescent="0.35">
      <c r="A41" s="93" t="s">
        <v>36</v>
      </c>
      <c r="B41" s="94" t="s">
        <v>29</v>
      </c>
      <c r="C41" s="100" t="str">
        <f>G22</f>
        <v>Straatnaam + nummer,   Postcode + Plaatsnaam</v>
      </c>
      <c r="D41" s="101">
        <f>H21</f>
        <v>0</v>
      </c>
      <c r="E41" s="110" t="s">
        <v>76</v>
      </c>
      <c r="F41" s="99"/>
      <c r="G41" s="134"/>
      <c r="H41" s="109"/>
      <c r="I41" s="140"/>
    </row>
    <row r="42" spans="1:151" ht="19" customHeight="1" x14ac:dyDescent="0.35">
      <c r="A42" s="93"/>
      <c r="B42" s="102"/>
      <c r="C42" s="103"/>
      <c r="D42" s="104"/>
      <c r="E42" s="105" t="s">
        <v>30</v>
      </c>
      <c r="F42" s="106">
        <f>SUM(F40:F41)</f>
        <v>0</v>
      </c>
      <c r="G42" s="140"/>
      <c r="H42" s="140"/>
    </row>
    <row r="43" spans="1:151" ht="10.4" customHeight="1" x14ac:dyDescent="0.85">
      <c r="A43" s="70"/>
      <c r="B43" s="79"/>
      <c r="C43" s="80"/>
      <c r="D43" s="81"/>
      <c r="E43" s="81"/>
      <c r="F43" s="85"/>
    </row>
    <row r="44" spans="1:151" ht="17.600000000000001" x14ac:dyDescent="0.35">
      <c r="A44" s="93"/>
      <c r="B44" s="255" t="s">
        <v>81</v>
      </c>
      <c r="C44" s="256"/>
      <c r="D44" s="256"/>
      <c r="E44" s="256"/>
      <c r="F44" s="87"/>
      <c r="G44" s="111"/>
    </row>
    <row r="45" spans="1:151" ht="17.600000000000001" x14ac:dyDescent="0.35">
      <c r="A45" s="93"/>
      <c r="B45" s="112"/>
      <c r="C45" s="113"/>
      <c r="D45" s="251" t="s">
        <v>40</v>
      </c>
      <c r="E45" s="252"/>
      <c r="F45" s="253" t="s">
        <v>41</v>
      </c>
      <c r="G45" s="254"/>
    </row>
    <row r="46" spans="1:151" s="117" customFormat="1" ht="32.700000000000003" customHeight="1" x14ac:dyDescent="0.4">
      <c r="A46" s="93"/>
      <c r="B46" s="114" t="s">
        <v>42</v>
      </c>
      <c r="C46" s="115" t="s">
        <v>43</v>
      </c>
      <c r="D46" s="115" t="s">
        <v>44</v>
      </c>
      <c r="E46" s="115" t="s">
        <v>45</v>
      </c>
      <c r="F46" s="115" t="s">
        <v>44</v>
      </c>
      <c r="G46" s="115" t="s">
        <v>45</v>
      </c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6"/>
      <c r="EL46" s="116"/>
      <c r="EM46" s="116"/>
      <c r="EN46" s="116"/>
      <c r="EO46" s="116"/>
      <c r="EP46" s="116"/>
      <c r="EQ46" s="116"/>
      <c r="ER46" s="116"/>
      <c r="ES46" s="116"/>
      <c r="ET46" s="116"/>
      <c r="EU46" s="116"/>
    </row>
    <row r="47" spans="1:151" ht="17.600000000000001" x14ac:dyDescent="0.35">
      <c r="A47" s="93"/>
      <c r="B47" s="118" t="s">
        <v>46</v>
      </c>
      <c r="C47" s="119">
        <v>17000</v>
      </c>
      <c r="D47" s="120">
        <f>F26</f>
        <v>0</v>
      </c>
      <c r="E47" s="121">
        <f>C47*D47</f>
        <v>0</v>
      </c>
      <c r="F47" s="120">
        <f>F27</f>
        <v>0</v>
      </c>
      <c r="G47" s="121">
        <f>F47*C47</f>
        <v>0</v>
      </c>
      <c r="H47" s="122"/>
    </row>
    <row r="48" spans="1:151" ht="17.600000000000001" x14ac:dyDescent="0.35">
      <c r="A48" s="93"/>
      <c r="B48" s="118" t="s">
        <v>47</v>
      </c>
      <c r="C48" s="119">
        <v>19000</v>
      </c>
      <c r="D48" s="120">
        <f>F33</f>
        <v>0</v>
      </c>
      <c r="E48" s="121">
        <f t="shared" ref="E48:E49" si="0">C48*D48</f>
        <v>0</v>
      </c>
      <c r="F48" s="120">
        <f>F34</f>
        <v>0</v>
      </c>
      <c r="G48" s="121">
        <f t="shared" ref="G48:G49" si="1">F48*C48</f>
        <v>0</v>
      </c>
      <c r="H48" s="122"/>
    </row>
    <row r="49" spans="1:8" ht="17.600000000000001" x14ac:dyDescent="0.35">
      <c r="A49" s="93"/>
      <c r="B49" s="118" t="s">
        <v>48</v>
      </c>
      <c r="C49" s="123">
        <v>9000</v>
      </c>
      <c r="D49" s="120">
        <f>F40</f>
        <v>0</v>
      </c>
      <c r="E49" s="121">
        <f t="shared" si="0"/>
        <v>0</v>
      </c>
      <c r="F49" s="124">
        <f>F41</f>
        <v>0</v>
      </c>
      <c r="G49" s="121">
        <f t="shared" si="1"/>
        <v>0</v>
      </c>
      <c r="H49" s="122"/>
    </row>
    <row r="50" spans="1:8" ht="17.600000000000001" x14ac:dyDescent="0.85">
      <c r="A50" s="93"/>
      <c r="B50" s="125" t="s">
        <v>30</v>
      </c>
      <c r="C50" s="126">
        <f>SUM(C47:C49)</f>
        <v>45000</v>
      </c>
      <c r="D50" s="85"/>
      <c r="E50" s="127"/>
      <c r="F50" s="128"/>
      <c r="G50" s="129"/>
    </row>
    <row r="51" spans="1:8" s="68" customFormat="1" x14ac:dyDescent="0.35">
      <c r="A51" s="65"/>
      <c r="B51" s="127"/>
      <c r="C51" s="127"/>
      <c r="D51" s="127"/>
      <c r="E51" s="127"/>
      <c r="F51" s="127"/>
    </row>
    <row r="52" spans="1:8" s="68" customFormat="1" x14ac:dyDescent="0.35">
      <c r="A52" s="65"/>
      <c r="B52" s="127"/>
      <c r="C52" s="127"/>
      <c r="D52" s="127"/>
      <c r="E52" s="130"/>
      <c r="F52" s="127"/>
      <c r="G52" s="131"/>
    </row>
    <row r="53" spans="1:8" s="68" customFormat="1" x14ac:dyDescent="0.35">
      <c r="A53" s="65"/>
      <c r="B53" s="127"/>
      <c r="C53" s="127"/>
      <c r="D53" s="127"/>
      <c r="E53" s="127"/>
      <c r="F53" s="127"/>
    </row>
    <row r="54" spans="1:8" s="68" customFormat="1" x14ac:dyDescent="0.35">
      <c r="A54" s="65"/>
      <c r="B54" s="127"/>
      <c r="C54" s="127"/>
      <c r="D54" s="127"/>
      <c r="E54" s="127"/>
      <c r="F54" s="127"/>
    </row>
    <row r="55" spans="1:8" s="68" customFormat="1" x14ac:dyDescent="0.35">
      <c r="A55" s="65"/>
      <c r="B55" s="127"/>
      <c r="C55" s="127"/>
      <c r="D55" s="127"/>
      <c r="E55" s="127"/>
      <c r="F55" s="132"/>
    </row>
    <row r="56" spans="1:8" s="68" customFormat="1" x14ac:dyDescent="0.35">
      <c r="A56" s="65"/>
      <c r="B56" s="127"/>
      <c r="C56" s="127"/>
      <c r="D56" s="127"/>
      <c r="E56" s="127"/>
      <c r="F56" s="127"/>
    </row>
    <row r="57" spans="1:8" s="68" customFormat="1" x14ac:dyDescent="0.35">
      <c r="A57" s="65"/>
      <c r="B57" s="127"/>
      <c r="C57" s="127"/>
      <c r="D57" s="127"/>
      <c r="E57" s="127"/>
      <c r="F57" s="127"/>
    </row>
    <row r="58" spans="1:8" s="68" customFormat="1" x14ac:dyDescent="0.35">
      <c r="A58" s="65"/>
      <c r="B58" s="127"/>
      <c r="C58" s="127"/>
      <c r="D58" s="127"/>
      <c r="E58" s="127"/>
      <c r="F58" s="127"/>
    </row>
    <row r="59" spans="1:8" s="68" customFormat="1" x14ac:dyDescent="0.35">
      <c r="A59" s="65"/>
      <c r="B59" s="127"/>
      <c r="C59" s="127"/>
      <c r="D59" s="127"/>
      <c r="E59" s="127"/>
      <c r="F59" s="127"/>
    </row>
    <row r="60" spans="1:8" s="68" customFormat="1" x14ac:dyDescent="0.35">
      <c r="A60" s="65"/>
      <c r="B60" s="127"/>
      <c r="C60" s="127"/>
      <c r="D60" s="127"/>
      <c r="E60" s="127"/>
      <c r="F60" s="127"/>
    </row>
    <row r="61" spans="1:8" s="68" customFormat="1" x14ac:dyDescent="0.35">
      <c r="A61" s="65"/>
      <c r="B61" s="127"/>
      <c r="C61" s="127"/>
      <c r="D61" s="127"/>
      <c r="E61" s="127"/>
      <c r="F61" s="127"/>
    </row>
    <row r="62" spans="1:8" s="68" customFormat="1" x14ac:dyDescent="0.35">
      <c r="A62" s="65"/>
      <c r="B62" s="127"/>
      <c r="C62" s="127"/>
      <c r="D62" s="127"/>
      <c r="E62" s="127"/>
      <c r="F62" s="127"/>
    </row>
    <row r="63" spans="1:8" s="68" customFormat="1" x14ac:dyDescent="0.35">
      <c r="A63" s="65"/>
      <c r="B63" s="127"/>
      <c r="C63" s="127"/>
      <c r="D63" s="127"/>
      <c r="E63" s="127"/>
      <c r="F63" s="127"/>
    </row>
    <row r="64" spans="1:8" s="68" customFormat="1" x14ac:dyDescent="0.35">
      <c r="A64" s="65"/>
      <c r="B64" s="127"/>
      <c r="C64" s="127"/>
      <c r="D64" s="127"/>
      <c r="E64" s="127"/>
      <c r="F64" s="127"/>
    </row>
    <row r="65" spans="1:6" s="68" customFormat="1" x14ac:dyDescent="0.35">
      <c r="A65" s="65"/>
      <c r="B65" s="127"/>
      <c r="C65" s="127"/>
      <c r="D65" s="127"/>
      <c r="E65" s="127"/>
      <c r="F65" s="127"/>
    </row>
    <row r="66" spans="1:6" s="68" customFormat="1" x14ac:dyDescent="0.35">
      <c r="A66" s="65"/>
      <c r="B66" s="127"/>
      <c r="C66" s="127"/>
      <c r="D66" s="127"/>
      <c r="E66" s="127"/>
      <c r="F66" s="127"/>
    </row>
    <row r="67" spans="1:6" s="68" customFormat="1" x14ac:dyDescent="0.35">
      <c r="A67" s="65"/>
      <c r="B67" s="127"/>
      <c r="C67" s="127"/>
      <c r="D67" s="127"/>
      <c r="E67" s="127"/>
      <c r="F67" s="127"/>
    </row>
    <row r="68" spans="1:6" s="68" customFormat="1" x14ac:dyDescent="0.35">
      <c r="A68" s="65"/>
      <c r="B68" s="127"/>
      <c r="C68" s="127"/>
      <c r="D68" s="127"/>
      <c r="E68" s="127"/>
      <c r="F68" s="127"/>
    </row>
    <row r="69" spans="1:6" s="68" customFormat="1" x14ac:dyDescent="0.35">
      <c r="A69" s="65"/>
      <c r="B69" s="127"/>
      <c r="C69" s="127"/>
      <c r="D69" s="127"/>
      <c r="E69" s="127"/>
      <c r="F69" s="127"/>
    </row>
    <row r="70" spans="1:6" s="68" customFormat="1" x14ac:dyDescent="0.35">
      <c r="A70" s="65"/>
      <c r="B70" s="127"/>
      <c r="C70" s="127"/>
      <c r="D70" s="127"/>
      <c r="E70" s="127"/>
      <c r="F70" s="127"/>
    </row>
    <row r="71" spans="1:6" s="68" customFormat="1" x14ac:dyDescent="0.35">
      <c r="A71" s="65"/>
      <c r="B71" s="127"/>
      <c r="C71" s="127"/>
      <c r="D71" s="127"/>
      <c r="E71" s="127"/>
      <c r="F71" s="127"/>
    </row>
    <row r="72" spans="1:6" s="68" customFormat="1" x14ac:dyDescent="0.35">
      <c r="A72" s="65"/>
      <c r="B72" s="127"/>
      <c r="C72" s="127"/>
      <c r="D72" s="127"/>
      <c r="E72" s="127"/>
      <c r="F72" s="127"/>
    </row>
    <row r="73" spans="1:6" s="68" customFormat="1" x14ac:dyDescent="0.35">
      <c r="A73" s="65"/>
      <c r="B73" s="127"/>
      <c r="C73" s="127"/>
      <c r="D73" s="127"/>
      <c r="E73" s="127"/>
      <c r="F73" s="127"/>
    </row>
    <row r="74" spans="1:6" s="68" customFormat="1" x14ac:dyDescent="0.35">
      <c r="A74" s="65"/>
      <c r="B74" s="127"/>
      <c r="C74" s="127"/>
      <c r="D74" s="127"/>
      <c r="E74" s="127"/>
      <c r="F74" s="127"/>
    </row>
    <row r="75" spans="1:6" s="68" customFormat="1" x14ac:dyDescent="0.35">
      <c r="A75" s="65"/>
      <c r="B75" s="127"/>
      <c r="C75" s="127"/>
      <c r="D75" s="127"/>
      <c r="E75" s="127"/>
      <c r="F75" s="127"/>
    </row>
    <row r="76" spans="1:6" s="68" customFormat="1" x14ac:dyDescent="0.35">
      <c r="A76" s="65"/>
      <c r="B76" s="127"/>
      <c r="C76" s="127"/>
      <c r="D76" s="127"/>
      <c r="E76" s="127"/>
      <c r="F76" s="127"/>
    </row>
    <row r="77" spans="1:6" s="68" customFormat="1" x14ac:dyDescent="0.35">
      <c r="A77" s="65"/>
      <c r="B77" s="127"/>
      <c r="C77" s="127"/>
      <c r="D77" s="127"/>
      <c r="E77" s="127"/>
      <c r="F77" s="127"/>
    </row>
    <row r="78" spans="1:6" s="68" customFormat="1" x14ac:dyDescent="0.35">
      <c r="A78" s="65"/>
      <c r="B78" s="127"/>
      <c r="C78" s="127"/>
      <c r="D78" s="127"/>
      <c r="E78" s="127"/>
      <c r="F78" s="127"/>
    </row>
    <row r="79" spans="1:6" s="68" customFormat="1" x14ac:dyDescent="0.35">
      <c r="A79" s="65"/>
      <c r="B79" s="127"/>
      <c r="C79" s="127"/>
      <c r="D79" s="127"/>
      <c r="E79" s="127"/>
      <c r="F79" s="127"/>
    </row>
    <row r="80" spans="1:6" s="68" customFormat="1" x14ac:dyDescent="0.35">
      <c r="A80" s="65"/>
      <c r="B80" s="127"/>
      <c r="C80" s="127"/>
      <c r="D80" s="127"/>
      <c r="E80" s="127"/>
      <c r="F80" s="127"/>
    </row>
    <row r="81" spans="1:6" s="68" customFormat="1" x14ac:dyDescent="0.35">
      <c r="A81" s="65"/>
      <c r="B81" s="127"/>
      <c r="C81" s="127"/>
      <c r="D81" s="127"/>
      <c r="E81" s="127"/>
      <c r="F81" s="127"/>
    </row>
    <row r="82" spans="1:6" x14ac:dyDescent="0.35">
      <c r="B82" s="127"/>
      <c r="C82" s="127"/>
      <c r="D82" s="127"/>
      <c r="E82" s="127"/>
      <c r="F82" s="127"/>
    </row>
    <row r="83" spans="1:6" x14ac:dyDescent="0.35">
      <c r="B83" s="127"/>
      <c r="C83" s="127"/>
      <c r="D83" s="127"/>
      <c r="E83" s="127"/>
      <c r="F83" s="127"/>
    </row>
    <row r="84" spans="1:6" x14ac:dyDescent="0.35">
      <c r="B84" s="127"/>
      <c r="C84" s="127"/>
      <c r="D84" s="127"/>
      <c r="E84" s="127"/>
      <c r="F84" s="127"/>
    </row>
    <row r="85" spans="1:6" x14ac:dyDescent="0.35">
      <c r="B85" s="127"/>
      <c r="C85" s="127"/>
      <c r="D85" s="127"/>
      <c r="E85" s="127"/>
      <c r="F85" s="127"/>
    </row>
    <row r="86" spans="1:6" x14ac:dyDescent="0.35">
      <c r="B86" s="127"/>
      <c r="C86" s="127"/>
      <c r="D86" s="127"/>
      <c r="E86" s="127"/>
      <c r="F86" s="127"/>
    </row>
    <row r="87" spans="1:6" x14ac:dyDescent="0.35">
      <c r="B87" s="127"/>
      <c r="C87" s="127"/>
      <c r="D87" s="127"/>
      <c r="E87" s="127"/>
      <c r="F87" s="127"/>
    </row>
    <row r="88" spans="1:6" x14ac:dyDescent="0.35">
      <c r="B88" s="127"/>
      <c r="C88" s="127"/>
      <c r="D88" s="127"/>
      <c r="E88" s="127"/>
      <c r="F88" s="127"/>
    </row>
    <row r="89" spans="1:6" x14ac:dyDescent="0.35">
      <c r="B89" s="127"/>
      <c r="C89" s="127"/>
      <c r="D89" s="127"/>
      <c r="E89" s="127"/>
      <c r="F89" s="127"/>
    </row>
    <row r="90" spans="1:6" x14ac:dyDescent="0.35">
      <c r="B90" s="127"/>
      <c r="C90" s="127"/>
      <c r="D90" s="127"/>
      <c r="E90" s="127"/>
      <c r="F90" s="127"/>
    </row>
    <row r="91" spans="1:6" x14ac:dyDescent="0.35">
      <c r="B91" s="127"/>
      <c r="C91" s="127"/>
      <c r="D91" s="127"/>
      <c r="E91" s="127"/>
      <c r="F91" s="127"/>
    </row>
    <row r="92" spans="1:6" x14ac:dyDescent="0.35">
      <c r="B92" s="127"/>
      <c r="C92" s="127"/>
      <c r="D92" s="127"/>
      <c r="E92" s="127"/>
      <c r="F92" s="127"/>
    </row>
    <row r="93" spans="1:6" x14ac:dyDescent="0.35">
      <c r="B93" s="127"/>
      <c r="C93" s="127"/>
      <c r="D93" s="127"/>
      <c r="E93" s="127"/>
      <c r="F93" s="127"/>
    </row>
    <row r="94" spans="1:6" x14ac:dyDescent="0.35">
      <c r="B94" s="127"/>
      <c r="C94" s="127"/>
      <c r="D94" s="127"/>
      <c r="E94" s="127"/>
      <c r="F94" s="127"/>
    </row>
    <row r="95" spans="1:6" x14ac:dyDescent="0.35">
      <c r="B95" s="127"/>
      <c r="C95" s="127"/>
      <c r="D95" s="127"/>
      <c r="E95" s="127"/>
      <c r="F95" s="127"/>
    </row>
    <row r="96" spans="1:6" x14ac:dyDescent="0.35">
      <c r="B96" s="127"/>
      <c r="C96" s="127"/>
      <c r="D96" s="127"/>
      <c r="E96" s="127"/>
      <c r="F96" s="127"/>
    </row>
    <row r="97" spans="2:6" x14ac:dyDescent="0.35">
      <c r="B97" s="127"/>
      <c r="C97" s="127"/>
      <c r="D97" s="127"/>
      <c r="E97" s="127"/>
      <c r="F97" s="127"/>
    </row>
    <row r="98" spans="2:6" x14ac:dyDescent="0.35">
      <c r="B98" s="127"/>
      <c r="C98" s="127"/>
      <c r="D98" s="127"/>
      <c r="E98" s="127"/>
      <c r="F98" s="127"/>
    </row>
    <row r="99" spans="2:6" x14ac:dyDescent="0.35">
      <c r="B99" s="127"/>
      <c r="C99" s="127"/>
      <c r="D99" s="127"/>
      <c r="E99" s="127"/>
      <c r="F99" s="127"/>
    </row>
    <row r="100" spans="2:6" x14ac:dyDescent="0.35">
      <c r="B100" s="127"/>
      <c r="C100" s="127"/>
      <c r="D100" s="127"/>
      <c r="E100" s="127"/>
      <c r="F100" s="127"/>
    </row>
    <row r="101" spans="2:6" x14ac:dyDescent="0.35">
      <c r="B101" s="127"/>
      <c r="C101" s="127"/>
      <c r="D101" s="127"/>
      <c r="E101" s="127"/>
      <c r="F101" s="127"/>
    </row>
    <row r="102" spans="2:6" x14ac:dyDescent="0.35">
      <c r="B102" s="127"/>
      <c r="C102" s="127"/>
      <c r="D102" s="127"/>
      <c r="E102" s="127"/>
      <c r="F102" s="127"/>
    </row>
    <row r="103" spans="2:6" x14ac:dyDescent="0.35">
      <c r="B103" s="127"/>
      <c r="C103" s="127"/>
      <c r="D103" s="127"/>
      <c r="E103" s="127"/>
      <c r="F103" s="127"/>
    </row>
    <row r="104" spans="2:6" x14ac:dyDescent="0.35">
      <c r="B104" s="127"/>
      <c r="C104" s="127"/>
      <c r="D104" s="127"/>
      <c r="E104" s="127"/>
      <c r="F104" s="127"/>
    </row>
    <row r="105" spans="2:6" x14ac:dyDescent="0.35">
      <c r="B105" s="127"/>
      <c r="C105" s="127"/>
      <c r="D105" s="127"/>
      <c r="E105" s="127"/>
      <c r="F105" s="127"/>
    </row>
    <row r="106" spans="2:6" x14ac:dyDescent="0.35">
      <c r="B106" s="127"/>
      <c r="C106" s="127"/>
      <c r="D106" s="127"/>
      <c r="E106" s="127"/>
      <c r="F106" s="127"/>
    </row>
    <row r="107" spans="2:6" x14ac:dyDescent="0.35">
      <c r="B107" s="127"/>
      <c r="C107" s="127"/>
      <c r="D107" s="127"/>
      <c r="E107" s="127"/>
      <c r="F107" s="127"/>
    </row>
    <row r="108" spans="2:6" x14ac:dyDescent="0.35">
      <c r="B108" s="127"/>
      <c r="C108" s="127"/>
      <c r="D108" s="127"/>
      <c r="E108" s="127"/>
      <c r="F108" s="127"/>
    </row>
    <row r="109" spans="2:6" x14ac:dyDescent="0.35">
      <c r="B109" s="127"/>
      <c r="C109" s="127"/>
      <c r="D109" s="127"/>
      <c r="E109" s="127"/>
      <c r="F109" s="127"/>
    </row>
    <row r="110" spans="2:6" x14ac:dyDescent="0.35">
      <c r="B110" s="127"/>
      <c r="C110" s="127"/>
      <c r="D110" s="127"/>
      <c r="E110" s="127"/>
      <c r="F110" s="127"/>
    </row>
    <row r="111" spans="2:6" x14ac:dyDescent="0.35">
      <c r="B111" s="127"/>
      <c r="C111" s="127"/>
      <c r="D111" s="127"/>
      <c r="E111" s="127"/>
      <c r="F111" s="127"/>
    </row>
    <row r="112" spans="2:6" x14ac:dyDescent="0.35">
      <c r="B112" s="127"/>
      <c r="C112" s="127"/>
      <c r="D112" s="127"/>
      <c r="E112" s="127"/>
      <c r="F112" s="127"/>
    </row>
    <row r="113" spans="2:6" x14ac:dyDescent="0.35">
      <c r="B113" s="127"/>
      <c r="C113" s="127"/>
      <c r="D113" s="127"/>
      <c r="E113" s="127"/>
      <c r="F113" s="127"/>
    </row>
    <row r="114" spans="2:6" x14ac:dyDescent="0.35">
      <c r="B114" s="127"/>
      <c r="C114" s="127"/>
      <c r="D114" s="127"/>
      <c r="E114" s="127"/>
      <c r="F114" s="127"/>
    </row>
    <row r="115" spans="2:6" x14ac:dyDescent="0.35">
      <c r="B115" s="127"/>
      <c r="C115" s="127"/>
      <c r="D115" s="127"/>
      <c r="E115" s="127"/>
      <c r="F115" s="127"/>
    </row>
    <row r="116" spans="2:6" x14ac:dyDescent="0.35">
      <c r="B116" s="127"/>
      <c r="C116" s="127"/>
      <c r="D116" s="127"/>
      <c r="E116" s="127"/>
      <c r="F116" s="127"/>
    </row>
    <row r="117" spans="2:6" x14ac:dyDescent="0.35">
      <c r="B117" s="127"/>
      <c r="C117" s="127"/>
      <c r="D117" s="127"/>
      <c r="E117" s="127"/>
      <c r="F117" s="127"/>
    </row>
    <row r="118" spans="2:6" x14ac:dyDescent="0.35">
      <c r="B118" s="127"/>
      <c r="C118" s="127"/>
      <c r="D118" s="127"/>
      <c r="E118" s="127"/>
      <c r="F118" s="127"/>
    </row>
    <row r="119" spans="2:6" x14ac:dyDescent="0.35">
      <c r="B119" s="127"/>
      <c r="C119" s="127"/>
      <c r="D119" s="127"/>
      <c r="E119" s="127"/>
      <c r="F119" s="127"/>
    </row>
    <row r="120" spans="2:6" x14ac:dyDescent="0.35">
      <c r="B120" s="127"/>
      <c r="C120" s="127"/>
      <c r="D120" s="127"/>
      <c r="E120" s="127"/>
      <c r="F120" s="127"/>
    </row>
    <row r="121" spans="2:6" x14ac:dyDescent="0.35">
      <c r="B121" s="127"/>
      <c r="C121" s="127"/>
      <c r="D121" s="127"/>
      <c r="E121" s="127"/>
      <c r="F121" s="127"/>
    </row>
    <row r="122" spans="2:6" x14ac:dyDescent="0.35">
      <c r="B122" s="127"/>
      <c r="C122" s="127"/>
      <c r="D122" s="127"/>
      <c r="E122" s="127"/>
      <c r="F122" s="127"/>
    </row>
    <row r="123" spans="2:6" x14ac:dyDescent="0.35">
      <c r="B123" s="127"/>
      <c r="C123" s="127"/>
      <c r="D123" s="127"/>
      <c r="E123" s="127"/>
      <c r="F123" s="127"/>
    </row>
    <row r="124" spans="2:6" x14ac:dyDescent="0.35">
      <c r="B124" s="127"/>
      <c r="C124" s="127"/>
      <c r="D124" s="127"/>
      <c r="E124" s="127"/>
      <c r="F124" s="127"/>
    </row>
    <row r="125" spans="2:6" x14ac:dyDescent="0.35">
      <c r="B125" s="127"/>
      <c r="C125" s="127"/>
      <c r="D125" s="127"/>
      <c r="E125" s="127"/>
      <c r="F125" s="127"/>
    </row>
    <row r="126" spans="2:6" x14ac:dyDescent="0.35">
      <c r="B126" s="127"/>
      <c r="C126" s="127"/>
      <c r="D126" s="127"/>
      <c r="E126" s="127"/>
      <c r="F126" s="127"/>
    </row>
    <row r="127" spans="2:6" x14ac:dyDescent="0.35">
      <c r="B127" s="127"/>
      <c r="C127" s="127"/>
      <c r="D127" s="127"/>
      <c r="E127" s="127"/>
      <c r="F127" s="127"/>
    </row>
    <row r="128" spans="2:6" x14ac:dyDescent="0.35">
      <c r="B128" s="127"/>
      <c r="C128" s="127"/>
      <c r="D128" s="127"/>
      <c r="E128" s="127"/>
      <c r="F128" s="127"/>
    </row>
    <row r="129" spans="2:6" x14ac:dyDescent="0.35">
      <c r="B129" s="127"/>
      <c r="C129" s="127"/>
      <c r="D129" s="127"/>
      <c r="E129" s="127"/>
      <c r="F129" s="127"/>
    </row>
    <row r="130" spans="2:6" x14ac:dyDescent="0.35">
      <c r="B130" s="127"/>
      <c r="C130" s="127"/>
      <c r="D130" s="127"/>
      <c r="E130" s="127"/>
      <c r="F130" s="127"/>
    </row>
    <row r="131" spans="2:6" x14ac:dyDescent="0.35">
      <c r="B131" s="127"/>
      <c r="C131" s="127"/>
      <c r="D131" s="127"/>
      <c r="E131" s="127"/>
      <c r="F131" s="127"/>
    </row>
    <row r="132" spans="2:6" x14ac:dyDescent="0.35">
      <c r="B132" s="127"/>
      <c r="C132" s="127"/>
      <c r="D132" s="127"/>
      <c r="E132" s="127"/>
      <c r="F132" s="127"/>
    </row>
    <row r="133" spans="2:6" x14ac:dyDescent="0.35">
      <c r="B133" s="127"/>
      <c r="C133" s="127"/>
      <c r="D133" s="127"/>
      <c r="E133" s="127"/>
      <c r="F133" s="127"/>
    </row>
    <row r="134" spans="2:6" x14ac:dyDescent="0.35">
      <c r="B134" s="127"/>
      <c r="C134" s="127"/>
      <c r="D134" s="127"/>
      <c r="E134" s="127"/>
      <c r="F134" s="127"/>
    </row>
    <row r="135" spans="2:6" x14ac:dyDescent="0.35">
      <c r="B135" s="127"/>
      <c r="C135" s="127"/>
      <c r="D135" s="127"/>
      <c r="E135" s="127"/>
      <c r="F135" s="127"/>
    </row>
    <row r="136" spans="2:6" x14ac:dyDescent="0.35">
      <c r="B136" s="127"/>
      <c r="C136" s="127"/>
      <c r="D136" s="127"/>
      <c r="E136" s="127"/>
      <c r="F136" s="127"/>
    </row>
    <row r="137" spans="2:6" x14ac:dyDescent="0.35">
      <c r="B137" s="127"/>
      <c r="C137" s="127"/>
      <c r="D137" s="127"/>
      <c r="E137" s="127"/>
      <c r="F137" s="127"/>
    </row>
    <row r="138" spans="2:6" x14ac:dyDescent="0.35">
      <c r="B138" s="127"/>
      <c r="C138" s="127"/>
      <c r="D138" s="127"/>
      <c r="E138" s="127"/>
      <c r="F138" s="127"/>
    </row>
    <row r="139" spans="2:6" x14ac:dyDescent="0.35">
      <c r="B139" s="127"/>
      <c r="C139" s="127"/>
      <c r="D139" s="127"/>
      <c r="E139" s="127"/>
      <c r="F139" s="127"/>
    </row>
    <row r="140" spans="2:6" x14ac:dyDescent="0.35">
      <c r="B140" s="127"/>
      <c r="C140" s="127"/>
      <c r="D140" s="127"/>
      <c r="E140" s="127"/>
      <c r="F140" s="127"/>
    </row>
    <row r="141" spans="2:6" x14ac:dyDescent="0.35">
      <c r="B141" s="127"/>
      <c r="C141" s="127"/>
      <c r="D141" s="127"/>
      <c r="E141" s="127"/>
      <c r="F141" s="127"/>
    </row>
    <row r="142" spans="2:6" x14ac:dyDescent="0.35">
      <c r="B142" s="127"/>
      <c r="C142" s="127"/>
      <c r="D142" s="127"/>
      <c r="E142" s="127"/>
      <c r="F142" s="127"/>
    </row>
    <row r="143" spans="2:6" x14ac:dyDescent="0.35">
      <c r="B143" s="127"/>
      <c r="C143" s="127"/>
      <c r="D143" s="127"/>
      <c r="E143" s="127"/>
      <c r="F143" s="127"/>
    </row>
    <row r="144" spans="2:6" x14ac:dyDescent="0.35">
      <c r="B144" s="127"/>
      <c r="C144" s="127"/>
      <c r="D144" s="127"/>
      <c r="E144" s="127"/>
      <c r="F144" s="127"/>
    </row>
    <row r="145" spans="2:6" x14ac:dyDescent="0.35">
      <c r="B145" s="127"/>
      <c r="C145" s="127"/>
      <c r="D145" s="127"/>
      <c r="E145" s="127"/>
      <c r="F145" s="127"/>
    </row>
    <row r="146" spans="2:6" x14ac:dyDescent="0.35">
      <c r="B146" s="127"/>
      <c r="C146" s="127"/>
      <c r="D146" s="127"/>
      <c r="E146" s="127"/>
      <c r="F146" s="127"/>
    </row>
    <row r="147" spans="2:6" x14ac:dyDescent="0.35">
      <c r="B147" s="127"/>
      <c r="C147" s="127"/>
      <c r="D147" s="127"/>
      <c r="E147" s="127"/>
      <c r="F147" s="127"/>
    </row>
    <row r="148" spans="2:6" x14ac:dyDescent="0.35">
      <c r="B148" s="127"/>
      <c r="C148" s="127"/>
      <c r="D148" s="127"/>
      <c r="E148" s="127"/>
      <c r="F148" s="127"/>
    </row>
    <row r="149" spans="2:6" x14ac:dyDescent="0.35">
      <c r="B149" s="127"/>
      <c r="C149" s="127"/>
      <c r="D149" s="127"/>
      <c r="E149" s="127"/>
      <c r="F149" s="127"/>
    </row>
    <row r="150" spans="2:6" x14ac:dyDescent="0.35">
      <c r="B150" s="127"/>
      <c r="C150" s="127"/>
      <c r="D150" s="127"/>
      <c r="E150" s="127"/>
      <c r="F150" s="127"/>
    </row>
    <row r="151" spans="2:6" x14ac:dyDescent="0.35">
      <c r="B151" s="127"/>
      <c r="C151" s="127"/>
      <c r="D151" s="127"/>
      <c r="E151" s="127"/>
      <c r="F151" s="127"/>
    </row>
    <row r="152" spans="2:6" x14ac:dyDescent="0.35">
      <c r="B152" s="127"/>
      <c r="C152" s="127"/>
      <c r="D152" s="127"/>
      <c r="E152" s="127"/>
      <c r="F152" s="127"/>
    </row>
    <row r="153" spans="2:6" x14ac:dyDescent="0.35">
      <c r="B153" s="127"/>
      <c r="C153" s="127"/>
      <c r="D153" s="127"/>
      <c r="E153" s="127"/>
      <c r="F153" s="127"/>
    </row>
    <row r="154" spans="2:6" x14ac:dyDescent="0.35">
      <c r="B154" s="127"/>
      <c r="C154" s="127"/>
      <c r="D154" s="127"/>
      <c r="E154" s="127"/>
      <c r="F154" s="127"/>
    </row>
    <row r="155" spans="2:6" x14ac:dyDescent="0.35">
      <c r="B155" s="127"/>
      <c r="C155" s="127"/>
      <c r="D155" s="127"/>
      <c r="E155" s="127"/>
      <c r="F155" s="127"/>
    </row>
    <row r="156" spans="2:6" x14ac:dyDescent="0.35">
      <c r="B156" s="127"/>
      <c r="C156" s="127"/>
      <c r="D156" s="127"/>
      <c r="E156" s="127"/>
      <c r="F156" s="127"/>
    </row>
    <row r="157" spans="2:6" x14ac:dyDescent="0.35">
      <c r="B157" s="127"/>
      <c r="C157" s="127"/>
      <c r="D157" s="127"/>
      <c r="E157" s="127"/>
      <c r="F157" s="127"/>
    </row>
    <row r="158" spans="2:6" x14ac:dyDescent="0.35">
      <c r="B158" s="127"/>
      <c r="C158" s="127"/>
      <c r="D158" s="127"/>
      <c r="E158" s="127"/>
      <c r="F158" s="127"/>
    </row>
    <row r="159" spans="2:6" x14ac:dyDescent="0.35">
      <c r="B159" s="127"/>
      <c r="C159" s="127"/>
      <c r="D159" s="127"/>
      <c r="E159" s="127"/>
      <c r="F159" s="127"/>
    </row>
    <row r="160" spans="2:6" x14ac:dyDescent="0.35">
      <c r="B160" s="127"/>
      <c r="C160" s="127"/>
      <c r="D160" s="127"/>
      <c r="E160" s="127"/>
      <c r="F160" s="127"/>
    </row>
    <row r="161" spans="2:6" x14ac:dyDescent="0.35">
      <c r="B161" s="127"/>
      <c r="C161" s="127"/>
      <c r="D161" s="127"/>
      <c r="E161" s="127"/>
      <c r="F161" s="127"/>
    </row>
    <row r="162" spans="2:6" x14ac:dyDescent="0.35">
      <c r="B162" s="127"/>
      <c r="C162" s="127"/>
      <c r="D162" s="127"/>
      <c r="E162" s="127"/>
      <c r="F162" s="127"/>
    </row>
    <row r="163" spans="2:6" x14ac:dyDescent="0.35">
      <c r="B163" s="127"/>
      <c r="C163" s="127"/>
      <c r="D163" s="127"/>
      <c r="E163" s="127"/>
      <c r="F163" s="127"/>
    </row>
    <row r="164" spans="2:6" x14ac:dyDescent="0.35">
      <c r="B164" s="127"/>
      <c r="C164" s="127"/>
      <c r="D164" s="127"/>
      <c r="E164" s="127"/>
      <c r="F164" s="127"/>
    </row>
    <row r="165" spans="2:6" x14ac:dyDescent="0.35">
      <c r="B165" s="127"/>
      <c r="C165" s="127"/>
      <c r="D165" s="127"/>
      <c r="E165" s="127"/>
      <c r="F165" s="127"/>
    </row>
    <row r="166" spans="2:6" x14ac:dyDescent="0.35">
      <c r="B166" s="127"/>
      <c r="C166" s="127"/>
      <c r="D166" s="127"/>
      <c r="E166" s="127"/>
      <c r="F166" s="127"/>
    </row>
    <row r="167" spans="2:6" x14ac:dyDescent="0.35">
      <c r="B167" s="127"/>
      <c r="C167" s="127"/>
      <c r="D167" s="127"/>
      <c r="E167" s="127"/>
      <c r="F167" s="127"/>
    </row>
    <row r="168" spans="2:6" x14ac:dyDescent="0.35">
      <c r="B168" s="127"/>
      <c r="C168" s="127"/>
      <c r="D168" s="127"/>
      <c r="E168" s="127"/>
      <c r="F168" s="127"/>
    </row>
    <row r="169" spans="2:6" x14ac:dyDescent="0.35">
      <c r="B169" s="127"/>
      <c r="C169" s="127"/>
      <c r="D169" s="127"/>
      <c r="E169" s="127"/>
      <c r="F169" s="127"/>
    </row>
    <row r="170" spans="2:6" x14ac:dyDescent="0.35">
      <c r="B170" s="127"/>
      <c r="C170" s="127"/>
      <c r="D170" s="127"/>
      <c r="E170" s="127"/>
      <c r="F170" s="127"/>
    </row>
    <row r="171" spans="2:6" x14ac:dyDescent="0.35">
      <c r="B171" s="127"/>
      <c r="C171" s="127"/>
      <c r="D171" s="127"/>
      <c r="E171" s="127"/>
      <c r="F171" s="127"/>
    </row>
    <row r="172" spans="2:6" x14ac:dyDescent="0.35">
      <c r="B172" s="127"/>
      <c r="C172" s="127"/>
      <c r="D172" s="127"/>
      <c r="E172" s="127"/>
      <c r="F172" s="127"/>
    </row>
    <row r="173" spans="2:6" x14ac:dyDescent="0.35">
      <c r="B173" s="127"/>
      <c r="C173" s="127"/>
      <c r="D173" s="127"/>
      <c r="E173" s="127"/>
      <c r="F173" s="127"/>
    </row>
    <row r="174" spans="2:6" x14ac:dyDescent="0.35">
      <c r="B174" s="127"/>
      <c r="C174" s="127"/>
      <c r="D174" s="127"/>
      <c r="E174" s="127"/>
      <c r="F174" s="127"/>
    </row>
    <row r="175" spans="2:6" x14ac:dyDescent="0.35">
      <c r="B175" s="127"/>
      <c r="C175" s="127"/>
      <c r="D175" s="127"/>
      <c r="E175" s="127"/>
      <c r="F175" s="127"/>
    </row>
    <row r="176" spans="2:6" x14ac:dyDescent="0.35">
      <c r="B176" s="127"/>
      <c r="C176" s="127"/>
      <c r="D176" s="127"/>
      <c r="E176" s="127"/>
      <c r="F176" s="127"/>
    </row>
    <row r="177" spans="2:6" x14ac:dyDescent="0.35">
      <c r="B177" s="127"/>
      <c r="C177" s="127"/>
      <c r="D177" s="127"/>
      <c r="E177" s="127"/>
      <c r="F177" s="127"/>
    </row>
    <row r="178" spans="2:6" x14ac:dyDescent="0.35">
      <c r="B178" s="127"/>
      <c r="C178" s="127"/>
      <c r="D178" s="127"/>
      <c r="E178" s="127"/>
      <c r="F178" s="127"/>
    </row>
    <row r="179" spans="2:6" x14ac:dyDescent="0.35">
      <c r="B179" s="127"/>
      <c r="C179" s="127"/>
      <c r="D179" s="127"/>
      <c r="E179" s="127"/>
      <c r="F179" s="127"/>
    </row>
    <row r="180" spans="2:6" x14ac:dyDescent="0.35">
      <c r="B180" s="127"/>
      <c r="C180" s="127"/>
      <c r="D180" s="127"/>
      <c r="E180" s="127"/>
      <c r="F180" s="127"/>
    </row>
    <row r="181" spans="2:6" x14ac:dyDescent="0.35">
      <c r="B181" s="127"/>
      <c r="C181" s="127"/>
      <c r="D181" s="127"/>
      <c r="E181" s="127"/>
      <c r="F181" s="127"/>
    </row>
    <row r="182" spans="2:6" x14ac:dyDescent="0.35">
      <c r="B182" s="127"/>
      <c r="C182" s="127"/>
      <c r="D182" s="127"/>
      <c r="E182" s="127"/>
      <c r="F182" s="127"/>
    </row>
    <row r="183" spans="2:6" x14ac:dyDescent="0.35">
      <c r="B183" s="127"/>
      <c r="C183" s="127"/>
      <c r="D183" s="127"/>
      <c r="E183" s="127"/>
      <c r="F183" s="127"/>
    </row>
    <row r="184" spans="2:6" x14ac:dyDescent="0.35">
      <c r="B184" s="127"/>
      <c r="C184" s="127"/>
      <c r="D184" s="127"/>
      <c r="E184" s="127"/>
      <c r="F184" s="127"/>
    </row>
    <row r="185" spans="2:6" x14ac:dyDescent="0.35">
      <c r="B185" s="127"/>
      <c r="C185" s="127"/>
      <c r="D185" s="127"/>
      <c r="E185" s="127"/>
      <c r="F185" s="127"/>
    </row>
    <row r="186" spans="2:6" x14ac:dyDescent="0.35">
      <c r="B186" s="127"/>
      <c r="C186" s="127"/>
      <c r="D186" s="127"/>
      <c r="E186" s="127"/>
      <c r="F186" s="127"/>
    </row>
    <row r="187" spans="2:6" x14ac:dyDescent="0.35">
      <c r="B187" s="127"/>
      <c r="C187" s="127"/>
      <c r="D187" s="127"/>
      <c r="E187" s="127"/>
      <c r="F187" s="127"/>
    </row>
    <row r="188" spans="2:6" x14ac:dyDescent="0.35">
      <c r="B188" s="127"/>
      <c r="C188" s="127"/>
      <c r="D188" s="127"/>
      <c r="E188" s="127"/>
      <c r="F188" s="127"/>
    </row>
    <row r="189" spans="2:6" x14ac:dyDescent="0.35">
      <c r="B189" s="127"/>
      <c r="C189" s="127"/>
      <c r="D189" s="127"/>
      <c r="E189" s="127"/>
      <c r="F189" s="127"/>
    </row>
    <row r="190" spans="2:6" x14ac:dyDescent="0.35">
      <c r="B190" s="127"/>
      <c r="C190" s="127"/>
      <c r="D190" s="127"/>
      <c r="E190" s="127"/>
      <c r="F190" s="127"/>
    </row>
    <row r="191" spans="2:6" x14ac:dyDescent="0.35">
      <c r="B191" s="127"/>
      <c r="C191" s="127"/>
      <c r="D191" s="127"/>
      <c r="E191" s="127"/>
      <c r="F191" s="127"/>
    </row>
    <row r="192" spans="2:6" x14ac:dyDescent="0.35">
      <c r="B192" s="127"/>
      <c r="C192" s="127"/>
      <c r="D192" s="127"/>
      <c r="E192" s="127"/>
      <c r="F192" s="127"/>
    </row>
    <row r="193" spans="2:6" x14ac:dyDescent="0.35">
      <c r="B193" s="127"/>
      <c r="C193" s="127"/>
      <c r="D193" s="127"/>
      <c r="E193" s="127"/>
      <c r="F193" s="127"/>
    </row>
    <row r="194" spans="2:6" x14ac:dyDescent="0.35">
      <c r="B194" s="127"/>
      <c r="C194" s="127"/>
      <c r="D194" s="127"/>
      <c r="E194" s="127"/>
      <c r="F194" s="127"/>
    </row>
    <row r="195" spans="2:6" x14ac:dyDescent="0.35">
      <c r="B195" s="127"/>
      <c r="C195" s="127"/>
      <c r="D195" s="127"/>
      <c r="E195" s="127"/>
      <c r="F195" s="127"/>
    </row>
    <row r="196" spans="2:6" x14ac:dyDescent="0.35">
      <c r="B196" s="127"/>
      <c r="C196" s="127"/>
      <c r="D196" s="127"/>
      <c r="E196" s="127"/>
      <c r="F196" s="127"/>
    </row>
    <row r="197" spans="2:6" x14ac:dyDescent="0.35">
      <c r="B197" s="127"/>
      <c r="C197" s="127"/>
      <c r="D197" s="127"/>
      <c r="E197" s="127"/>
      <c r="F197" s="127"/>
    </row>
    <row r="198" spans="2:6" x14ac:dyDescent="0.35">
      <c r="B198" s="127"/>
      <c r="C198" s="127"/>
      <c r="D198" s="127"/>
      <c r="E198" s="127"/>
      <c r="F198" s="127"/>
    </row>
    <row r="199" spans="2:6" x14ac:dyDescent="0.35">
      <c r="B199" s="127"/>
      <c r="C199" s="127"/>
      <c r="D199" s="127"/>
      <c r="E199" s="127"/>
      <c r="F199" s="127"/>
    </row>
    <row r="200" spans="2:6" x14ac:dyDescent="0.35">
      <c r="B200" s="127"/>
      <c r="C200" s="127"/>
      <c r="D200" s="127"/>
      <c r="E200" s="127"/>
      <c r="F200" s="127"/>
    </row>
    <row r="201" spans="2:6" x14ac:dyDescent="0.35">
      <c r="B201" s="127"/>
      <c r="C201" s="127"/>
      <c r="D201" s="127"/>
      <c r="E201" s="127"/>
      <c r="F201" s="127"/>
    </row>
    <row r="202" spans="2:6" x14ac:dyDescent="0.35">
      <c r="B202" s="127"/>
      <c r="C202" s="127"/>
      <c r="D202" s="127"/>
      <c r="E202" s="127"/>
      <c r="F202" s="127"/>
    </row>
    <row r="203" spans="2:6" x14ac:dyDescent="0.35">
      <c r="B203" s="127"/>
      <c r="C203" s="127"/>
      <c r="D203" s="127"/>
      <c r="E203" s="127"/>
      <c r="F203" s="127"/>
    </row>
    <row r="204" spans="2:6" x14ac:dyDescent="0.35">
      <c r="B204" s="127"/>
      <c r="C204" s="127"/>
      <c r="D204" s="127"/>
      <c r="E204" s="127"/>
      <c r="F204" s="127"/>
    </row>
    <row r="205" spans="2:6" x14ac:dyDescent="0.35">
      <c r="B205" s="127"/>
      <c r="C205" s="127"/>
      <c r="D205" s="127"/>
      <c r="E205" s="127"/>
      <c r="F205" s="127"/>
    </row>
    <row r="206" spans="2:6" x14ac:dyDescent="0.35">
      <c r="B206" s="127"/>
      <c r="C206" s="127"/>
      <c r="D206" s="127"/>
      <c r="E206" s="127"/>
      <c r="F206" s="127"/>
    </row>
    <row r="207" spans="2:6" x14ac:dyDescent="0.35">
      <c r="B207" s="127"/>
      <c r="C207" s="127"/>
      <c r="D207" s="127"/>
      <c r="E207" s="127"/>
      <c r="F207" s="127"/>
    </row>
    <row r="208" spans="2:6" x14ac:dyDescent="0.35">
      <c r="B208" s="127"/>
      <c r="C208" s="127"/>
      <c r="D208" s="127"/>
      <c r="E208" s="127"/>
      <c r="F208" s="127"/>
    </row>
  </sheetData>
  <sheetProtection algorithmName="SHA-512" hashValue="y4PlLLgWso/ZAV2IboKpFjfHSuHZNDLrDu+CIElTd3hXHPLkom4dJAG6vsTQtb5iMmmDcALQIlTCNeopMdE8IA==" saltValue="/Fj5JwAUEv5BOpwxWPImVQ==" spinCount="100000" sheet="1" objects="1" scenarios="1"/>
  <protectedRanges>
    <protectedRange sqref="E5" name="gegevens_1"/>
    <protectedRange sqref="E23:F23 F19 E6:E22" name="handtekening_1"/>
    <protectedRange sqref="C5:C10 G17 G13 H21 G15 C13:C23" name="gegevens_1_2_1_1"/>
  </protectedRanges>
  <mergeCells count="28">
    <mergeCell ref="B4:D4"/>
    <mergeCell ref="C5:D5"/>
    <mergeCell ref="C6:D6"/>
    <mergeCell ref="C7:D7"/>
    <mergeCell ref="C8:D8"/>
    <mergeCell ref="G13:H13"/>
    <mergeCell ref="G14:H14"/>
    <mergeCell ref="G18:H18"/>
    <mergeCell ref="C9:D9"/>
    <mergeCell ref="C13:D13"/>
    <mergeCell ref="C15:D15"/>
    <mergeCell ref="B12:D12"/>
    <mergeCell ref="C14:D14"/>
    <mergeCell ref="G17:H17"/>
    <mergeCell ref="C17:D17"/>
    <mergeCell ref="C16:D16"/>
    <mergeCell ref="G21:H21"/>
    <mergeCell ref="G22:H22"/>
    <mergeCell ref="D45:E45"/>
    <mergeCell ref="F45:G45"/>
    <mergeCell ref="B44:E44"/>
    <mergeCell ref="B31:F31"/>
    <mergeCell ref="B38:F38"/>
    <mergeCell ref="G40:H40"/>
    <mergeCell ref="E27:E28"/>
    <mergeCell ref="E34:E35"/>
    <mergeCell ref="F34:F35"/>
    <mergeCell ref="F27:F28"/>
  </mergeCells>
  <dataValidations count="3">
    <dataValidation type="custom" operator="equal" allowBlank="1" showInputMessage="1" showErrorMessage="1" errorTitle="Foutmelding" error="Uw invoer dient:_x000a_* niet meer dan 1 decimalen te bevatten;_x000a_* een positief getal te zijn;_x000a_* nul te zijn indien de overdrachtslocatie de eindverwerkingslocatie is." sqref="F27:F28 F34:F35 F41" xr:uid="{89235719-0895-4890-9312-A5DDF8E2A2D3}">
      <formula1>AND(F27&gt;=0,(INT(F27*10)/10)=F27)</formula1>
    </dataValidation>
    <dataValidation type="custom" operator="equal" allowBlank="1" showInputMessage="1" showErrorMessage="1" errorTitle="Foutmelding" error="Uw invoer dient:_x000a_* niet meer dan 1 decimalen te bevatten;_x000a_* een positief getal te zijn_x000a_* kleiner dan 15 te zijn" sqref="F26 F33" xr:uid="{062325DA-C490-4318-9980-E0B0C8954E76}">
      <formula1>AND(F26&gt;0,(INT(F26*10)/10)=F26,F26&lt;15)</formula1>
    </dataValidation>
    <dataValidation type="custom" allowBlank="1" showInputMessage="1" showErrorMessage="1" error="Uw invoer dient:_x000a_* niet meer dan 1 decimalen te bevatten;_x000a_* een positief getal te zijn_x000a_" sqref="F40" xr:uid="{D32BB551-DD82-4AD4-B4A0-3B86FB8E4A58}">
      <formula1>AND(F40&gt;0,(INT(F40*10)/10)=F40)</formula1>
    </dataValidation>
  </dataValidations>
  <pageMargins left="3.937007874015748E-2" right="0.19685039370078741" top="0.35433070866141736" bottom="0.15748031496062992" header="0.31496062992125984" footer="0.31496062992125984"/>
  <pageSetup paperSize="8" scale="57" orientation="portrait" r:id="rId1"/>
  <headerFooter>
    <oddFooter>&amp;C&amp;"Arial,Standaard"&amp;8 1013139-019a</oddFooter>
  </headerFooter>
  <ignoredErrors>
    <ignoredError sqref="C41:D41 C35:D35 C28:D28 F29 F36 F42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A7BC-357B-4BF4-AD10-35EDFFC79A23}">
  <sheetPr>
    <pageSetUpPr fitToPage="1"/>
  </sheetPr>
  <dimension ref="A1:EV142"/>
  <sheetViews>
    <sheetView topLeftCell="A37" workbookViewId="0">
      <selection activeCell="G54" sqref="G54"/>
    </sheetView>
  </sheetViews>
  <sheetFormatPr defaultColWidth="2.15234375" defaultRowHeight="12.9" x14ac:dyDescent="0.35"/>
  <cols>
    <col min="1" max="1" width="7.3046875" style="142" customWidth="1"/>
    <col min="2" max="2" width="41.15234375" style="236" customWidth="1"/>
    <col min="3" max="3" width="27" style="236" customWidth="1"/>
    <col min="4" max="4" width="41.15234375" style="236" customWidth="1"/>
    <col min="5" max="5" width="25.3828125" style="236" customWidth="1"/>
    <col min="6" max="6" width="20.69140625" style="236" customWidth="1"/>
    <col min="7" max="7" width="18.69140625" style="236" customWidth="1"/>
    <col min="8" max="8" width="19.84375" style="1" customWidth="1"/>
    <col min="9" max="9" width="19.3046875" style="1" customWidth="1"/>
    <col min="10" max="10" width="19.3828125" style="1" customWidth="1"/>
    <col min="11" max="11" width="42.53515625" style="1" hidden="1" customWidth="1"/>
    <col min="12" max="12" width="18.69140625" style="1" hidden="1" customWidth="1"/>
    <col min="13" max="13" width="6.3046875" style="1" hidden="1" customWidth="1"/>
    <col min="14" max="14" width="5" style="1" hidden="1" customWidth="1"/>
    <col min="15" max="15" width="10.3828125" style="1" hidden="1" customWidth="1"/>
    <col min="16" max="16" width="3" style="1" bestFit="1" customWidth="1"/>
    <col min="17" max="17" width="6.3828125" style="1" bestFit="1" customWidth="1"/>
    <col min="18" max="18" width="43" style="1" customWidth="1"/>
    <col min="19" max="19" width="21.3046875" style="1" customWidth="1"/>
    <col min="20" max="22" width="2.15234375" style="1"/>
    <col min="23" max="23" width="10.69140625" style="1" bestFit="1" customWidth="1"/>
    <col min="24" max="30" width="2.15234375" style="1"/>
    <col min="31" max="31" width="22" style="1" customWidth="1"/>
    <col min="32" max="32" width="31.53515625" style="1" customWidth="1"/>
    <col min="33" max="152" width="2.15234375" style="1"/>
    <col min="153" max="16384" width="2.15234375" style="152"/>
  </cols>
  <sheetData>
    <row r="1" spans="1:152" ht="66.75" customHeight="1" x14ac:dyDescent="2">
      <c r="B1" s="2" t="s">
        <v>49</v>
      </c>
      <c r="C1" s="143"/>
      <c r="D1" s="143"/>
      <c r="E1" s="1"/>
      <c r="F1" s="1"/>
      <c r="G1" s="1"/>
      <c r="K1" s="144" t="s">
        <v>51</v>
      </c>
      <c r="L1" s="145">
        <v>150</v>
      </c>
      <c r="M1" s="146" t="s">
        <v>52</v>
      </c>
      <c r="N1" s="147"/>
      <c r="O1" s="148"/>
      <c r="P1" s="149"/>
      <c r="Q1" s="149"/>
      <c r="R1" s="150"/>
      <c r="S1" s="151"/>
      <c r="T1" s="149"/>
      <c r="U1" s="149"/>
      <c r="V1" s="149"/>
    </row>
    <row r="2" spans="1:152" ht="18" customHeight="1" x14ac:dyDescent="0.35">
      <c r="B2" s="143" t="s">
        <v>133</v>
      </c>
      <c r="C2" s="143"/>
      <c r="D2" s="143"/>
      <c r="E2" s="1"/>
      <c r="F2" s="1"/>
      <c r="G2" s="1"/>
      <c r="K2" s="153" t="s">
        <v>54</v>
      </c>
      <c r="L2" s="154">
        <v>3.6999999999999998E-2</v>
      </c>
      <c r="M2" s="146" t="s">
        <v>111</v>
      </c>
      <c r="N2" s="146"/>
      <c r="O2" s="153"/>
      <c r="P2" s="149"/>
      <c r="Q2" s="155"/>
      <c r="R2" s="150"/>
      <c r="S2" s="151"/>
      <c r="T2" s="149"/>
      <c r="U2" s="149"/>
      <c r="V2" s="149"/>
    </row>
    <row r="3" spans="1:152" ht="18" customHeight="1" x14ac:dyDescent="0.35">
      <c r="B3" s="143"/>
      <c r="C3" s="143"/>
      <c r="D3" s="143"/>
      <c r="E3" s="1"/>
      <c r="F3" s="1"/>
      <c r="G3" s="1"/>
      <c r="K3" s="156"/>
      <c r="L3" s="157"/>
      <c r="M3" s="158"/>
      <c r="N3" s="159"/>
      <c r="O3" s="160"/>
      <c r="P3" s="149"/>
      <c r="Q3" s="155"/>
    </row>
    <row r="4" spans="1:152" s="168" customFormat="1" ht="22.5" customHeight="1" x14ac:dyDescent="0.85">
      <c r="A4" s="161" t="s">
        <v>138</v>
      </c>
      <c r="B4" s="162" t="s">
        <v>137</v>
      </c>
      <c r="C4" s="163"/>
      <c r="D4" s="163"/>
      <c r="E4" s="163"/>
      <c r="F4" s="164"/>
      <c r="G4" s="165"/>
      <c r="H4" s="166"/>
      <c r="I4" s="166"/>
      <c r="J4" s="166"/>
      <c r="K4" s="149"/>
      <c r="L4" s="1"/>
      <c r="M4" s="1"/>
      <c r="N4" s="1"/>
      <c r="O4" s="1"/>
      <c r="P4" s="167"/>
      <c r="Q4" s="167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  <c r="BT4" s="166"/>
      <c r="BU4" s="166"/>
      <c r="BV4" s="166"/>
      <c r="BW4" s="166"/>
      <c r="BX4" s="166"/>
      <c r="BY4" s="166"/>
      <c r="BZ4" s="166"/>
      <c r="CA4" s="166"/>
      <c r="CB4" s="166"/>
      <c r="CC4" s="166"/>
      <c r="CD4" s="166"/>
      <c r="CE4" s="166"/>
      <c r="CF4" s="166"/>
      <c r="CG4" s="166"/>
      <c r="CH4" s="166"/>
      <c r="CI4" s="166"/>
      <c r="CJ4" s="166"/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166"/>
      <c r="CW4" s="166"/>
      <c r="CX4" s="166"/>
      <c r="CY4" s="166"/>
      <c r="CZ4" s="166"/>
      <c r="DA4" s="166"/>
      <c r="DB4" s="166"/>
      <c r="DC4" s="166"/>
      <c r="DD4" s="166"/>
      <c r="DE4" s="166"/>
      <c r="DF4" s="166"/>
      <c r="DG4" s="166"/>
      <c r="DH4" s="166"/>
      <c r="DI4" s="166"/>
      <c r="DJ4" s="166"/>
      <c r="DK4" s="166"/>
      <c r="DL4" s="166"/>
      <c r="DM4" s="166"/>
      <c r="DN4" s="166"/>
      <c r="DO4" s="166"/>
      <c r="DP4" s="166"/>
      <c r="DQ4" s="166"/>
      <c r="DR4" s="166"/>
      <c r="DS4" s="166"/>
      <c r="DT4" s="166"/>
      <c r="DU4" s="166"/>
      <c r="DV4" s="166"/>
      <c r="DW4" s="166"/>
      <c r="DX4" s="166"/>
      <c r="DY4" s="166"/>
      <c r="DZ4" s="166"/>
      <c r="EA4" s="166"/>
      <c r="EB4" s="166"/>
      <c r="EC4" s="166"/>
      <c r="ED4" s="166"/>
      <c r="EE4" s="166"/>
      <c r="EF4" s="166"/>
      <c r="EG4" s="166"/>
      <c r="EH4" s="166"/>
      <c r="EI4" s="166"/>
      <c r="EJ4" s="166"/>
      <c r="EK4" s="166"/>
      <c r="EL4" s="166"/>
      <c r="EM4" s="166"/>
      <c r="EN4" s="166"/>
      <c r="EO4" s="166"/>
      <c r="EP4" s="166"/>
      <c r="EQ4" s="166"/>
      <c r="ER4" s="166"/>
      <c r="ES4" s="166"/>
      <c r="ET4" s="166"/>
      <c r="EU4" s="166"/>
      <c r="EV4" s="166"/>
    </row>
    <row r="5" spans="1:152" s="168" customFormat="1" ht="22.5" customHeight="1" x14ac:dyDescent="0.35">
      <c r="A5" s="169"/>
      <c r="B5" s="170" t="s">
        <v>95</v>
      </c>
      <c r="C5" s="266" t="s">
        <v>105</v>
      </c>
      <c r="D5" s="267"/>
      <c r="E5" s="267"/>
      <c r="F5" s="268"/>
      <c r="G5" s="166"/>
      <c r="H5" s="166"/>
      <c r="I5" s="166"/>
      <c r="J5" s="166"/>
      <c r="K5" s="149"/>
      <c r="L5" s="1"/>
      <c r="M5" s="1"/>
      <c r="N5" s="1"/>
      <c r="O5" s="1"/>
      <c r="P5" s="167"/>
      <c r="Q5" s="167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</row>
    <row r="6" spans="1:152" s="168" customFormat="1" ht="33" customHeight="1" x14ac:dyDescent="0.35">
      <c r="A6" s="169"/>
      <c r="B6" s="171" t="s">
        <v>93</v>
      </c>
      <c r="C6" s="269"/>
      <c r="D6" s="270"/>
      <c r="E6" s="271" t="str">
        <f>IF($C$5="Binnenvaart","100% biodiesel (HVO)","")</f>
        <v/>
      </c>
      <c r="F6" s="272"/>
      <c r="G6" s="172"/>
      <c r="H6" s="166"/>
      <c r="I6" s="166"/>
      <c r="J6" s="166"/>
      <c r="K6" s="166"/>
      <c r="L6" s="166"/>
      <c r="M6" s="166"/>
      <c r="N6" s="166"/>
      <c r="O6" s="166"/>
      <c r="P6" s="167"/>
      <c r="Q6" s="173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  <c r="CX6" s="166"/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6"/>
      <c r="DJ6" s="166"/>
      <c r="DK6" s="166"/>
      <c r="DL6" s="166"/>
      <c r="DM6" s="166"/>
      <c r="DN6" s="166"/>
      <c r="DO6" s="166"/>
      <c r="DP6" s="166"/>
      <c r="DQ6" s="166"/>
      <c r="DR6" s="166"/>
      <c r="DS6" s="166"/>
      <c r="DT6" s="166"/>
      <c r="DU6" s="166"/>
      <c r="DV6" s="166"/>
      <c r="DW6" s="166"/>
      <c r="DX6" s="166"/>
      <c r="DY6" s="166"/>
      <c r="DZ6" s="166"/>
      <c r="EA6" s="166"/>
      <c r="EB6" s="166"/>
      <c r="EC6" s="166"/>
      <c r="ED6" s="166"/>
      <c r="EE6" s="166"/>
      <c r="EF6" s="166"/>
      <c r="EG6" s="166"/>
      <c r="EH6" s="166"/>
      <c r="EI6" s="166"/>
      <c r="EJ6" s="166"/>
      <c r="EK6" s="166"/>
      <c r="EL6" s="166"/>
      <c r="EM6" s="166"/>
      <c r="EN6" s="166"/>
      <c r="EO6" s="166"/>
      <c r="EP6" s="166"/>
      <c r="EQ6" s="166"/>
      <c r="ER6" s="166"/>
      <c r="ES6" s="166"/>
      <c r="ET6" s="166"/>
      <c r="EU6" s="166"/>
      <c r="EV6" s="166"/>
    </row>
    <row r="7" spans="1:152" s="168" customFormat="1" ht="23.25" customHeight="1" x14ac:dyDescent="0.35">
      <c r="A7" s="161"/>
      <c r="B7" s="171" t="s">
        <v>148</v>
      </c>
      <c r="C7" s="269"/>
      <c r="D7" s="270"/>
      <c r="E7" s="273"/>
      <c r="F7" s="273"/>
      <c r="G7" s="172"/>
      <c r="H7" s="166"/>
      <c r="I7" s="166"/>
      <c r="J7" s="166"/>
      <c r="K7" s="166"/>
      <c r="L7" s="166"/>
      <c r="M7" s="166"/>
      <c r="N7" s="166"/>
      <c r="O7" s="166"/>
      <c r="P7" s="167"/>
      <c r="Q7" s="173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</row>
    <row r="8" spans="1:152" s="168" customFormat="1" ht="9" customHeight="1" x14ac:dyDescent="0.35">
      <c r="A8" s="161"/>
      <c r="B8" s="277" t="s">
        <v>106</v>
      </c>
      <c r="C8" s="303" t="e" cm="1">
        <f t="array" ref="C8">IF($C$5="Wegvervoer", _xlfn.XLOOKUP(C6&amp;C7,Aandrijving&amp;Voertuig,Emissiefactoren!$F$21:$F$26), "")</f>
        <v>#N/A</v>
      </c>
      <c r="D8" s="304"/>
      <c r="E8" s="276"/>
      <c r="F8" s="276"/>
      <c r="G8" s="174"/>
      <c r="H8" s="166"/>
      <c r="I8" s="166"/>
      <c r="J8" s="166"/>
      <c r="K8" s="166"/>
      <c r="L8" s="166"/>
      <c r="M8" s="166"/>
      <c r="N8" s="166"/>
      <c r="O8" s="166"/>
      <c r="P8" s="167"/>
      <c r="Q8" s="173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  <c r="BP8" s="166"/>
      <c r="BQ8" s="166"/>
      <c r="BR8" s="166"/>
      <c r="BS8" s="166"/>
      <c r="BT8" s="166"/>
      <c r="BU8" s="166"/>
      <c r="BV8" s="166"/>
      <c r="BW8" s="166"/>
      <c r="BX8" s="166"/>
      <c r="BY8" s="166"/>
      <c r="BZ8" s="166"/>
      <c r="CA8" s="166"/>
      <c r="CB8" s="166"/>
      <c r="CC8" s="166"/>
      <c r="CD8" s="166"/>
      <c r="CE8" s="166"/>
      <c r="CF8" s="166"/>
      <c r="CG8" s="166"/>
      <c r="CH8" s="166"/>
      <c r="CI8" s="166"/>
      <c r="CJ8" s="166"/>
      <c r="CK8" s="166"/>
      <c r="CL8" s="166"/>
      <c r="CM8" s="166"/>
      <c r="CN8" s="166"/>
      <c r="CO8" s="166"/>
      <c r="CP8" s="166"/>
      <c r="CQ8" s="166"/>
      <c r="CR8" s="166"/>
      <c r="CS8" s="166"/>
      <c r="CT8" s="166"/>
      <c r="CU8" s="166"/>
      <c r="CV8" s="166"/>
      <c r="CW8" s="166"/>
      <c r="CX8" s="166"/>
      <c r="CY8" s="166"/>
      <c r="CZ8" s="166"/>
      <c r="DA8" s="166"/>
      <c r="DB8" s="166"/>
      <c r="DC8" s="166"/>
      <c r="DD8" s="166"/>
      <c r="DE8" s="166"/>
      <c r="DF8" s="166"/>
      <c r="DG8" s="166"/>
      <c r="DH8" s="166"/>
      <c r="DI8" s="166"/>
      <c r="DJ8" s="166"/>
      <c r="DK8" s="166"/>
      <c r="DL8" s="166"/>
      <c r="DM8" s="166"/>
      <c r="DN8" s="166"/>
      <c r="DO8" s="166"/>
      <c r="DP8" s="166"/>
      <c r="DQ8" s="166"/>
      <c r="DR8" s="166"/>
      <c r="DS8" s="166"/>
      <c r="DT8" s="166"/>
      <c r="DU8" s="166"/>
      <c r="DV8" s="166"/>
      <c r="DW8" s="166"/>
      <c r="DX8" s="166"/>
      <c r="DY8" s="166"/>
      <c r="DZ8" s="166"/>
      <c r="EA8" s="166"/>
      <c r="EB8" s="166"/>
      <c r="EC8" s="166"/>
      <c r="ED8" s="166"/>
      <c r="EE8" s="166"/>
      <c r="EF8" s="166"/>
      <c r="EG8" s="166"/>
      <c r="EH8" s="166"/>
      <c r="EI8" s="166"/>
      <c r="EJ8" s="166"/>
      <c r="EK8" s="166"/>
      <c r="EL8" s="166"/>
      <c r="EM8" s="166"/>
      <c r="EN8" s="166"/>
      <c r="EO8" s="166"/>
      <c r="EP8" s="166"/>
      <c r="EQ8" s="166"/>
      <c r="ER8" s="166"/>
      <c r="ES8" s="166"/>
      <c r="ET8" s="166"/>
      <c r="EU8" s="166"/>
      <c r="EV8" s="166"/>
    </row>
    <row r="9" spans="1:152" s="168" customFormat="1" ht="16.399999999999999" customHeight="1" x14ac:dyDescent="0.35">
      <c r="A9" s="161"/>
      <c r="B9" s="278"/>
      <c r="C9" s="281" t="e">
        <f>IF(C5="Wegvervoer",C8,0.004)</f>
        <v>#N/A</v>
      </c>
      <c r="D9" s="282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7"/>
      <c r="Q9" s="173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66"/>
      <c r="BG9" s="166"/>
      <c r="BH9" s="166"/>
      <c r="BI9" s="166"/>
      <c r="BJ9" s="166"/>
      <c r="BK9" s="166"/>
      <c r="BL9" s="166"/>
      <c r="BM9" s="166"/>
      <c r="BN9" s="166"/>
      <c r="BO9" s="166"/>
      <c r="BP9" s="166"/>
      <c r="BQ9" s="166"/>
      <c r="BR9" s="166"/>
      <c r="BS9" s="166"/>
      <c r="BT9" s="166"/>
      <c r="BU9" s="166"/>
      <c r="BV9" s="166"/>
      <c r="BW9" s="166"/>
      <c r="BX9" s="166"/>
      <c r="BY9" s="166"/>
      <c r="BZ9" s="166"/>
      <c r="CA9" s="166"/>
      <c r="CB9" s="166"/>
      <c r="CC9" s="166"/>
      <c r="CD9" s="166"/>
      <c r="CE9" s="166"/>
      <c r="CF9" s="166"/>
      <c r="CG9" s="166"/>
      <c r="CH9" s="166"/>
      <c r="CI9" s="166"/>
      <c r="CJ9" s="166"/>
      <c r="CK9" s="166"/>
      <c r="CL9" s="166"/>
      <c r="CM9" s="166"/>
      <c r="CN9" s="166"/>
      <c r="CO9" s="166"/>
      <c r="CP9" s="166"/>
      <c r="CQ9" s="166"/>
      <c r="CR9" s="166"/>
      <c r="CS9" s="166"/>
      <c r="CT9" s="166"/>
      <c r="CU9" s="166"/>
      <c r="CV9" s="166"/>
      <c r="CW9" s="166"/>
      <c r="CX9" s="166"/>
      <c r="CY9" s="166"/>
      <c r="CZ9" s="166"/>
      <c r="DA9" s="166"/>
      <c r="DB9" s="166"/>
      <c r="DC9" s="166"/>
      <c r="DD9" s="166"/>
      <c r="DE9" s="166"/>
      <c r="DF9" s="166"/>
      <c r="DG9" s="166"/>
      <c r="DH9" s="166"/>
      <c r="DI9" s="166"/>
      <c r="DJ9" s="166"/>
      <c r="DK9" s="166"/>
      <c r="DL9" s="166"/>
      <c r="DM9" s="166"/>
      <c r="DN9" s="166"/>
      <c r="DO9" s="166"/>
      <c r="DP9" s="166"/>
      <c r="DQ9" s="166"/>
      <c r="DR9" s="166"/>
      <c r="DS9" s="166"/>
      <c r="DT9" s="166"/>
      <c r="DU9" s="166"/>
      <c r="DV9" s="166"/>
      <c r="DW9" s="166"/>
      <c r="DX9" s="166"/>
      <c r="DY9" s="166"/>
      <c r="DZ9" s="166"/>
      <c r="EA9" s="166"/>
      <c r="EB9" s="166"/>
      <c r="EC9" s="166"/>
      <c r="ED9" s="166"/>
      <c r="EE9" s="166"/>
      <c r="EF9" s="166"/>
      <c r="EG9" s="166"/>
      <c r="EH9" s="166"/>
      <c r="EI9" s="166"/>
      <c r="EJ9" s="166"/>
      <c r="EK9" s="166"/>
      <c r="EL9" s="166"/>
      <c r="EM9" s="166"/>
      <c r="EN9" s="166"/>
      <c r="EO9" s="166"/>
      <c r="EP9" s="166"/>
      <c r="EQ9" s="166"/>
      <c r="ER9" s="166"/>
      <c r="ES9" s="166"/>
      <c r="ET9" s="166"/>
      <c r="EU9" s="166"/>
      <c r="EV9" s="166"/>
    </row>
    <row r="10" spans="1:152" s="168" customFormat="1" ht="16.399999999999999" customHeight="1" x14ac:dyDescent="0.35">
      <c r="A10" s="161"/>
      <c r="B10" s="175"/>
      <c r="C10" s="175"/>
      <c r="D10" s="175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7"/>
      <c r="Q10" s="173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6"/>
      <c r="CL10" s="166"/>
      <c r="CM10" s="166"/>
      <c r="CN10" s="166"/>
      <c r="CO10" s="166"/>
      <c r="CP10" s="166"/>
      <c r="CQ10" s="166"/>
      <c r="CR10" s="166"/>
      <c r="CS10" s="166"/>
      <c r="CT10" s="166"/>
      <c r="CU10" s="166"/>
      <c r="CV10" s="166"/>
      <c r="CW10" s="166"/>
      <c r="CX10" s="166"/>
      <c r="CY10" s="166"/>
      <c r="CZ10" s="166"/>
      <c r="DA10" s="166"/>
      <c r="DB10" s="166"/>
      <c r="DC10" s="166"/>
      <c r="DD10" s="166"/>
      <c r="DE10" s="166"/>
      <c r="DF10" s="166"/>
      <c r="DG10" s="166"/>
      <c r="DH10" s="166"/>
      <c r="DI10" s="166"/>
      <c r="DJ10" s="166"/>
      <c r="DK10" s="166"/>
      <c r="DL10" s="166"/>
      <c r="DM10" s="166"/>
      <c r="DN10" s="166"/>
      <c r="DO10" s="166"/>
      <c r="DP10" s="166"/>
      <c r="DQ10" s="166"/>
      <c r="DR10" s="166"/>
      <c r="DS10" s="166"/>
      <c r="DT10" s="166"/>
      <c r="DU10" s="166"/>
      <c r="DV10" s="166"/>
      <c r="DW10" s="166"/>
      <c r="DX10" s="166"/>
      <c r="DY10" s="166"/>
      <c r="DZ10" s="166"/>
      <c r="EA10" s="166"/>
      <c r="EB10" s="166"/>
      <c r="EC10" s="166"/>
      <c r="ED10" s="166"/>
      <c r="EE10" s="166"/>
      <c r="EF10" s="166"/>
      <c r="EG10" s="166"/>
      <c r="EH10" s="166"/>
      <c r="EI10" s="166"/>
      <c r="EJ10" s="166"/>
      <c r="EK10" s="166"/>
      <c r="EL10" s="166"/>
      <c r="EM10" s="166"/>
      <c r="EN10" s="166"/>
      <c r="EO10" s="166"/>
      <c r="EP10" s="166"/>
      <c r="EQ10" s="166"/>
      <c r="ER10" s="166"/>
      <c r="ES10" s="166"/>
      <c r="ET10" s="166"/>
      <c r="EU10" s="166"/>
      <c r="EV10" s="166"/>
    </row>
    <row r="11" spans="1:152" s="168" customFormat="1" ht="22.5" customHeight="1" x14ac:dyDescent="0.85">
      <c r="A11" s="161" t="s">
        <v>139</v>
      </c>
      <c r="B11" s="162" t="s">
        <v>140</v>
      </c>
      <c r="C11" s="163"/>
      <c r="D11" s="163"/>
      <c r="E11" s="163"/>
      <c r="F11" s="164"/>
      <c r="G11" s="165"/>
      <c r="H11" s="166"/>
      <c r="I11" s="166"/>
      <c r="J11" s="166"/>
      <c r="K11" s="149"/>
      <c r="L11" s="1"/>
      <c r="M11" s="1"/>
      <c r="N11" s="1"/>
      <c r="O11" s="1"/>
      <c r="P11" s="167"/>
      <c r="Q11" s="167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  <c r="BI11" s="166"/>
      <c r="BJ11" s="166"/>
      <c r="BK11" s="166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166"/>
      <c r="CA11" s="166"/>
      <c r="CB11" s="166"/>
      <c r="CC11" s="166"/>
      <c r="CD11" s="166"/>
      <c r="CE11" s="166"/>
      <c r="CF11" s="166"/>
      <c r="CG11" s="166"/>
      <c r="CH11" s="166"/>
      <c r="CI11" s="166"/>
      <c r="CJ11" s="166"/>
      <c r="CK11" s="166"/>
      <c r="CL11" s="166"/>
      <c r="CM11" s="166"/>
      <c r="CN11" s="166"/>
      <c r="CO11" s="166"/>
      <c r="CP11" s="166"/>
      <c r="CQ11" s="166"/>
      <c r="CR11" s="166"/>
      <c r="CS11" s="166"/>
      <c r="CT11" s="166"/>
      <c r="CU11" s="166"/>
      <c r="CV11" s="166"/>
      <c r="CW11" s="166"/>
      <c r="CX11" s="166"/>
      <c r="CY11" s="166"/>
      <c r="CZ11" s="166"/>
      <c r="DA11" s="166"/>
      <c r="DB11" s="166"/>
      <c r="DC11" s="166"/>
      <c r="DD11" s="166"/>
      <c r="DE11" s="166"/>
      <c r="DF11" s="166"/>
      <c r="DG11" s="166"/>
      <c r="DH11" s="166"/>
      <c r="DI11" s="166"/>
      <c r="DJ11" s="166"/>
      <c r="DK11" s="166"/>
      <c r="DL11" s="166"/>
      <c r="DM11" s="166"/>
      <c r="DN11" s="166"/>
      <c r="DO11" s="166"/>
      <c r="DP11" s="166"/>
      <c r="DQ11" s="166"/>
      <c r="DR11" s="166"/>
      <c r="DS11" s="166"/>
      <c r="DT11" s="166"/>
      <c r="DU11" s="166"/>
      <c r="DV11" s="166"/>
      <c r="DW11" s="166"/>
      <c r="DX11" s="166"/>
      <c r="DY11" s="166"/>
      <c r="DZ11" s="166"/>
      <c r="EA11" s="166"/>
      <c r="EB11" s="166"/>
      <c r="EC11" s="166"/>
      <c r="ED11" s="166"/>
      <c r="EE11" s="166"/>
      <c r="EF11" s="166"/>
      <c r="EG11" s="166"/>
      <c r="EH11" s="166"/>
      <c r="EI11" s="166"/>
      <c r="EJ11" s="166"/>
      <c r="EK11" s="166"/>
      <c r="EL11" s="166"/>
      <c r="EM11" s="166"/>
      <c r="EN11" s="166"/>
      <c r="EO11" s="166"/>
      <c r="EP11" s="166"/>
      <c r="EQ11" s="166"/>
      <c r="ER11" s="166"/>
      <c r="ES11" s="166"/>
      <c r="ET11" s="166"/>
      <c r="EU11" s="166"/>
      <c r="EV11" s="166"/>
    </row>
    <row r="12" spans="1:152" s="168" customFormat="1" ht="22.5" customHeight="1" x14ac:dyDescent="0.35">
      <c r="A12" s="169"/>
      <c r="B12" s="170" t="s">
        <v>95</v>
      </c>
      <c r="C12" s="266" t="s">
        <v>105</v>
      </c>
      <c r="D12" s="267"/>
      <c r="E12" s="267"/>
      <c r="F12" s="268"/>
      <c r="G12" s="166"/>
      <c r="H12" s="166"/>
      <c r="I12" s="166"/>
      <c r="J12" s="166"/>
      <c r="K12" s="149"/>
      <c r="L12" s="1"/>
      <c r="M12" s="1"/>
      <c r="N12" s="1"/>
      <c r="O12" s="1"/>
      <c r="P12" s="167"/>
      <c r="Q12" s="167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  <c r="BI12" s="166"/>
      <c r="BJ12" s="166"/>
      <c r="BK12" s="166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6"/>
      <c r="BX12" s="166"/>
      <c r="BY12" s="166"/>
      <c r="BZ12" s="166"/>
      <c r="CA12" s="166"/>
      <c r="CB12" s="166"/>
      <c r="CC12" s="166"/>
      <c r="CD12" s="166"/>
      <c r="CE12" s="166"/>
      <c r="CF12" s="166"/>
      <c r="CG12" s="166"/>
      <c r="CH12" s="166"/>
      <c r="CI12" s="166"/>
      <c r="CJ12" s="166"/>
      <c r="CK12" s="166"/>
      <c r="CL12" s="166"/>
      <c r="CM12" s="166"/>
      <c r="CN12" s="166"/>
      <c r="CO12" s="166"/>
      <c r="CP12" s="166"/>
      <c r="CQ12" s="166"/>
      <c r="CR12" s="166"/>
      <c r="CS12" s="166"/>
      <c r="CT12" s="166"/>
      <c r="CU12" s="166"/>
      <c r="CV12" s="166"/>
      <c r="CW12" s="166"/>
      <c r="CX12" s="166"/>
      <c r="CY12" s="166"/>
      <c r="CZ12" s="166"/>
      <c r="DA12" s="166"/>
      <c r="DB12" s="166"/>
      <c r="DC12" s="166"/>
      <c r="DD12" s="166"/>
      <c r="DE12" s="166"/>
      <c r="DF12" s="166"/>
      <c r="DG12" s="166"/>
      <c r="DH12" s="166"/>
      <c r="DI12" s="166"/>
      <c r="DJ12" s="166"/>
      <c r="DK12" s="166"/>
      <c r="DL12" s="166"/>
      <c r="DM12" s="166"/>
      <c r="DN12" s="166"/>
      <c r="DO12" s="166"/>
      <c r="DP12" s="166"/>
      <c r="DQ12" s="166"/>
      <c r="DR12" s="166"/>
      <c r="DS12" s="166"/>
      <c r="DT12" s="166"/>
      <c r="DU12" s="166"/>
      <c r="DV12" s="166"/>
      <c r="DW12" s="166"/>
      <c r="DX12" s="166"/>
      <c r="DY12" s="166"/>
      <c r="DZ12" s="166"/>
      <c r="EA12" s="166"/>
      <c r="EB12" s="166"/>
      <c r="EC12" s="166"/>
      <c r="ED12" s="166"/>
      <c r="EE12" s="166"/>
      <c r="EF12" s="166"/>
      <c r="EG12" s="166"/>
      <c r="EH12" s="166"/>
      <c r="EI12" s="166"/>
      <c r="EJ12" s="166"/>
      <c r="EK12" s="166"/>
      <c r="EL12" s="166"/>
      <c r="EM12" s="166"/>
      <c r="EN12" s="166"/>
      <c r="EO12" s="166"/>
      <c r="EP12" s="166"/>
      <c r="EQ12" s="166"/>
      <c r="ER12" s="166"/>
      <c r="ES12" s="166"/>
      <c r="ET12" s="166"/>
      <c r="EU12" s="166"/>
      <c r="EV12" s="166"/>
    </row>
    <row r="13" spans="1:152" s="168" customFormat="1" ht="33" customHeight="1" x14ac:dyDescent="0.35">
      <c r="A13" s="169"/>
      <c r="B13" s="171" t="s">
        <v>93</v>
      </c>
      <c r="C13" s="269"/>
      <c r="D13" s="270"/>
      <c r="E13" s="271" t="str">
        <f>IF($C$12="Binnenvaart","100% biodiesel (HVO)","")</f>
        <v/>
      </c>
      <c r="F13" s="272"/>
      <c r="G13" s="172"/>
      <c r="H13" s="166"/>
      <c r="I13" s="166"/>
      <c r="J13" s="166"/>
      <c r="K13" s="166"/>
      <c r="L13" s="166"/>
      <c r="M13" s="166"/>
      <c r="N13" s="166"/>
      <c r="O13" s="166"/>
      <c r="P13" s="167"/>
      <c r="Q13" s="173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6"/>
      <c r="CL13" s="166"/>
      <c r="CM13" s="166"/>
      <c r="CN13" s="166"/>
      <c r="CO13" s="166"/>
      <c r="CP13" s="166"/>
      <c r="CQ13" s="166"/>
      <c r="CR13" s="166"/>
      <c r="CS13" s="166"/>
      <c r="CT13" s="166"/>
      <c r="CU13" s="166"/>
      <c r="CV13" s="166"/>
      <c r="CW13" s="166"/>
      <c r="CX13" s="166"/>
      <c r="CY13" s="166"/>
      <c r="CZ13" s="166"/>
      <c r="DA13" s="166"/>
      <c r="DB13" s="166"/>
      <c r="DC13" s="166"/>
      <c r="DD13" s="166"/>
      <c r="DE13" s="166"/>
      <c r="DF13" s="166"/>
      <c r="DG13" s="166"/>
      <c r="DH13" s="166"/>
      <c r="DI13" s="166"/>
      <c r="DJ13" s="166"/>
      <c r="DK13" s="166"/>
      <c r="DL13" s="166"/>
      <c r="DM13" s="166"/>
      <c r="DN13" s="166"/>
      <c r="DO13" s="166"/>
      <c r="DP13" s="166"/>
      <c r="DQ13" s="166"/>
      <c r="DR13" s="166"/>
      <c r="DS13" s="166"/>
      <c r="DT13" s="166"/>
      <c r="DU13" s="166"/>
      <c r="DV13" s="166"/>
      <c r="DW13" s="166"/>
      <c r="DX13" s="166"/>
      <c r="DY13" s="166"/>
      <c r="DZ13" s="166"/>
      <c r="EA13" s="166"/>
      <c r="EB13" s="166"/>
      <c r="EC13" s="166"/>
      <c r="ED13" s="166"/>
      <c r="EE13" s="166"/>
      <c r="EF13" s="166"/>
      <c r="EG13" s="166"/>
      <c r="EH13" s="166"/>
      <c r="EI13" s="166"/>
      <c r="EJ13" s="166"/>
      <c r="EK13" s="166"/>
      <c r="EL13" s="166"/>
      <c r="EM13" s="166"/>
      <c r="EN13" s="166"/>
      <c r="EO13" s="166"/>
      <c r="EP13" s="166"/>
      <c r="EQ13" s="166"/>
      <c r="ER13" s="166"/>
      <c r="ES13" s="166"/>
      <c r="ET13" s="166"/>
      <c r="EU13" s="166"/>
      <c r="EV13" s="166"/>
    </row>
    <row r="14" spans="1:152" s="168" customFormat="1" ht="23.25" customHeight="1" x14ac:dyDescent="0.35">
      <c r="A14" s="161"/>
      <c r="B14" s="171" t="s">
        <v>148</v>
      </c>
      <c r="C14" s="269"/>
      <c r="D14" s="270"/>
      <c r="E14" s="273"/>
      <c r="F14" s="273"/>
      <c r="G14" s="172"/>
      <c r="H14" s="166"/>
      <c r="I14" s="166"/>
      <c r="J14" s="166"/>
      <c r="K14" s="166"/>
      <c r="L14" s="166"/>
      <c r="M14" s="166"/>
      <c r="N14" s="166"/>
      <c r="O14" s="166"/>
      <c r="P14" s="167"/>
      <c r="Q14" s="173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166"/>
      <c r="CH14" s="166"/>
      <c r="CI14" s="166"/>
      <c r="CJ14" s="166"/>
      <c r="CK14" s="166"/>
      <c r="CL14" s="166"/>
      <c r="CM14" s="166"/>
      <c r="CN14" s="166"/>
      <c r="CO14" s="166"/>
      <c r="CP14" s="166"/>
      <c r="CQ14" s="166"/>
      <c r="CR14" s="166"/>
      <c r="CS14" s="166"/>
      <c r="CT14" s="166"/>
      <c r="CU14" s="166"/>
      <c r="CV14" s="166"/>
      <c r="CW14" s="166"/>
      <c r="CX14" s="166"/>
      <c r="CY14" s="166"/>
      <c r="CZ14" s="166"/>
      <c r="DA14" s="166"/>
      <c r="DB14" s="166"/>
      <c r="DC14" s="166"/>
      <c r="DD14" s="166"/>
      <c r="DE14" s="166"/>
      <c r="DF14" s="166"/>
      <c r="DG14" s="166"/>
      <c r="DH14" s="166"/>
      <c r="DI14" s="166"/>
      <c r="DJ14" s="166"/>
      <c r="DK14" s="166"/>
      <c r="DL14" s="166"/>
      <c r="DM14" s="166"/>
      <c r="DN14" s="166"/>
      <c r="DO14" s="166"/>
      <c r="DP14" s="166"/>
      <c r="DQ14" s="166"/>
      <c r="DR14" s="166"/>
      <c r="DS14" s="166"/>
      <c r="DT14" s="166"/>
      <c r="DU14" s="166"/>
      <c r="DV14" s="166"/>
      <c r="DW14" s="166"/>
      <c r="DX14" s="166"/>
      <c r="DY14" s="166"/>
      <c r="DZ14" s="166"/>
      <c r="EA14" s="166"/>
      <c r="EB14" s="166"/>
      <c r="EC14" s="166"/>
      <c r="ED14" s="166"/>
      <c r="EE14" s="166"/>
      <c r="EF14" s="166"/>
      <c r="EG14" s="166"/>
      <c r="EH14" s="166"/>
      <c r="EI14" s="166"/>
      <c r="EJ14" s="166"/>
      <c r="EK14" s="166"/>
      <c r="EL14" s="166"/>
      <c r="EM14" s="166"/>
      <c r="EN14" s="166"/>
      <c r="EO14" s="166"/>
      <c r="EP14" s="166"/>
      <c r="EQ14" s="166"/>
      <c r="ER14" s="166"/>
      <c r="ES14" s="166"/>
      <c r="ET14" s="166"/>
      <c r="EU14" s="166"/>
      <c r="EV14" s="166"/>
    </row>
    <row r="15" spans="1:152" s="168" customFormat="1" ht="9" customHeight="1" x14ac:dyDescent="0.35">
      <c r="A15" s="161"/>
      <c r="B15" s="277" t="s">
        <v>106</v>
      </c>
      <c r="C15" s="279" t="e" cm="1">
        <f t="array" ref="C15">IF($C$12="Wegvervoer", _xlfn.XLOOKUP(C13&amp;C14,Aandrijving&amp;Voertuig,Emissiefactoren!$F$21:$F$26), "")</f>
        <v>#N/A</v>
      </c>
      <c r="D15" s="280"/>
      <c r="E15" s="276"/>
      <c r="F15" s="276"/>
      <c r="G15" s="174"/>
      <c r="H15" s="166"/>
      <c r="I15" s="166"/>
      <c r="J15" s="166"/>
      <c r="K15" s="166"/>
      <c r="L15" s="166"/>
      <c r="M15" s="166"/>
      <c r="N15" s="166"/>
      <c r="O15" s="166"/>
      <c r="P15" s="167"/>
      <c r="Q15" s="173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  <c r="AX15" s="166"/>
      <c r="AY15" s="166"/>
      <c r="AZ15" s="166"/>
      <c r="BA15" s="166"/>
      <c r="BB15" s="166"/>
      <c r="BC15" s="166"/>
      <c r="BD15" s="166"/>
      <c r="BE15" s="166"/>
      <c r="BF15" s="166"/>
      <c r="BG15" s="166"/>
      <c r="BH15" s="166"/>
      <c r="BI15" s="166"/>
      <c r="BJ15" s="166"/>
      <c r="BK15" s="166"/>
      <c r="BL15" s="166"/>
      <c r="BM15" s="166"/>
      <c r="BN15" s="166"/>
      <c r="BO15" s="166"/>
      <c r="BP15" s="166"/>
      <c r="BQ15" s="166"/>
      <c r="BR15" s="166"/>
      <c r="BS15" s="166"/>
      <c r="BT15" s="166"/>
      <c r="BU15" s="166"/>
      <c r="BV15" s="166"/>
      <c r="BW15" s="166"/>
      <c r="BX15" s="166"/>
      <c r="BY15" s="166"/>
      <c r="BZ15" s="166"/>
      <c r="CA15" s="166"/>
      <c r="CB15" s="166"/>
      <c r="CC15" s="166"/>
      <c r="CD15" s="166"/>
      <c r="CE15" s="166"/>
      <c r="CF15" s="166"/>
      <c r="CG15" s="166"/>
      <c r="CH15" s="166"/>
      <c r="CI15" s="166"/>
      <c r="CJ15" s="166"/>
      <c r="CK15" s="166"/>
      <c r="CL15" s="166"/>
      <c r="CM15" s="166"/>
      <c r="CN15" s="166"/>
      <c r="CO15" s="166"/>
      <c r="CP15" s="166"/>
      <c r="CQ15" s="166"/>
      <c r="CR15" s="166"/>
      <c r="CS15" s="166"/>
      <c r="CT15" s="166"/>
      <c r="CU15" s="166"/>
      <c r="CV15" s="166"/>
      <c r="CW15" s="166"/>
      <c r="CX15" s="166"/>
      <c r="CY15" s="166"/>
      <c r="CZ15" s="166"/>
      <c r="DA15" s="166"/>
      <c r="DB15" s="166"/>
      <c r="DC15" s="166"/>
      <c r="DD15" s="166"/>
      <c r="DE15" s="166"/>
      <c r="DF15" s="166"/>
      <c r="DG15" s="166"/>
      <c r="DH15" s="166"/>
      <c r="DI15" s="166"/>
      <c r="DJ15" s="166"/>
      <c r="DK15" s="166"/>
      <c r="DL15" s="166"/>
      <c r="DM15" s="166"/>
      <c r="DN15" s="166"/>
      <c r="DO15" s="166"/>
      <c r="DP15" s="166"/>
      <c r="DQ15" s="166"/>
      <c r="DR15" s="166"/>
      <c r="DS15" s="166"/>
      <c r="DT15" s="166"/>
      <c r="DU15" s="166"/>
      <c r="DV15" s="166"/>
      <c r="DW15" s="166"/>
      <c r="DX15" s="166"/>
      <c r="DY15" s="166"/>
      <c r="DZ15" s="166"/>
      <c r="EA15" s="166"/>
      <c r="EB15" s="166"/>
      <c r="EC15" s="166"/>
      <c r="ED15" s="166"/>
      <c r="EE15" s="166"/>
      <c r="EF15" s="166"/>
      <c r="EG15" s="166"/>
      <c r="EH15" s="166"/>
      <c r="EI15" s="166"/>
      <c r="EJ15" s="166"/>
      <c r="EK15" s="166"/>
      <c r="EL15" s="166"/>
      <c r="EM15" s="166"/>
      <c r="EN15" s="166"/>
      <c r="EO15" s="166"/>
      <c r="EP15" s="166"/>
      <c r="EQ15" s="166"/>
      <c r="ER15" s="166"/>
      <c r="ES15" s="166"/>
      <c r="ET15" s="166"/>
      <c r="EU15" s="166"/>
      <c r="EV15" s="166"/>
    </row>
    <row r="16" spans="1:152" s="168" customFormat="1" ht="16.399999999999999" customHeight="1" x14ac:dyDescent="0.35">
      <c r="A16" s="161"/>
      <c r="B16" s="278"/>
      <c r="C16" s="281" t="e">
        <f>IF(C12="Wegvervoer",C15,0.004)</f>
        <v>#N/A</v>
      </c>
      <c r="D16" s="282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7"/>
      <c r="Q16" s="173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66"/>
      <c r="BI16" s="166"/>
      <c r="BJ16" s="166"/>
      <c r="BK16" s="166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  <c r="CE16" s="166"/>
      <c r="CF16" s="166"/>
      <c r="CG16" s="166"/>
      <c r="CH16" s="166"/>
      <c r="CI16" s="166"/>
      <c r="CJ16" s="166"/>
      <c r="CK16" s="166"/>
      <c r="CL16" s="166"/>
      <c r="CM16" s="166"/>
      <c r="CN16" s="166"/>
      <c r="CO16" s="166"/>
      <c r="CP16" s="166"/>
      <c r="CQ16" s="166"/>
      <c r="CR16" s="166"/>
      <c r="CS16" s="166"/>
      <c r="CT16" s="166"/>
      <c r="CU16" s="166"/>
      <c r="CV16" s="166"/>
      <c r="CW16" s="166"/>
      <c r="CX16" s="166"/>
      <c r="CY16" s="166"/>
      <c r="CZ16" s="166"/>
      <c r="DA16" s="166"/>
      <c r="DB16" s="166"/>
      <c r="DC16" s="166"/>
      <c r="DD16" s="166"/>
      <c r="DE16" s="166"/>
      <c r="DF16" s="166"/>
      <c r="DG16" s="166"/>
      <c r="DH16" s="166"/>
      <c r="DI16" s="166"/>
      <c r="DJ16" s="166"/>
      <c r="DK16" s="166"/>
      <c r="DL16" s="166"/>
      <c r="DM16" s="166"/>
      <c r="DN16" s="166"/>
      <c r="DO16" s="166"/>
      <c r="DP16" s="166"/>
      <c r="DQ16" s="166"/>
      <c r="DR16" s="166"/>
      <c r="DS16" s="166"/>
      <c r="DT16" s="166"/>
      <c r="DU16" s="166"/>
      <c r="DV16" s="166"/>
      <c r="DW16" s="166"/>
      <c r="DX16" s="166"/>
      <c r="DY16" s="166"/>
      <c r="DZ16" s="166"/>
      <c r="EA16" s="166"/>
      <c r="EB16" s="166"/>
      <c r="EC16" s="166"/>
      <c r="ED16" s="166"/>
      <c r="EE16" s="166"/>
      <c r="EF16" s="166"/>
      <c r="EG16" s="166"/>
      <c r="EH16" s="166"/>
      <c r="EI16" s="166"/>
      <c r="EJ16" s="166"/>
      <c r="EK16" s="166"/>
      <c r="EL16" s="166"/>
      <c r="EM16" s="166"/>
      <c r="EN16" s="166"/>
      <c r="EO16" s="166"/>
      <c r="EP16" s="166"/>
      <c r="EQ16" s="166"/>
      <c r="ER16" s="166"/>
      <c r="ES16" s="166"/>
      <c r="ET16" s="166"/>
      <c r="EU16" s="166"/>
      <c r="EV16" s="166"/>
    </row>
    <row r="17" spans="1:152" s="168" customFormat="1" ht="16.399999999999999" customHeight="1" x14ac:dyDescent="0.35">
      <c r="A17" s="161"/>
      <c r="B17" s="175"/>
      <c r="C17" s="175"/>
      <c r="D17" s="175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7"/>
      <c r="Q17" s="173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6"/>
      <c r="CL17" s="166"/>
      <c r="CM17" s="166"/>
      <c r="CN17" s="166"/>
      <c r="CO17" s="166"/>
      <c r="CP17" s="166"/>
      <c r="CQ17" s="166"/>
      <c r="CR17" s="166"/>
      <c r="CS17" s="166"/>
      <c r="CT17" s="166"/>
      <c r="CU17" s="166"/>
      <c r="CV17" s="166"/>
      <c r="CW17" s="166"/>
      <c r="CX17" s="166"/>
      <c r="CY17" s="166"/>
      <c r="CZ17" s="166"/>
      <c r="DA17" s="166"/>
      <c r="DB17" s="166"/>
      <c r="DC17" s="166"/>
      <c r="DD17" s="166"/>
      <c r="DE17" s="166"/>
      <c r="DF17" s="166"/>
      <c r="DG17" s="166"/>
      <c r="DH17" s="166"/>
      <c r="DI17" s="166"/>
      <c r="DJ17" s="166"/>
      <c r="DK17" s="166"/>
      <c r="DL17" s="166"/>
      <c r="DM17" s="166"/>
      <c r="DN17" s="166"/>
      <c r="DO17" s="166"/>
      <c r="DP17" s="166"/>
      <c r="DQ17" s="166"/>
      <c r="DR17" s="166"/>
      <c r="DS17" s="166"/>
      <c r="DT17" s="166"/>
      <c r="DU17" s="166"/>
      <c r="DV17" s="166"/>
      <c r="DW17" s="166"/>
      <c r="DX17" s="166"/>
      <c r="DY17" s="166"/>
      <c r="DZ17" s="166"/>
      <c r="EA17" s="166"/>
      <c r="EB17" s="166"/>
      <c r="EC17" s="166"/>
      <c r="ED17" s="166"/>
      <c r="EE17" s="166"/>
      <c r="EF17" s="166"/>
      <c r="EG17" s="166"/>
      <c r="EH17" s="166"/>
      <c r="EI17" s="166"/>
      <c r="EJ17" s="166"/>
      <c r="EK17" s="166"/>
      <c r="EL17" s="166"/>
      <c r="EM17" s="166"/>
      <c r="EN17" s="166"/>
      <c r="EO17" s="166"/>
      <c r="EP17" s="166"/>
      <c r="EQ17" s="166"/>
      <c r="ER17" s="166"/>
      <c r="ES17" s="166"/>
      <c r="ET17" s="166"/>
      <c r="EU17" s="166"/>
      <c r="EV17" s="166"/>
    </row>
    <row r="18" spans="1:152" s="168" customFormat="1" ht="22.5" customHeight="1" x14ac:dyDescent="0.85">
      <c r="A18" s="161" t="s">
        <v>141</v>
      </c>
      <c r="B18" s="162" t="s">
        <v>142</v>
      </c>
      <c r="C18" s="163"/>
      <c r="D18" s="163"/>
      <c r="E18" s="163"/>
      <c r="F18" s="164"/>
      <c r="G18" s="165"/>
      <c r="H18" s="166"/>
      <c r="I18" s="166"/>
      <c r="J18" s="166"/>
      <c r="K18" s="149"/>
      <c r="L18" s="1"/>
      <c r="M18" s="1"/>
      <c r="N18" s="1"/>
      <c r="O18" s="1"/>
      <c r="P18" s="167"/>
      <c r="Q18" s="167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166"/>
      <c r="AY18" s="166"/>
      <c r="AZ18" s="166"/>
      <c r="BA18" s="166"/>
      <c r="BB18" s="166"/>
      <c r="BC18" s="166"/>
      <c r="BD18" s="166"/>
      <c r="BE18" s="166"/>
      <c r="BF18" s="166"/>
      <c r="BG18" s="166"/>
      <c r="BH18" s="166"/>
      <c r="BI18" s="166"/>
      <c r="BJ18" s="166"/>
      <c r="BK18" s="166"/>
      <c r="BL18" s="166"/>
      <c r="BM18" s="166"/>
      <c r="BN18" s="166"/>
      <c r="BO18" s="166"/>
      <c r="BP18" s="166"/>
      <c r="BQ18" s="166"/>
      <c r="BR18" s="166"/>
      <c r="BS18" s="166"/>
      <c r="BT18" s="166"/>
      <c r="BU18" s="166"/>
      <c r="BV18" s="166"/>
      <c r="BW18" s="166"/>
      <c r="BX18" s="166"/>
      <c r="BY18" s="166"/>
      <c r="BZ18" s="166"/>
      <c r="CA18" s="166"/>
      <c r="CB18" s="166"/>
      <c r="CC18" s="166"/>
      <c r="CD18" s="166"/>
      <c r="CE18" s="166"/>
      <c r="CF18" s="166"/>
      <c r="CG18" s="166"/>
      <c r="CH18" s="166"/>
      <c r="CI18" s="166"/>
      <c r="CJ18" s="166"/>
      <c r="CK18" s="166"/>
      <c r="CL18" s="166"/>
      <c r="CM18" s="166"/>
      <c r="CN18" s="166"/>
      <c r="CO18" s="166"/>
      <c r="CP18" s="166"/>
      <c r="CQ18" s="166"/>
      <c r="CR18" s="166"/>
      <c r="CS18" s="166"/>
      <c r="CT18" s="166"/>
      <c r="CU18" s="166"/>
      <c r="CV18" s="166"/>
      <c r="CW18" s="166"/>
      <c r="CX18" s="166"/>
      <c r="CY18" s="166"/>
      <c r="CZ18" s="166"/>
      <c r="DA18" s="166"/>
      <c r="DB18" s="166"/>
      <c r="DC18" s="166"/>
      <c r="DD18" s="166"/>
      <c r="DE18" s="166"/>
      <c r="DF18" s="166"/>
      <c r="DG18" s="166"/>
      <c r="DH18" s="166"/>
      <c r="DI18" s="166"/>
      <c r="DJ18" s="166"/>
      <c r="DK18" s="166"/>
      <c r="DL18" s="166"/>
      <c r="DM18" s="166"/>
      <c r="DN18" s="166"/>
      <c r="DO18" s="166"/>
      <c r="DP18" s="166"/>
      <c r="DQ18" s="166"/>
      <c r="DR18" s="166"/>
      <c r="DS18" s="166"/>
      <c r="DT18" s="166"/>
      <c r="DU18" s="166"/>
      <c r="DV18" s="166"/>
      <c r="DW18" s="166"/>
      <c r="DX18" s="166"/>
      <c r="DY18" s="166"/>
      <c r="DZ18" s="166"/>
      <c r="EA18" s="166"/>
      <c r="EB18" s="166"/>
      <c r="EC18" s="166"/>
      <c r="ED18" s="166"/>
      <c r="EE18" s="166"/>
      <c r="EF18" s="166"/>
      <c r="EG18" s="166"/>
      <c r="EH18" s="166"/>
      <c r="EI18" s="166"/>
      <c r="EJ18" s="166"/>
      <c r="EK18" s="166"/>
      <c r="EL18" s="166"/>
      <c r="EM18" s="166"/>
      <c r="EN18" s="166"/>
      <c r="EO18" s="166"/>
      <c r="EP18" s="166"/>
      <c r="EQ18" s="166"/>
      <c r="ER18" s="166"/>
      <c r="ES18" s="166"/>
      <c r="ET18" s="166"/>
      <c r="EU18" s="166"/>
      <c r="EV18" s="166"/>
    </row>
    <row r="19" spans="1:152" s="168" customFormat="1" ht="22.5" customHeight="1" x14ac:dyDescent="0.35">
      <c r="A19" s="169"/>
      <c r="B19" s="170" t="s">
        <v>95</v>
      </c>
      <c r="C19" s="266" t="s">
        <v>105</v>
      </c>
      <c r="D19" s="267"/>
      <c r="E19" s="267"/>
      <c r="F19" s="268"/>
      <c r="G19" s="166"/>
      <c r="H19" s="166"/>
      <c r="I19" s="166"/>
      <c r="J19" s="166"/>
      <c r="K19" s="149"/>
      <c r="L19" s="1"/>
      <c r="M19" s="1"/>
      <c r="N19" s="1"/>
      <c r="O19" s="1"/>
      <c r="P19" s="167"/>
      <c r="Q19" s="167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6"/>
      <c r="CL19" s="166"/>
      <c r="CM19" s="166"/>
      <c r="CN19" s="166"/>
      <c r="CO19" s="166"/>
      <c r="CP19" s="166"/>
      <c r="CQ19" s="166"/>
      <c r="CR19" s="166"/>
      <c r="CS19" s="166"/>
      <c r="CT19" s="166"/>
      <c r="CU19" s="166"/>
      <c r="CV19" s="166"/>
      <c r="CW19" s="166"/>
      <c r="CX19" s="166"/>
      <c r="CY19" s="166"/>
      <c r="CZ19" s="166"/>
      <c r="DA19" s="166"/>
      <c r="DB19" s="166"/>
      <c r="DC19" s="166"/>
      <c r="DD19" s="166"/>
      <c r="DE19" s="166"/>
      <c r="DF19" s="166"/>
      <c r="DG19" s="166"/>
      <c r="DH19" s="166"/>
      <c r="DI19" s="166"/>
      <c r="DJ19" s="166"/>
      <c r="DK19" s="166"/>
      <c r="DL19" s="166"/>
      <c r="DM19" s="166"/>
      <c r="DN19" s="166"/>
      <c r="DO19" s="166"/>
      <c r="DP19" s="166"/>
      <c r="DQ19" s="166"/>
      <c r="DR19" s="166"/>
      <c r="DS19" s="166"/>
      <c r="DT19" s="166"/>
      <c r="DU19" s="166"/>
      <c r="DV19" s="166"/>
      <c r="DW19" s="166"/>
      <c r="DX19" s="166"/>
      <c r="DY19" s="166"/>
      <c r="DZ19" s="166"/>
      <c r="EA19" s="166"/>
      <c r="EB19" s="166"/>
      <c r="EC19" s="166"/>
      <c r="ED19" s="166"/>
      <c r="EE19" s="166"/>
      <c r="EF19" s="166"/>
      <c r="EG19" s="166"/>
      <c r="EH19" s="166"/>
      <c r="EI19" s="166"/>
      <c r="EJ19" s="166"/>
      <c r="EK19" s="166"/>
      <c r="EL19" s="166"/>
      <c r="EM19" s="166"/>
      <c r="EN19" s="166"/>
      <c r="EO19" s="166"/>
      <c r="EP19" s="166"/>
      <c r="EQ19" s="166"/>
      <c r="ER19" s="166"/>
      <c r="ES19" s="166"/>
      <c r="ET19" s="166"/>
      <c r="EU19" s="166"/>
      <c r="EV19" s="166"/>
    </row>
    <row r="20" spans="1:152" s="168" customFormat="1" ht="33" customHeight="1" x14ac:dyDescent="0.35">
      <c r="A20" s="169"/>
      <c r="B20" s="171" t="s">
        <v>93</v>
      </c>
      <c r="C20" s="269"/>
      <c r="D20" s="270"/>
      <c r="E20" s="271" t="str">
        <f>IF($C$19="Binnenvaart","100% biodiesel (HVO)","")</f>
        <v/>
      </c>
      <c r="F20" s="272"/>
      <c r="G20" s="172"/>
      <c r="H20" s="166"/>
      <c r="I20" s="166"/>
      <c r="J20" s="166"/>
      <c r="K20" s="166"/>
      <c r="L20" s="166"/>
      <c r="M20" s="166"/>
      <c r="N20" s="166"/>
      <c r="O20" s="166"/>
      <c r="P20" s="167"/>
      <c r="Q20" s="173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6"/>
      <c r="EI20" s="166"/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</row>
    <row r="21" spans="1:152" s="168" customFormat="1" ht="23.25" customHeight="1" x14ac:dyDescent="0.35">
      <c r="A21" s="161"/>
      <c r="B21" s="171" t="s">
        <v>148</v>
      </c>
      <c r="C21" s="269"/>
      <c r="D21" s="270"/>
      <c r="E21" s="273"/>
      <c r="F21" s="273"/>
      <c r="G21" s="172"/>
      <c r="H21" s="166"/>
      <c r="I21" s="166"/>
      <c r="J21" s="166"/>
      <c r="K21" s="166"/>
      <c r="L21" s="166"/>
      <c r="M21" s="166"/>
      <c r="N21" s="166"/>
      <c r="O21" s="166"/>
      <c r="P21" s="167"/>
      <c r="Q21" s="173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6"/>
      <c r="BA21" s="166"/>
      <c r="BB21" s="166"/>
      <c r="BC21" s="166"/>
      <c r="BD21" s="166"/>
      <c r="BE21" s="166"/>
      <c r="BF21" s="166"/>
      <c r="BG21" s="166"/>
      <c r="BH21" s="166"/>
      <c r="BI21" s="166"/>
      <c r="BJ21" s="166"/>
      <c r="BK21" s="166"/>
      <c r="BL21" s="166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  <c r="BW21" s="166"/>
      <c r="BX21" s="166"/>
      <c r="BY21" s="166"/>
      <c r="BZ21" s="166"/>
      <c r="CA21" s="166"/>
      <c r="CB21" s="166"/>
      <c r="CC21" s="166"/>
      <c r="CD21" s="166"/>
      <c r="CE21" s="166"/>
      <c r="CF21" s="166"/>
      <c r="CG21" s="166"/>
      <c r="CH21" s="166"/>
      <c r="CI21" s="166"/>
      <c r="CJ21" s="166"/>
      <c r="CK21" s="166"/>
      <c r="CL21" s="166"/>
      <c r="CM21" s="166"/>
      <c r="CN21" s="166"/>
      <c r="CO21" s="166"/>
      <c r="CP21" s="166"/>
      <c r="CQ21" s="166"/>
      <c r="CR21" s="166"/>
      <c r="CS21" s="166"/>
      <c r="CT21" s="166"/>
      <c r="CU21" s="166"/>
      <c r="CV21" s="166"/>
      <c r="CW21" s="166"/>
      <c r="CX21" s="166"/>
      <c r="CY21" s="166"/>
      <c r="CZ21" s="166"/>
      <c r="DA21" s="166"/>
      <c r="DB21" s="166"/>
      <c r="DC21" s="166"/>
      <c r="DD21" s="166"/>
      <c r="DE21" s="166"/>
      <c r="DF21" s="166"/>
      <c r="DG21" s="166"/>
      <c r="DH21" s="166"/>
      <c r="DI21" s="166"/>
      <c r="DJ21" s="166"/>
      <c r="DK21" s="166"/>
      <c r="DL21" s="166"/>
      <c r="DM21" s="166"/>
      <c r="DN21" s="166"/>
      <c r="DO21" s="166"/>
      <c r="DP21" s="166"/>
      <c r="DQ21" s="166"/>
      <c r="DR21" s="166"/>
      <c r="DS21" s="166"/>
      <c r="DT21" s="166"/>
      <c r="DU21" s="166"/>
      <c r="DV21" s="166"/>
      <c r="DW21" s="166"/>
      <c r="DX21" s="166"/>
      <c r="DY21" s="166"/>
      <c r="DZ21" s="166"/>
      <c r="EA21" s="166"/>
      <c r="EB21" s="166"/>
      <c r="EC21" s="166"/>
      <c r="ED21" s="166"/>
      <c r="EE21" s="166"/>
      <c r="EF21" s="166"/>
      <c r="EG21" s="166"/>
      <c r="EH21" s="166"/>
      <c r="EI21" s="166"/>
      <c r="EJ21" s="166"/>
      <c r="EK21" s="166"/>
      <c r="EL21" s="166"/>
      <c r="EM21" s="166"/>
      <c r="EN21" s="166"/>
      <c r="EO21" s="166"/>
      <c r="EP21" s="166"/>
      <c r="EQ21" s="166"/>
      <c r="ER21" s="166"/>
      <c r="ES21" s="166"/>
      <c r="ET21" s="166"/>
      <c r="EU21" s="166"/>
      <c r="EV21" s="166"/>
    </row>
    <row r="22" spans="1:152" s="168" customFormat="1" ht="9" customHeight="1" x14ac:dyDescent="0.35">
      <c r="A22" s="161"/>
      <c r="B22" s="277" t="s">
        <v>106</v>
      </c>
      <c r="C22" s="279" t="e" cm="1">
        <f t="array" ref="C22">IF($C$19="Wegvervoer", _xlfn.XLOOKUP(C20&amp;C21,Aandrijving&amp;Voertuig,Emissiefactoren!$F$21:$F$26), "")</f>
        <v>#N/A</v>
      </c>
      <c r="D22" s="280"/>
      <c r="E22" s="276"/>
      <c r="F22" s="276"/>
      <c r="G22" s="174"/>
      <c r="H22" s="166"/>
      <c r="I22" s="166"/>
      <c r="J22" s="166"/>
      <c r="K22" s="166"/>
      <c r="L22" s="166"/>
      <c r="M22" s="166"/>
      <c r="N22" s="166"/>
      <c r="O22" s="166"/>
      <c r="P22" s="167"/>
      <c r="Q22" s="173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6"/>
      <c r="AW22" s="166"/>
      <c r="AX22" s="166"/>
      <c r="AY22" s="166"/>
      <c r="AZ22" s="166"/>
      <c r="BA22" s="166"/>
      <c r="BB22" s="166"/>
      <c r="BC22" s="166"/>
      <c r="BD22" s="166"/>
      <c r="BE22" s="166"/>
      <c r="BF22" s="166"/>
      <c r="BG22" s="166"/>
      <c r="BH22" s="166"/>
      <c r="BI22" s="166"/>
      <c r="BJ22" s="166"/>
      <c r="BK22" s="166"/>
      <c r="BL22" s="166"/>
      <c r="BM22" s="166"/>
      <c r="BN22" s="166"/>
      <c r="BO22" s="166"/>
      <c r="BP22" s="166"/>
      <c r="BQ22" s="166"/>
      <c r="BR22" s="166"/>
      <c r="BS22" s="166"/>
      <c r="BT22" s="166"/>
      <c r="BU22" s="166"/>
      <c r="BV22" s="166"/>
      <c r="BW22" s="166"/>
      <c r="BX22" s="166"/>
      <c r="BY22" s="166"/>
      <c r="BZ22" s="166"/>
      <c r="CA22" s="166"/>
      <c r="CB22" s="166"/>
      <c r="CC22" s="166"/>
      <c r="CD22" s="166"/>
      <c r="CE22" s="166"/>
      <c r="CF22" s="166"/>
      <c r="CG22" s="166"/>
      <c r="CH22" s="166"/>
      <c r="CI22" s="166"/>
      <c r="CJ22" s="166"/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66"/>
      <c r="CW22" s="166"/>
      <c r="CX22" s="166"/>
      <c r="CY22" s="166"/>
      <c r="CZ22" s="166"/>
      <c r="DA22" s="166"/>
      <c r="DB22" s="166"/>
      <c r="DC22" s="166"/>
      <c r="DD22" s="166"/>
      <c r="DE22" s="166"/>
      <c r="DF22" s="166"/>
      <c r="DG22" s="166"/>
      <c r="DH22" s="166"/>
      <c r="DI22" s="166"/>
      <c r="DJ22" s="166"/>
      <c r="DK22" s="166"/>
      <c r="DL22" s="166"/>
      <c r="DM22" s="166"/>
      <c r="DN22" s="166"/>
      <c r="DO22" s="166"/>
      <c r="DP22" s="166"/>
      <c r="DQ22" s="166"/>
      <c r="DR22" s="166"/>
      <c r="DS22" s="166"/>
      <c r="DT22" s="166"/>
      <c r="DU22" s="166"/>
      <c r="DV22" s="166"/>
      <c r="DW22" s="166"/>
      <c r="DX22" s="166"/>
      <c r="DY22" s="166"/>
      <c r="DZ22" s="166"/>
      <c r="EA22" s="166"/>
      <c r="EB22" s="166"/>
      <c r="EC22" s="166"/>
      <c r="ED22" s="166"/>
      <c r="EE22" s="166"/>
      <c r="EF22" s="166"/>
      <c r="EG22" s="166"/>
      <c r="EH22" s="166"/>
      <c r="EI22" s="166"/>
      <c r="EJ22" s="166"/>
      <c r="EK22" s="166"/>
      <c r="EL22" s="166"/>
      <c r="EM22" s="166"/>
      <c r="EN22" s="166"/>
      <c r="EO22" s="166"/>
      <c r="EP22" s="166"/>
      <c r="EQ22" s="166"/>
      <c r="ER22" s="166"/>
      <c r="ES22" s="166"/>
      <c r="ET22" s="166"/>
      <c r="EU22" s="166"/>
      <c r="EV22" s="166"/>
    </row>
    <row r="23" spans="1:152" s="168" customFormat="1" ht="16.399999999999999" customHeight="1" x14ac:dyDescent="0.35">
      <c r="A23" s="161"/>
      <c r="B23" s="278"/>
      <c r="C23" s="281" t="e">
        <f>IF(C19="Wegvervoer",C22,0.004)</f>
        <v>#N/A</v>
      </c>
      <c r="D23" s="282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7"/>
      <c r="Q23" s="173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66"/>
      <c r="AU23" s="166"/>
      <c r="AV23" s="166"/>
      <c r="AW23" s="166"/>
      <c r="AX23" s="166"/>
      <c r="AY23" s="166"/>
      <c r="AZ23" s="166"/>
      <c r="BA23" s="166"/>
      <c r="BB23" s="166"/>
      <c r="BC23" s="166"/>
      <c r="BD23" s="166"/>
      <c r="BE23" s="166"/>
      <c r="BF23" s="166"/>
      <c r="BG23" s="166"/>
      <c r="BH23" s="166"/>
      <c r="BI23" s="166"/>
      <c r="BJ23" s="166"/>
      <c r="BK23" s="166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  <c r="CC23" s="166"/>
      <c r="CD23" s="166"/>
      <c r="CE23" s="166"/>
      <c r="CF23" s="166"/>
      <c r="CG23" s="166"/>
      <c r="CH23" s="166"/>
      <c r="CI23" s="166"/>
      <c r="CJ23" s="166"/>
      <c r="CK23" s="166"/>
      <c r="CL23" s="166"/>
      <c r="CM23" s="166"/>
      <c r="CN23" s="166"/>
      <c r="CO23" s="166"/>
      <c r="CP23" s="166"/>
      <c r="CQ23" s="166"/>
      <c r="CR23" s="166"/>
      <c r="CS23" s="166"/>
      <c r="CT23" s="166"/>
      <c r="CU23" s="166"/>
      <c r="CV23" s="166"/>
      <c r="CW23" s="166"/>
      <c r="CX23" s="166"/>
      <c r="CY23" s="166"/>
      <c r="CZ23" s="166"/>
      <c r="DA23" s="166"/>
      <c r="DB23" s="166"/>
      <c r="DC23" s="166"/>
      <c r="DD23" s="166"/>
      <c r="DE23" s="166"/>
      <c r="DF23" s="166"/>
      <c r="DG23" s="166"/>
      <c r="DH23" s="166"/>
      <c r="DI23" s="166"/>
      <c r="DJ23" s="166"/>
      <c r="DK23" s="166"/>
      <c r="DL23" s="166"/>
      <c r="DM23" s="166"/>
      <c r="DN23" s="166"/>
      <c r="DO23" s="166"/>
      <c r="DP23" s="166"/>
      <c r="DQ23" s="166"/>
      <c r="DR23" s="166"/>
      <c r="DS23" s="166"/>
      <c r="DT23" s="166"/>
      <c r="DU23" s="166"/>
      <c r="DV23" s="166"/>
      <c r="DW23" s="166"/>
      <c r="DX23" s="166"/>
      <c r="DY23" s="166"/>
      <c r="DZ23" s="166"/>
      <c r="EA23" s="166"/>
      <c r="EB23" s="166"/>
      <c r="EC23" s="166"/>
      <c r="ED23" s="166"/>
      <c r="EE23" s="166"/>
      <c r="EF23" s="166"/>
      <c r="EG23" s="166"/>
      <c r="EH23" s="166"/>
      <c r="EI23" s="166"/>
      <c r="EJ23" s="166"/>
      <c r="EK23" s="166"/>
      <c r="EL23" s="166"/>
      <c r="EM23" s="166"/>
      <c r="EN23" s="166"/>
      <c r="EO23" s="166"/>
      <c r="EP23" s="166"/>
      <c r="EQ23" s="166"/>
      <c r="ER23" s="166"/>
      <c r="ES23" s="166"/>
      <c r="ET23" s="166"/>
      <c r="EU23" s="166"/>
      <c r="EV23" s="166"/>
    </row>
    <row r="24" spans="1:152" s="1" customFormat="1" ht="17.600000000000001" x14ac:dyDescent="0.85">
      <c r="A24" s="161"/>
      <c r="B24" s="176"/>
      <c r="C24" s="177"/>
      <c r="D24" s="177"/>
      <c r="E24" s="178"/>
      <c r="F24" s="179"/>
      <c r="G24" s="180"/>
    </row>
    <row r="25" spans="1:152" s="1" customFormat="1" ht="31.5" customHeight="1" x14ac:dyDescent="0.35">
      <c r="A25" s="142"/>
      <c r="B25" s="181" t="s">
        <v>55</v>
      </c>
      <c r="C25" s="182"/>
      <c r="D25" s="182"/>
      <c r="E25" s="163"/>
      <c r="F25" s="163"/>
      <c r="G25" s="163"/>
      <c r="H25" s="163"/>
      <c r="I25" s="183"/>
      <c r="J25" s="184"/>
    </row>
    <row r="26" spans="1:152" s="1" customFormat="1" ht="54.75" customHeight="1" x14ac:dyDescent="0.85">
      <c r="A26" s="142"/>
      <c r="B26" s="185"/>
      <c r="C26" s="186"/>
      <c r="D26" s="187"/>
      <c r="E26" s="188" t="s">
        <v>126</v>
      </c>
      <c r="F26" s="189" t="s">
        <v>143</v>
      </c>
      <c r="G26" s="190" t="s">
        <v>127</v>
      </c>
      <c r="H26" s="191" t="s">
        <v>122</v>
      </c>
      <c r="I26" s="188" t="s">
        <v>128</v>
      </c>
      <c r="J26" s="192"/>
    </row>
    <row r="27" spans="1:152" s="1" customFormat="1" ht="36.75" customHeight="1" x14ac:dyDescent="0.35">
      <c r="A27" s="142"/>
      <c r="B27" s="287" t="s">
        <v>57</v>
      </c>
      <c r="C27" s="301" t="s">
        <v>58</v>
      </c>
      <c r="D27" s="302"/>
      <c r="E27" s="240">
        <f>'Inschrijfformulier -A'!F26</f>
        <v>0</v>
      </c>
      <c r="F27" s="241">
        <f>$L$2</f>
        <v>3.6999999999999998E-2</v>
      </c>
      <c r="G27" s="242">
        <f>E27*F27</f>
        <v>0</v>
      </c>
      <c r="H27" s="243">
        <f t="shared" ref="H27:H32" si="0">G27/1000*$L$1</f>
        <v>0</v>
      </c>
      <c r="I27" s="244">
        <f>H27*'Inschrijfformulier -A'!C47</f>
        <v>0</v>
      </c>
      <c r="J27" s="194"/>
      <c r="K27" s="195"/>
      <c r="L27" s="196"/>
    </row>
    <row r="28" spans="1:152" s="1" customFormat="1" ht="31.5" customHeight="1" x14ac:dyDescent="0.35">
      <c r="A28" s="142"/>
      <c r="B28" s="286"/>
      <c r="C28" s="296" t="s">
        <v>134</v>
      </c>
      <c r="D28" s="297"/>
      <c r="E28" s="245">
        <f>'Inschrijfformulier -A'!F27</f>
        <v>0</v>
      </c>
      <c r="F28" s="246" t="e">
        <f>$C$9</f>
        <v>#N/A</v>
      </c>
      <c r="G28" s="242" t="e">
        <f>E28*F28</f>
        <v>#N/A</v>
      </c>
      <c r="H28" s="243" t="e">
        <f t="shared" si="0"/>
        <v>#N/A</v>
      </c>
      <c r="I28" s="244" t="e">
        <f>H28*'Inschrijfformulier -A'!C47</f>
        <v>#N/A</v>
      </c>
      <c r="J28" s="194"/>
      <c r="K28" s="197"/>
      <c r="L28" s="196"/>
    </row>
    <row r="29" spans="1:152" s="1" customFormat="1" ht="34.5" customHeight="1" x14ac:dyDescent="0.35">
      <c r="A29" s="142"/>
      <c r="B29" s="285" t="s">
        <v>59</v>
      </c>
      <c r="C29" s="274" t="s">
        <v>58</v>
      </c>
      <c r="D29" s="275"/>
      <c r="E29" s="240">
        <f>'Inschrijfformulier -A'!F33</f>
        <v>0</v>
      </c>
      <c r="F29" s="241">
        <f>$L$2</f>
        <v>3.6999999999999998E-2</v>
      </c>
      <c r="G29" s="242">
        <f t="shared" ref="G29:G31" si="1">E29*F29</f>
        <v>0</v>
      </c>
      <c r="H29" s="243">
        <f t="shared" si="0"/>
        <v>0</v>
      </c>
      <c r="I29" s="244">
        <f>H29*'Inschrijfformulier -A'!C48</f>
        <v>0</v>
      </c>
      <c r="J29" s="194"/>
      <c r="K29" s="195"/>
      <c r="L29" s="198"/>
      <c r="M29" s="198"/>
      <c r="O29" s="198"/>
    </row>
    <row r="30" spans="1:152" s="1" customFormat="1" ht="36" customHeight="1" x14ac:dyDescent="0.35">
      <c r="A30" s="142"/>
      <c r="B30" s="286"/>
      <c r="C30" s="296" t="s">
        <v>134</v>
      </c>
      <c r="D30" s="297"/>
      <c r="E30" s="240">
        <f>'Inschrijfformulier -A'!F34</f>
        <v>0</v>
      </c>
      <c r="F30" s="246" t="e">
        <f>$C$16</f>
        <v>#N/A</v>
      </c>
      <c r="G30" s="242" t="e">
        <f t="shared" ref="G30" si="2">E30*F30</f>
        <v>#N/A</v>
      </c>
      <c r="H30" s="243" t="e">
        <f t="shared" si="0"/>
        <v>#N/A</v>
      </c>
      <c r="I30" s="244" t="e">
        <f>H30*'Inschrijfformulier -A'!C48</f>
        <v>#N/A</v>
      </c>
      <c r="J30" s="194"/>
      <c r="K30" s="195"/>
    </row>
    <row r="31" spans="1:152" s="1" customFormat="1" ht="40.5" customHeight="1" x14ac:dyDescent="0.35">
      <c r="A31" s="142"/>
      <c r="B31" s="285" t="s">
        <v>60</v>
      </c>
      <c r="C31" s="274" t="s">
        <v>58</v>
      </c>
      <c r="D31" s="275"/>
      <c r="E31" s="240">
        <f>'Inschrijfformulier -A'!F40</f>
        <v>0</v>
      </c>
      <c r="F31" s="241">
        <f>$L$2</f>
        <v>3.6999999999999998E-2</v>
      </c>
      <c r="G31" s="242">
        <f t="shared" si="1"/>
        <v>0</v>
      </c>
      <c r="H31" s="243">
        <f t="shared" si="0"/>
        <v>0</v>
      </c>
      <c r="I31" s="244">
        <f>H31*'Inschrijfformulier -A'!C49</f>
        <v>0</v>
      </c>
      <c r="J31" s="194"/>
      <c r="K31" s="300"/>
      <c r="L31" s="300"/>
    </row>
    <row r="32" spans="1:152" s="1" customFormat="1" ht="32.25" customHeight="1" x14ac:dyDescent="0.35">
      <c r="A32" s="142"/>
      <c r="B32" s="286"/>
      <c r="C32" s="296" t="s">
        <v>61</v>
      </c>
      <c r="D32" s="297"/>
      <c r="E32" s="240">
        <f>'Inschrijfformulier -A'!F41</f>
        <v>0</v>
      </c>
      <c r="F32" s="246" t="e">
        <f>$C$23</f>
        <v>#N/A</v>
      </c>
      <c r="G32" s="242" t="e">
        <f t="shared" ref="G32" si="3">E32*F32</f>
        <v>#N/A</v>
      </c>
      <c r="H32" s="247" t="e">
        <f t="shared" si="0"/>
        <v>#N/A</v>
      </c>
      <c r="I32" s="244" t="e">
        <f>H32*'Inschrijfformulier -A'!C49</f>
        <v>#N/A</v>
      </c>
      <c r="J32" s="194"/>
      <c r="K32" s="195"/>
    </row>
    <row r="33" spans="1:17" s="1" customFormat="1" ht="24" customHeight="1" x14ac:dyDescent="0.9">
      <c r="A33" s="142"/>
      <c r="B33" s="199"/>
      <c r="C33" s="199"/>
      <c r="D33" s="199"/>
      <c r="E33" s="199"/>
      <c r="F33" s="199"/>
      <c r="H33" s="200"/>
      <c r="I33" s="200" t="s">
        <v>62</v>
      </c>
      <c r="J33" s="201" t="e">
        <f>SUM(I27:I32)</f>
        <v>#N/A</v>
      </c>
      <c r="L33" s="202"/>
    </row>
    <row r="34" spans="1:17" s="1" customFormat="1" ht="28.5" customHeight="1" x14ac:dyDescent="0.35">
      <c r="A34" s="142"/>
      <c r="B34" s="199"/>
      <c r="C34" s="199"/>
      <c r="D34" s="199"/>
      <c r="E34" s="199"/>
      <c r="F34" s="199"/>
      <c r="G34" s="199"/>
    </row>
    <row r="35" spans="1:17" s="1" customFormat="1" ht="17.600000000000001" x14ac:dyDescent="0.35">
      <c r="A35" s="142"/>
      <c r="B35" s="181" t="s">
        <v>63</v>
      </c>
      <c r="C35" s="182"/>
      <c r="D35" s="182"/>
      <c r="E35" s="182"/>
      <c r="F35" s="182"/>
      <c r="G35" s="163"/>
      <c r="H35" s="163"/>
      <c r="I35" s="183"/>
    </row>
    <row r="36" spans="1:17" s="1" customFormat="1" ht="51.9" x14ac:dyDescent="0.85">
      <c r="A36" s="142"/>
      <c r="B36" s="288"/>
      <c r="C36" s="289"/>
      <c r="D36" s="289"/>
      <c r="E36" s="289"/>
      <c r="F36" s="203"/>
      <c r="G36" s="188" t="s">
        <v>87</v>
      </c>
      <c r="H36" s="188" t="s">
        <v>124</v>
      </c>
      <c r="I36" s="204" t="s">
        <v>125</v>
      </c>
      <c r="J36" s="192"/>
      <c r="K36" s="149"/>
      <c r="L36" s="149"/>
    </row>
    <row r="37" spans="1:17" s="1" customFormat="1" ht="31.5" customHeight="1" x14ac:dyDescent="0.35">
      <c r="A37" s="142"/>
      <c r="C37" s="287" t="s">
        <v>57</v>
      </c>
      <c r="D37" s="205" t="s">
        <v>64</v>
      </c>
      <c r="E37" s="274" t="s">
        <v>58</v>
      </c>
      <c r="F37" s="275"/>
      <c r="G37" s="206">
        <v>3.96</v>
      </c>
      <c r="H37" s="207">
        <v>7.0000000000000007E-2</v>
      </c>
      <c r="I37" s="244">
        <f>G37*'Inschrijfformulier -A'!C47+H37*'Inschrijfformulier -A'!E47</f>
        <v>67320</v>
      </c>
      <c r="J37" s="194"/>
      <c r="K37" s="208"/>
      <c r="L37" s="208"/>
    </row>
    <row r="38" spans="1:17" s="1" customFormat="1" ht="34.5" customHeight="1" x14ac:dyDescent="0.35">
      <c r="A38" s="161" t="s">
        <v>79</v>
      </c>
      <c r="C38" s="286"/>
      <c r="D38" s="209" t="s">
        <v>65</v>
      </c>
      <c r="E38" s="298" t="s">
        <v>113</v>
      </c>
      <c r="F38" s="299"/>
      <c r="G38" s="237"/>
      <c r="H38" s="238"/>
      <c r="I38" s="244">
        <f>IF('Inschrijfformulier -A'!F27&gt;0,G38*'Inschrijfformulier -A'!C47+H38*'Inschrijfformulier -A'!G47,)</f>
        <v>0</v>
      </c>
      <c r="J38" s="194"/>
      <c r="K38" s="210"/>
      <c r="L38" s="211"/>
      <c r="Q38" s="239"/>
    </row>
    <row r="39" spans="1:17" s="1" customFormat="1" ht="27.75" customHeight="1" x14ac:dyDescent="0.35">
      <c r="A39" s="142"/>
      <c r="C39" s="285" t="s">
        <v>59</v>
      </c>
      <c r="D39" s="205" t="s">
        <v>64</v>
      </c>
      <c r="E39" s="274" t="s">
        <v>58</v>
      </c>
      <c r="F39" s="275"/>
      <c r="G39" s="206">
        <v>3.96</v>
      </c>
      <c r="H39" s="207">
        <v>7.0000000000000007E-2</v>
      </c>
      <c r="I39" s="244">
        <f>G39*'Inschrijfformulier -A'!C48+H39*'Inschrijfformulier -A'!E48</f>
        <v>75240</v>
      </c>
      <c r="J39" s="194"/>
      <c r="K39" s="210"/>
      <c r="L39" s="211"/>
      <c r="Q39" s="239"/>
    </row>
    <row r="40" spans="1:17" s="1" customFormat="1" ht="32.25" customHeight="1" x14ac:dyDescent="0.35">
      <c r="A40" s="161" t="s">
        <v>80</v>
      </c>
      <c r="C40" s="286"/>
      <c r="D40" s="209" t="s">
        <v>65</v>
      </c>
      <c r="E40" s="298" t="s">
        <v>113</v>
      </c>
      <c r="F40" s="299"/>
      <c r="G40" s="237"/>
      <c r="H40" s="238"/>
      <c r="I40" s="244">
        <f>IF('Inschrijfformulier -A'!F34&gt;0,G40*'Inschrijfformulier -A'!C48+H40*'Inschrijfformulier -A'!G48,)</f>
        <v>0</v>
      </c>
      <c r="J40" s="194"/>
      <c r="K40" s="210"/>
      <c r="Q40" s="239"/>
    </row>
    <row r="41" spans="1:17" s="1" customFormat="1" ht="31.5" customHeight="1" x14ac:dyDescent="0.35">
      <c r="A41" s="142"/>
      <c r="C41" s="285" t="s">
        <v>60</v>
      </c>
      <c r="D41" s="205" t="s">
        <v>64</v>
      </c>
      <c r="E41" s="274" t="s">
        <v>58</v>
      </c>
      <c r="F41" s="275"/>
      <c r="G41" s="206">
        <v>3.96</v>
      </c>
      <c r="H41" s="207">
        <v>7.0000000000000007E-2</v>
      </c>
      <c r="I41" s="244">
        <f>G41*'Inschrijfformulier -A'!C49+H41*'Inschrijfformulier -A'!E49</f>
        <v>35640</v>
      </c>
      <c r="J41" s="194"/>
      <c r="K41" s="212"/>
      <c r="L41" s="212"/>
      <c r="Q41" s="239"/>
    </row>
    <row r="42" spans="1:17" s="1" customFormat="1" ht="31.5" customHeight="1" x14ac:dyDescent="0.35">
      <c r="A42" s="161" t="s">
        <v>115</v>
      </c>
      <c r="C42" s="286"/>
      <c r="D42" s="209" t="s">
        <v>65</v>
      </c>
      <c r="E42" s="298" t="s">
        <v>61</v>
      </c>
      <c r="F42" s="299"/>
      <c r="G42" s="237"/>
      <c r="H42" s="238"/>
      <c r="I42" s="244">
        <f>IF('Inschrijfformulier -A'!F41&gt;0,G42*'Inschrijfformulier -A'!C49+H42*'Inschrijfformulier -A'!G49,)</f>
        <v>0</v>
      </c>
      <c r="J42" s="194"/>
      <c r="K42" s="210"/>
      <c r="L42" s="213"/>
      <c r="Q42" s="239"/>
    </row>
    <row r="43" spans="1:17" s="1" customFormat="1" ht="23.25" customHeight="1" x14ac:dyDescent="0.9">
      <c r="A43" s="142"/>
      <c r="B43" s="199"/>
      <c r="C43" s="199"/>
      <c r="D43" s="199"/>
      <c r="E43" s="199"/>
      <c r="F43" s="199"/>
      <c r="G43" s="199"/>
      <c r="I43" s="200" t="s">
        <v>66</v>
      </c>
      <c r="J43" s="201">
        <f>SUM(I37:I42)</f>
        <v>178200</v>
      </c>
      <c r="K43" s="210"/>
    </row>
    <row r="44" spans="1:17" s="1" customFormat="1" ht="35.25" customHeight="1" x14ac:dyDescent="0.35">
      <c r="A44" s="142"/>
      <c r="B44" s="199"/>
      <c r="C44" s="199"/>
      <c r="D44" s="199"/>
      <c r="E44" s="199"/>
      <c r="F44" s="199"/>
      <c r="G44" s="199"/>
      <c r="K44" s="214"/>
      <c r="L44" s="202"/>
    </row>
    <row r="45" spans="1:17" s="1" customFormat="1" ht="17.600000000000001" x14ac:dyDescent="0.35">
      <c r="A45" s="161"/>
      <c r="B45" s="162" t="s">
        <v>67</v>
      </c>
      <c r="C45" s="163"/>
      <c r="D45" s="163"/>
      <c r="E45" s="163"/>
      <c r="F45" s="163"/>
      <c r="G45" s="163"/>
      <c r="H45" s="163"/>
      <c r="I45" s="183"/>
      <c r="J45" s="184"/>
    </row>
    <row r="46" spans="1:17" s="1" customFormat="1" ht="36.75" customHeight="1" x14ac:dyDescent="0.85">
      <c r="A46" s="161"/>
      <c r="D46" s="215"/>
      <c r="E46" s="292"/>
      <c r="F46" s="293"/>
      <c r="G46" s="217" t="s">
        <v>129</v>
      </c>
      <c r="H46" s="217" t="s">
        <v>130</v>
      </c>
      <c r="I46" s="217" t="s">
        <v>56</v>
      </c>
      <c r="J46" s="192"/>
    </row>
    <row r="47" spans="1:17" s="1" customFormat="1" ht="24.75" customHeight="1" x14ac:dyDescent="0.35">
      <c r="A47" s="161" t="s">
        <v>116</v>
      </c>
      <c r="D47" s="218"/>
      <c r="E47" s="290" t="s">
        <v>57</v>
      </c>
      <c r="F47" s="291"/>
      <c r="G47" s="237"/>
      <c r="H47" s="219">
        <f>'Inschrijfformulier -A'!C47</f>
        <v>17000</v>
      </c>
      <c r="I47" s="244">
        <f>G47*H47</f>
        <v>0</v>
      </c>
      <c r="J47" s="194"/>
    </row>
    <row r="48" spans="1:17" s="1" customFormat="1" ht="24.75" customHeight="1" x14ac:dyDescent="0.35">
      <c r="A48" s="161" t="s">
        <v>117</v>
      </c>
      <c r="D48" s="218"/>
      <c r="E48" s="290" t="s">
        <v>59</v>
      </c>
      <c r="F48" s="291"/>
      <c r="G48" s="237"/>
      <c r="H48" s="219">
        <f>'Inschrijfformulier -A'!C48</f>
        <v>19000</v>
      </c>
      <c r="I48" s="244">
        <f>G48*H48</f>
        <v>0</v>
      </c>
      <c r="J48" s="194"/>
      <c r="K48" s="220"/>
    </row>
    <row r="49" spans="1:11" s="1" customFormat="1" ht="21.75" customHeight="1" x14ac:dyDescent="0.9">
      <c r="A49" s="161"/>
      <c r="B49" s="199"/>
      <c r="C49" s="199"/>
      <c r="D49" s="199"/>
      <c r="E49" s="199"/>
      <c r="F49" s="199"/>
      <c r="G49" s="199"/>
      <c r="I49" s="200" t="s">
        <v>68</v>
      </c>
      <c r="J49" s="201">
        <f>SUM(I47:I48)</f>
        <v>0</v>
      </c>
    </row>
    <row r="50" spans="1:11" s="1" customFormat="1" ht="30.75" customHeight="1" x14ac:dyDescent="0.35">
      <c r="A50" s="142"/>
      <c r="B50" s="199"/>
      <c r="C50" s="199"/>
      <c r="D50" s="199"/>
      <c r="E50" s="199"/>
      <c r="F50" s="199"/>
      <c r="G50" s="199"/>
    </row>
    <row r="51" spans="1:11" s="1" customFormat="1" ht="17.600000000000001" x14ac:dyDescent="0.35">
      <c r="A51" s="161"/>
      <c r="B51" s="162" t="s">
        <v>69</v>
      </c>
      <c r="C51" s="163"/>
      <c r="D51" s="163"/>
      <c r="E51" s="163"/>
      <c r="F51" s="163"/>
      <c r="G51" s="163"/>
      <c r="H51" s="163"/>
      <c r="I51" s="183"/>
      <c r="J51" s="184"/>
    </row>
    <row r="52" spans="1:11" s="1" customFormat="1" ht="33.9" x14ac:dyDescent="0.35">
      <c r="A52" s="161"/>
      <c r="C52" s="215"/>
      <c r="D52" s="215"/>
      <c r="E52" s="221"/>
      <c r="F52" s="216"/>
      <c r="G52" s="222" t="s">
        <v>129</v>
      </c>
      <c r="H52" s="223" t="s">
        <v>130</v>
      </c>
      <c r="I52" s="224" t="s">
        <v>56</v>
      </c>
      <c r="J52" s="225"/>
    </row>
    <row r="53" spans="1:11" s="1" customFormat="1" ht="30.75" customHeight="1" x14ac:dyDescent="0.35">
      <c r="A53" s="161"/>
      <c r="E53" s="294" t="s">
        <v>70</v>
      </c>
      <c r="F53" s="295"/>
      <c r="G53" s="206">
        <v>80</v>
      </c>
      <c r="H53" s="226"/>
      <c r="I53" s="227"/>
    </row>
    <row r="54" spans="1:11" s="1" customFormat="1" ht="17.600000000000001" x14ac:dyDescent="0.35">
      <c r="A54" s="161" t="s">
        <v>82</v>
      </c>
      <c r="B54" s="199"/>
      <c r="E54" s="283" t="s">
        <v>71</v>
      </c>
      <c r="F54" s="284"/>
      <c r="G54" s="237"/>
      <c r="H54" s="228"/>
      <c r="I54" s="227"/>
    </row>
    <row r="55" spans="1:11" s="1" customFormat="1" ht="18.899999999999999" x14ac:dyDescent="0.35">
      <c r="A55" s="142"/>
      <c r="B55" s="199"/>
      <c r="E55" s="283" t="s">
        <v>72</v>
      </c>
      <c r="F55" s="284"/>
      <c r="G55" s="206">
        <f>G53+G54</f>
        <v>80</v>
      </c>
      <c r="H55" s="219">
        <f>'Inschrijfformulier -A'!C50</f>
        <v>45000</v>
      </c>
      <c r="I55" s="193">
        <f>G55*H55</f>
        <v>3600000</v>
      </c>
      <c r="J55" s="202"/>
      <c r="K55" s="214"/>
    </row>
    <row r="56" spans="1:11" s="1" customFormat="1" ht="25.5" customHeight="1" x14ac:dyDescent="0.9">
      <c r="A56" s="142"/>
      <c r="B56" s="199"/>
      <c r="C56" s="199"/>
      <c r="D56" s="199"/>
      <c r="E56" s="199"/>
      <c r="F56" s="199"/>
      <c r="G56" s="199"/>
      <c r="I56" s="200" t="s">
        <v>73</v>
      </c>
      <c r="J56" s="229">
        <f>I55</f>
        <v>3600000</v>
      </c>
      <c r="K56" s="230" t="s">
        <v>74</v>
      </c>
    </row>
    <row r="57" spans="1:11" s="1" customFormat="1" ht="36" customHeight="1" x14ac:dyDescent="0.85">
      <c r="A57" s="142"/>
      <c r="B57" s="199"/>
      <c r="C57" s="199"/>
      <c r="D57" s="199"/>
      <c r="E57" s="199"/>
      <c r="F57" s="199"/>
      <c r="G57" s="199"/>
      <c r="J57" s="200"/>
    </row>
    <row r="58" spans="1:11" s="1" customFormat="1" ht="18.899999999999999" x14ac:dyDescent="0.9">
      <c r="A58" s="142"/>
      <c r="B58" s="199"/>
      <c r="C58" s="199"/>
      <c r="D58" s="199"/>
      <c r="E58" s="199"/>
      <c r="F58" s="199"/>
      <c r="G58" s="199"/>
      <c r="H58" s="185"/>
      <c r="I58" s="231" t="s">
        <v>75</v>
      </c>
      <c r="J58" s="232" t="e">
        <f>J56-J49-J43-J33</f>
        <v>#N/A</v>
      </c>
    </row>
    <row r="59" spans="1:11" s="1" customFormat="1" x14ac:dyDescent="0.35">
      <c r="A59" s="142"/>
      <c r="B59" s="199"/>
      <c r="C59" s="199"/>
      <c r="D59" s="199"/>
      <c r="E59" s="199"/>
      <c r="F59" s="199"/>
      <c r="G59" s="199"/>
    </row>
    <row r="60" spans="1:11" s="1" customFormat="1" ht="17.600000000000001" x14ac:dyDescent="0.85">
      <c r="A60" s="142"/>
      <c r="B60" s="199"/>
      <c r="C60" s="199"/>
      <c r="D60" s="199"/>
      <c r="E60" s="199"/>
      <c r="F60" s="199"/>
      <c r="G60" s="199"/>
      <c r="H60" s="233"/>
      <c r="I60" s="234"/>
      <c r="K60" s="214"/>
    </row>
    <row r="61" spans="1:11" s="1" customFormat="1" ht="17.600000000000001" x14ac:dyDescent="0.85">
      <c r="A61" s="142"/>
      <c r="B61" s="199"/>
      <c r="C61" s="199"/>
      <c r="D61" s="199"/>
      <c r="E61" s="199"/>
      <c r="F61" s="199"/>
      <c r="G61" s="199"/>
      <c r="H61" s="233"/>
      <c r="I61" s="233"/>
      <c r="J61" s="235"/>
    </row>
    <row r="62" spans="1:11" s="1" customFormat="1" ht="17.600000000000001" x14ac:dyDescent="0.85">
      <c r="A62" s="142"/>
      <c r="B62" s="199"/>
      <c r="C62" s="199"/>
      <c r="D62" s="199"/>
      <c r="E62" s="199"/>
      <c r="F62" s="199"/>
      <c r="G62" s="199"/>
      <c r="H62" s="233"/>
      <c r="I62" s="233"/>
      <c r="J62" s="235"/>
    </row>
    <row r="63" spans="1:11" s="1" customFormat="1" ht="17.600000000000001" x14ac:dyDescent="0.85">
      <c r="A63" s="142"/>
      <c r="B63" s="199"/>
      <c r="C63" s="199"/>
      <c r="D63" s="199"/>
      <c r="E63" s="199"/>
      <c r="F63" s="199"/>
      <c r="G63" s="199"/>
      <c r="H63" s="233"/>
      <c r="I63" s="233"/>
      <c r="J63" s="233"/>
      <c r="K63" s="198"/>
    </row>
    <row r="64" spans="1:11" s="1" customFormat="1" ht="17.600000000000001" x14ac:dyDescent="0.85">
      <c r="A64" s="142"/>
      <c r="B64" s="199"/>
      <c r="C64" s="199"/>
      <c r="D64" s="199"/>
      <c r="E64" s="199"/>
      <c r="F64" s="199"/>
      <c r="G64" s="199"/>
      <c r="H64" s="233"/>
      <c r="I64" s="233"/>
      <c r="J64" s="235"/>
    </row>
    <row r="65" spans="1:10" s="1" customFormat="1" ht="17.600000000000001" x14ac:dyDescent="0.85">
      <c r="A65" s="142"/>
      <c r="B65" s="199"/>
      <c r="C65" s="199"/>
      <c r="D65" s="199"/>
      <c r="E65" s="199"/>
      <c r="F65" s="199"/>
      <c r="G65" s="199"/>
      <c r="H65" s="233"/>
      <c r="I65" s="233"/>
      <c r="J65" s="233"/>
    </row>
    <row r="66" spans="1:10" s="1" customFormat="1" x14ac:dyDescent="0.35">
      <c r="A66" s="142"/>
      <c r="B66" s="199"/>
      <c r="C66" s="199"/>
      <c r="D66" s="199"/>
      <c r="E66" s="199"/>
      <c r="F66" s="199"/>
      <c r="G66" s="199"/>
    </row>
    <row r="67" spans="1:10" s="1" customFormat="1" x14ac:dyDescent="0.35">
      <c r="A67" s="142"/>
      <c r="B67" s="199"/>
      <c r="C67" s="199"/>
      <c r="D67" s="199"/>
      <c r="E67" s="199"/>
      <c r="F67" s="199"/>
      <c r="G67" s="199"/>
    </row>
    <row r="68" spans="1:10" s="1" customFormat="1" x14ac:dyDescent="0.35">
      <c r="A68" s="142"/>
      <c r="B68" s="199"/>
      <c r="C68" s="199"/>
      <c r="D68" s="199"/>
      <c r="E68" s="199"/>
      <c r="F68" s="199"/>
      <c r="G68" s="199"/>
    </row>
    <row r="69" spans="1:10" s="1" customFormat="1" x14ac:dyDescent="0.35">
      <c r="A69" s="142"/>
      <c r="B69" s="199"/>
      <c r="C69" s="199"/>
      <c r="D69" s="199"/>
      <c r="E69" s="199"/>
      <c r="F69" s="199"/>
      <c r="G69" s="199"/>
    </row>
    <row r="70" spans="1:10" s="1" customFormat="1" x14ac:dyDescent="0.35">
      <c r="A70" s="142"/>
      <c r="B70" s="199"/>
      <c r="C70" s="199"/>
      <c r="D70" s="199"/>
      <c r="E70" s="199"/>
      <c r="F70" s="199"/>
      <c r="G70" s="199"/>
    </row>
    <row r="71" spans="1:10" s="1" customFormat="1" x14ac:dyDescent="0.35">
      <c r="A71" s="142"/>
      <c r="B71" s="199"/>
      <c r="C71" s="199"/>
      <c r="D71" s="199"/>
      <c r="E71" s="199"/>
      <c r="F71" s="199"/>
      <c r="G71" s="199"/>
    </row>
    <row r="72" spans="1:10" s="1" customFormat="1" x14ac:dyDescent="0.35">
      <c r="A72" s="142"/>
      <c r="B72" s="199"/>
      <c r="C72" s="199"/>
      <c r="D72" s="199"/>
      <c r="E72" s="199"/>
      <c r="F72" s="199"/>
      <c r="G72" s="199"/>
    </row>
    <row r="73" spans="1:10" s="1" customFormat="1" x14ac:dyDescent="0.35">
      <c r="A73" s="142"/>
      <c r="B73" s="199"/>
      <c r="C73" s="199"/>
      <c r="D73" s="199"/>
      <c r="E73" s="199"/>
      <c r="F73" s="199"/>
      <c r="G73" s="199"/>
    </row>
    <row r="74" spans="1:10" s="1" customFormat="1" x14ac:dyDescent="0.35">
      <c r="A74" s="142"/>
      <c r="B74" s="199"/>
      <c r="C74" s="199"/>
      <c r="D74" s="199"/>
      <c r="E74" s="199"/>
      <c r="F74" s="199"/>
      <c r="G74" s="199"/>
    </row>
    <row r="75" spans="1:10" s="1" customFormat="1" x14ac:dyDescent="0.35">
      <c r="A75" s="142"/>
      <c r="B75" s="199"/>
      <c r="C75" s="199"/>
      <c r="D75" s="199"/>
      <c r="E75" s="199"/>
      <c r="F75" s="199"/>
      <c r="G75" s="199"/>
    </row>
    <row r="76" spans="1:10" s="1" customFormat="1" x14ac:dyDescent="0.35">
      <c r="A76" s="142"/>
      <c r="B76" s="199"/>
      <c r="C76" s="199"/>
      <c r="D76" s="199"/>
      <c r="E76" s="199"/>
      <c r="F76" s="199"/>
      <c r="G76" s="199"/>
    </row>
    <row r="77" spans="1:10" s="1" customFormat="1" x14ac:dyDescent="0.35">
      <c r="A77" s="142"/>
      <c r="B77" s="199"/>
      <c r="C77" s="199"/>
      <c r="D77" s="199"/>
      <c r="E77" s="199"/>
      <c r="F77" s="199"/>
      <c r="G77" s="199"/>
    </row>
    <row r="78" spans="1:10" s="1" customFormat="1" x14ac:dyDescent="0.35">
      <c r="A78" s="142"/>
      <c r="B78" s="199"/>
      <c r="C78" s="199"/>
      <c r="D78" s="199"/>
      <c r="E78" s="199"/>
      <c r="F78" s="199"/>
      <c r="G78" s="199"/>
    </row>
    <row r="79" spans="1:10" s="1" customFormat="1" x14ac:dyDescent="0.35">
      <c r="A79" s="142"/>
      <c r="B79" s="199"/>
      <c r="C79" s="199"/>
      <c r="D79" s="199"/>
      <c r="E79" s="199"/>
      <c r="F79" s="199"/>
      <c r="G79" s="199"/>
    </row>
    <row r="80" spans="1:10" s="1" customFormat="1" x14ac:dyDescent="0.35">
      <c r="A80" s="142"/>
      <c r="B80" s="199"/>
      <c r="C80" s="199"/>
      <c r="D80" s="199"/>
      <c r="E80" s="199"/>
      <c r="F80" s="199"/>
      <c r="G80" s="199"/>
    </row>
    <row r="81" spans="1:7" s="1" customFormat="1" x14ac:dyDescent="0.35">
      <c r="A81" s="142"/>
      <c r="B81" s="199"/>
      <c r="C81" s="199"/>
      <c r="D81" s="199"/>
      <c r="E81" s="199"/>
      <c r="F81" s="199"/>
      <c r="G81" s="199"/>
    </row>
    <row r="82" spans="1:7" s="1" customFormat="1" x14ac:dyDescent="0.35">
      <c r="A82" s="142"/>
      <c r="B82" s="199"/>
      <c r="C82" s="199"/>
      <c r="D82" s="199"/>
      <c r="E82" s="199"/>
      <c r="F82" s="199"/>
      <c r="G82" s="199"/>
    </row>
    <row r="83" spans="1:7" s="1" customFormat="1" x14ac:dyDescent="0.35">
      <c r="A83" s="142"/>
      <c r="B83" s="199"/>
      <c r="C83" s="199"/>
      <c r="D83" s="199"/>
      <c r="E83" s="199"/>
      <c r="F83" s="199"/>
      <c r="G83" s="199"/>
    </row>
    <row r="84" spans="1:7" s="1" customFormat="1" x14ac:dyDescent="0.35">
      <c r="A84" s="142"/>
      <c r="B84" s="199"/>
      <c r="C84" s="199"/>
      <c r="D84" s="199"/>
      <c r="E84" s="199"/>
      <c r="F84" s="199"/>
      <c r="G84" s="199"/>
    </row>
    <row r="85" spans="1:7" s="1" customFormat="1" x14ac:dyDescent="0.35">
      <c r="A85" s="142"/>
      <c r="B85" s="199"/>
      <c r="C85" s="199"/>
      <c r="D85" s="199"/>
      <c r="E85" s="199"/>
      <c r="F85" s="199"/>
      <c r="G85" s="199"/>
    </row>
    <row r="86" spans="1:7" s="1" customFormat="1" x14ac:dyDescent="0.35">
      <c r="A86" s="142"/>
      <c r="B86" s="199"/>
      <c r="C86" s="199"/>
      <c r="D86" s="199"/>
      <c r="E86" s="199"/>
      <c r="F86" s="199"/>
      <c r="G86" s="199"/>
    </row>
    <row r="87" spans="1:7" s="1" customFormat="1" x14ac:dyDescent="0.35">
      <c r="A87" s="142"/>
      <c r="B87" s="199"/>
      <c r="C87" s="199"/>
      <c r="D87" s="199"/>
      <c r="E87" s="199"/>
      <c r="F87" s="199"/>
      <c r="G87" s="199"/>
    </row>
    <row r="88" spans="1:7" s="1" customFormat="1" x14ac:dyDescent="0.35">
      <c r="A88" s="142"/>
      <c r="B88" s="199"/>
      <c r="C88" s="199"/>
      <c r="D88" s="199"/>
      <c r="E88" s="199"/>
      <c r="F88" s="199"/>
      <c r="G88" s="199"/>
    </row>
    <row r="89" spans="1:7" s="1" customFormat="1" x14ac:dyDescent="0.35">
      <c r="A89" s="142"/>
      <c r="B89" s="199"/>
      <c r="C89" s="199"/>
      <c r="D89" s="199"/>
      <c r="E89" s="199"/>
      <c r="F89" s="199"/>
      <c r="G89" s="199"/>
    </row>
    <row r="90" spans="1:7" s="1" customFormat="1" x14ac:dyDescent="0.35">
      <c r="A90" s="142"/>
      <c r="B90" s="199"/>
      <c r="C90" s="199"/>
      <c r="D90" s="199"/>
      <c r="E90" s="199"/>
      <c r="F90" s="199"/>
      <c r="G90" s="199"/>
    </row>
    <row r="91" spans="1:7" s="1" customFormat="1" x14ac:dyDescent="0.35">
      <c r="A91" s="142"/>
      <c r="B91" s="199"/>
      <c r="C91" s="199"/>
      <c r="D91" s="199"/>
      <c r="E91" s="199"/>
      <c r="F91" s="199"/>
      <c r="G91" s="199"/>
    </row>
    <row r="92" spans="1:7" s="1" customFormat="1" x14ac:dyDescent="0.35">
      <c r="A92" s="142"/>
      <c r="B92" s="199"/>
      <c r="C92" s="199"/>
      <c r="D92" s="199"/>
      <c r="E92" s="199"/>
      <c r="F92" s="199"/>
      <c r="G92" s="199"/>
    </row>
    <row r="93" spans="1:7" s="1" customFormat="1" x14ac:dyDescent="0.35">
      <c r="A93" s="142"/>
      <c r="B93" s="199"/>
      <c r="C93" s="199"/>
      <c r="D93" s="199"/>
      <c r="E93" s="199"/>
      <c r="F93" s="199"/>
      <c r="G93" s="199"/>
    </row>
    <row r="94" spans="1:7" s="1" customFormat="1" x14ac:dyDescent="0.35">
      <c r="A94" s="142"/>
      <c r="B94" s="199"/>
      <c r="C94" s="199"/>
      <c r="D94" s="199"/>
      <c r="E94" s="199"/>
      <c r="F94" s="199"/>
      <c r="G94" s="199"/>
    </row>
    <row r="95" spans="1:7" s="1" customFormat="1" x14ac:dyDescent="0.35">
      <c r="A95" s="142"/>
      <c r="B95" s="199"/>
      <c r="C95" s="199"/>
      <c r="D95" s="199"/>
      <c r="E95" s="199"/>
      <c r="F95" s="199"/>
      <c r="G95" s="199"/>
    </row>
    <row r="96" spans="1:7" s="1" customFormat="1" x14ac:dyDescent="0.35">
      <c r="A96" s="142"/>
      <c r="B96" s="199"/>
      <c r="C96" s="199"/>
      <c r="D96" s="199"/>
      <c r="E96" s="199"/>
      <c r="F96" s="199"/>
      <c r="G96" s="199"/>
    </row>
    <row r="97" spans="1:7" s="1" customFormat="1" x14ac:dyDescent="0.35">
      <c r="A97" s="142"/>
      <c r="B97" s="199"/>
      <c r="C97" s="199"/>
      <c r="D97" s="199"/>
      <c r="E97" s="199"/>
      <c r="F97" s="199"/>
      <c r="G97" s="199"/>
    </row>
    <row r="98" spans="1:7" s="1" customFormat="1" x14ac:dyDescent="0.35">
      <c r="A98" s="142"/>
      <c r="B98" s="199"/>
      <c r="C98" s="199"/>
      <c r="D98" s="199"/>
      <c r="E98" s="199"/>
      <c r="F98" s="199"/>
      <c r="G98" s="199"/>
    </row>
    <row r="99" spans="1:7" s="1" customFormat="1" x14ac:dyDescent="0.35">
      <c r="A99" s="142"/>
      <c r="B99" s="199"/>
      <c r="C99" s="199"/>
      <c r="D99" s="199"/>
      <c r="E99" s="199"/>
      <c r="F99" s="199"/>
      <c r="G99" s="199"/>
    </row>
    <row r="100" spans="1:7" s="1" customFormat="1" x14ac:dyDescent="0.35">
      <c r="A100" s="142"/>
      <c r="B100" s="199"/>
      <c r="C100" s="199"/>
      <c r="D100" s="199"/>
      <c r="E100" s="199"/>
      <c r="F100" s="199"/>
      <c r="G100" s="199"/>
    </row>
    <row r="101" spans="1:7" s="1" customFormat="1" x14ac:dyDescent="0.35">
      <c r="A101" s="142"/>
      <c r="B101" s="199"/>
      <c r="C101" s="199"/>
      <c r="D101" s="199"/>
      <c r="E101" s="199"/>
      <c r="F101" s="199"/>
      <c r="G101" s="199"/>
    </row>
    <row r="102" spans="1:7" s="1" customFormat="1" x14ac:dyDescent="0.35">
      <c r="A102" s="142"/>
      <c r="B102" s="199"/>
      <c r="C102" s="199"/>
      <c r="D102" s="199"/>
      <c r="E102" s="199"/>
      <c r="F102" s="199"/>
      <c r="G102" s="199"/>
    </row>
    <row r="103" spans="1:7" s="1" customFormat="1" x14ac:dyDescent="0.35">
      <c r="A103" s="142"/>
      <c r="B103" s="199"/>
      <c r="C103" s="199"/>
      <c r="D103" s="199"/>
      <c r="E103" s="199"/>
      <c r="F103" s="199"/>
      <c r="G103" s="199"/>
    </row>
    <row r="104" spans="1:7" s="1" customFormat="1" x14ac:dyDescent="0.35">
      <c r="A104" s="142"/>
      <c r="B104" s="199"/>
      <c r="C104" s="199"/>
      <c r="D104" s="199"/>
      <c r="E104" s="199"/>
      <c r="F104" s="199"/>
      <c r="G104" s="199"/>
    </row>
    <row r="105" spans="1:7" s="1" customFormat="1" x14ac:dyDescent="0.35">
      <c r="A105" s="142"/>
      <c r="B105" s="199"/>
      <c r="C105" s="199"/>
      <c r="D105" s="199"/>
      <c r="E105" s="199"/>
      <c r="F105" s="199"/>
      <c r="G105" s="199"/>
    </row>
    <row r="106" spans="1:7" s="1" customFormat="1" x14ac:dyDescent="0.35">
      <c r="A106" s="142"/>
      <c r="B106" s="199"/>
      <c r="C106" s="199"/>
      <c r="D106" s="199"/>
      <c r="E106" s="199"/>
      <c r="F106" s="199"/>
      <c r="G106" s="199"/>
    </row>
    <row r="107" spans="1:7" s="1" customFormat="1" x14ac:dyDescent="0.35">
      <c r="A107" s="142"/>
      <c r="B107" s="199"/>
      <c r="C107" s="199"/>
      <c r="D107" s="199"/>
      <c r="E107" s="199"/>
      <c r="F107" s="199"/>
      <c r="G107" s="199"/>
    </row>
    <row r="108" spans="1:7" s="1" customFormat="1" x14ac:dyDescent="0.35">
      <c r="A108" s="142"/>
      <c r="B108" s="199"/>
      <c r="C108" s="199"/>
      <c r="D108" s="199"/>
      <c r="E108" s="199"/>
      <c r="F108" s="199"/>
      <c r="G108" s="199"/>
    </row>
    <row r="109" spans="1:7" s="1" customFormat="1" x14ac:dyDescent="0.35">
      <c r="A109" s="142"/>
      <c r="B109" s="199"/>
      <c r="C109" s="199"/>
      <c r="D109" s="199"/>
      <c r="E109" s="199"/>
      <c r="F109" s="199"/>
      <c r="G109" s="199"/>
    </row>
    <row r="110" spans="1:7" s="1" customFormat="1" x14ac:dyDescent="0.35">
      <c r="A110" s="142"/>
      <c r="B110" s="199"/>
      <c r="C110" s="199"/>
      <c r="D110" s="199"/>
      <c r="E110" s="199"/>
      <c r="F110" s="199"/>
      <c r="G110" s="199"/>
    </row>
    <row r="111" spans="1:7" s="1" customFormat="1" x14ac:dyDescent="0.35">
      <c r="A111" s="142"/>
      <c r="B111" s="199"/>
      <c r="C111" s="199"/>
      <c r="D111" s="199"/>
      <c r="E111" s="199"/>
      <c r="F111" s="199"/>
      <c r="G111" s="199"/>
    </row>
    <row r="112" spans="1:7" s="1" customFormat="1" x14ac:dyDescent="0.35">
      <c r="A112" s="142"/>
      <c r="B112" s="199"/>
      <c r="C112" s="199"/>
      <c r="D112" s="199"/>
      <c r="E112" s="199"/>
      <c r="F112" s="199"/>
      <c r="G112" s="199"/>
    </row>
    <row r="113" spans="1:7" s="1" customFormat="1" x14ac:dyDescent="0.35">
      <c r="A113" s="142"/>
      <c r="B113" s="199"/>
      <c r="C113" s="199"/>
      <c r="D113" s="199"/>
      <c r="E113" s="199"/>
      <c r="F113" s="199"/>
      <c r="G113" s="199"/>
    </row>
    <row r="114" spans="1:7" s="1" customFormat="1" x14ac:dyDescent="0.35">
      <c r="A114" s="142"/>
      <c r="B114" s="199"/>
      <c r="C114" s="199"/>
      <c r="D114" s="199"/>
      <c r="E114" s="199"/>
      <c r="F114" s="199"/>
      <c r="G114" s="199"/>
    </row>
    <row r="115" spans="1:7" s="1" customFormat="1" x14ac:dyDescent="0.35">
      <c r="A115" s="142"/>
      <c r="B115" s="199"/>
      <c r="C115" s="199"/>
      <c r="D115" s="199"/>
      <c r="E115" s="199"/>
      <c r="F115" s="199"/>
      <c r="G115" s="199"/>
    </row>
    <row r="116" spans="1:7" s="1" customFormat="1" x14ac:dyDescent="0.35">
      <c r="A116" s="142"/>
      <c r="B116" s="199"/>
      <c r="C116" s="199"/>
      <c r="D116" s="199"/>
      <c r="E116" s="199"/>
      <c r="F116" s="199"/>
      <c r="G116" s="199"/>
    </row>
    <row r="117" spans="1:7" s="1" customFormat="1" x14ac:dyDescent="0.35">
      <c r="A117" s="142"/>
      <c r="B117" s="199"/>
      <c r="C117" s="199"/>
      <c r="D117" s="199"/>
      <c r="E117" s="199"/>
      <c r="F117" s="199"/>
      <c r="G117" s="199"/>
    </row>
    <row r="118" spans="1:7" s="1" customFormat="1" x14ac:dyDescent="0.35">
      <c r="A118" s="142"/>
      <c r="B118" s="199"/>
      <c r="C118" s="199"/>
      <c r="D118" s="199"/>
      <c r="E118" s="199"/>
      <c r="F118" s="199"/>
      <c r="G118" s="199"/>
    </row>
    <row r="119" spans="1:7" s="1" customFormat="1" x14ac:dyDescent="0.35">
      <c r="A119" s="142"/>
      <c r="B119" s="199"/>
      <c r="C119" s="199"/>
      <c r="D119" s="199"/>
      <c r="E119" s="199"/>
      <c r="F119" s="199"/>
      <c r="G119" s="199"/>
    </row>
    <row r="120" spans="1:7" s="1" customFormat="1" x14ac:dyDescent="0.35">
      <c r="A120" s="142"/>
      <c r="B120" s="199"/>
      <c r="C120" s="199"/>
      <c r="D120" s="199"/>
      <c r="E120" s="199"/>
      <c r="F120" s="199"/>
      <c r="G120" s="199"/>
    </row>
    <row r="121" spans="1:7" s="1" customFormat="1" x14ac:dyDescent="0.35">
      <c r="A121" s="142"/>
      <c r="B121" s="199"/>
      <c r="C121" s="199"/>
      <c r="D121" s="199"/>
      <c r="E121" s="199"/>
      <c r="F121" s="199"/>
      <c r="G121" s="199"/>
    </row>
    <row r="122" spans="1:7" s="1" customFormat="1" x14ac:dyDescent="0.35">
      <c r="A122" s="142"/>
      <c r="B122" s="199"/>
      <c r="C122" s="199"/>
      <c r="D122" s="199"/>
      <c r="E122" s="199"/>
      <c r="F122" s="199"/>
      <c r="G122" s="199"/>
    </row>
    <row r="123" spans="1:7" s="1" customFormat="1" x14ac:dyDescent="0.35">
      <c r="A123" s="142"/>
      <c r="B123" s="199"/>
      <c r="C123" s="199"/>
      <c r="D123" s="199"/>
      <c r="E123" s="199"/>
      <c r="F123" s="199"/>
      <c r="G123" s="199"/>
    </row>
    <row r="124" spans="1:7" s="1" customFormat="1" x14ac:dyDescent="0.35">
      <c r="A124" s="142"/>
      <c r="B124" s="199"/>
      <c r="C124" s="199"/>
      <c r="D124" s="199"/>
      <c r="E124" s="199"/>
      <c r="F124" s="199"/>
      <c r="G124" s="199"/>
    </row>
    <row r="125" spans="1:7" s="1" customFormat="1" x14ac:dyDescent="0.35">
      <c r="A125" s="142"/>
      <c r="B125" s="199"/>
      <c r="C125" s="199"/>
      <c r="D125" s="199"/>
      <c r="E125" s="199"/>
      <c r="F125" s="199"/>
      <c r="G125" s="199"/>
    </row>
    <row r="126" spans="1:7" s="1" customFormat="1" x14ac:dyDescent="0.35">
      <c r="A126" s="142"/>
      <c r="B126" s="199"/>
      <c r="C126" s="199"/>
      <c r="D126" s="199"/>
      <c r="E126" s="199"/>
      <c r="F126" s="199"/>
      <c r="G126" s="199"/>
    </row>
    <row r="127" spans="1:7" s="1" customFormat="1" x14ac:dyDescent="0.35">
      <c r="A127" s="142"/>
      <c r="B127" s="199"/>
      <c r="C127" s="199"/>
      <c r="D127" s="199"/>
      <c r="E127" s="199"/>
      <c r="F127" s="199"/>
      <c r="G127" s="199"/>
    </row>
    <row r="128" spans="1:7" s="1" customFormat="1" x14ac:dyDescent="0.35">
      <c r="A128" s="142"/>
      <c r="B128" s="199"/>
      <c r="C128" s="199"/>
      <c r="D128" s="199"/>
      <c r="E128" s="199"/>
      <c r="F128" s="199"/>
      <c r="G128" s="199"/>
    </row>
    <row r="129" spans="1:7" s="1" customFormat="1" x14ac:dyDescent="0.35">
      <c r="A129" s="142"/>
      <c r="B129" s="199"/>
      <c r="C129" s="199"/>
      <c r="D129" s="199"/>
      <c r="E129" s="199"/>
      <c r="F129" s="199"/>
      <c r="G129" s="199"/>
    </row>
    <row r="130" spans="1:7" s="1" customFormat="1" x14ac:dyDescent="0.35">
      <c r="A130" s="142"/>
      <c r="B130" s="199"/>
      <c r="C130" s="199"/>
      <c r="D130" s="199"/>
      <c r="E130" s="199"/>
      <c r="F130" s="199"/>
      <c r="G130" s="199"/>
    </row>
    <row r="131" spans="1:7" s="1" customFormat="1" x14ac:dyDescent="0.35">
      <c r="A131" s="142"/>
      <c r="B131" s="199"/>
      <c r="C131" s="199"/>
      <c r="D131" s="199"/>
      <c r="E131" s="199"/>
      <c r="F131" s="199"/>
      <c r="G131" s="199"/>
    </row>
    <row r="132" spans="1:7" s="1" customFormat="1" x14ac:dyDescent="0.35">
      <c r="A132" s="142"/>
      <c r="B132" s="199"/>
      <c r="C132" s="199"/>
      <c r="D132" s="199"/>
      <c r="E132" s="199"/>
      <c r="F132" s="199"/>
      <c r="G132" s="199"/>
    </row>
    <row r="133" spans="1:7" s="1" customFormat="1" x14ac:dyDescent="0.35">
      <c r="A133" s="142"/>
      <c r="B133" s="199"/>
      <c r="C133" s="199"/>
      <c r="D133" s="199"/>
      <c r="E133" s="199"/>
      <c r="F133" s="199"/>
      <c r="G133" s="199"/>
    </row>
    <row r="134" spans="1:7" s="1" customFormat="1" x14ac:dyDescent="0.35">
      <c r="A134" s="142"/>
      <c r="B134" s="199"/>
      <c r="C134" s="199"/>
      <c r="D134" s="199"/>
      <c r="E134" s="199"/>
      <c r="F134" s="199"/>
      <c r="G134" s="199"/>
    </row>
    <row r="135" spans="1:7" s="1" customFormat="1" x14ac:dyDescent="0.35">
      <c r="A135" s="142"/>
      <c r="B135" s="199"/>
      <c r="C135" s="199"/>
      <c r="D135" s="199"/>
      <c r="E135" s="199"/>
      <c r="F135" s="199"/>
      <c r="G135" s="199"/>
    </row>
    <row r="136" spans="1:7" s="1" customFormat="1" x14ac:dyDescent="0.35">
      <c r="A136" s="142"/>
      <c r="B136" s="199"/>
      <c r="C136" s="199"/>
      <c r="D136" s="199"/>
      <c r="E136" s="199"/>
      <c r="F136" s="199"/>
      <c r="G136" s="199"/>
    </row>
    <row r="137" spans="1:7" s="1" customFormat="1" x14ac:dyDescent="0.35">
      <c r="A137" s="142"/>
      <c r="B137" s="199"/>
      <c r="C137" s="199"/>
      <c r="D137" s="199"/>
      <c r="E137" s="199"/>
      <c r="F137" s="199"/>
      <c r="G137" s="199"/>
    </row>
    <row r="138" spans="1:7" s="1" customFormat="1" x14ac:dyDescent="0.35">
      <c r="A138" s="142"/>
      <c r="B138" s="199"/>
      <c r="C138" s="199"/>
      <c r="D138" s="199"/>
      <c r="E138" s="199"/>
      <c r="F138" s="199"/>
      <c r="G138" s="199"/>
    </row>
    <row r="139" spans="1:7" s="1" customFormat="1" x14ac:dyDescent="0.35">
      <c r="A139" s="142"/>
      <c r="B139" s="199"/>
      <c r="C139" s="199"/>
      <c r="D139" s="199"/>
      <c r="E139" s="199"/>
      <c r="F139" s="199"/>
      <c r="G139" s="199"/>
    </row>
    <row r="140" spans="1:7" s="1" customFormat="1" x14ac:dyDescent="0.35">
      <c r="A140" s="142"/>
      <c r="B140" s="199"/>
      <c r="C140" s="199"/>
      <c r="D140" s="199"/>
      <c r="E140" s="199"/>
      <c r="F140" s="199"/>
      <c r="G140" s="199"/>
    </row>
    <row r="141" spans="1:7" s="1" customFormat="1" x14ac:dyDescent="0.35">
      <c r="A141" s="142"/>
      <c r="B141" s="199"/>
      <c r="C141" s="199"/>
      <c r="D141" s="199"/>
      <c r="E141" s="199"/>
      <c r="F141" s="199"/>
      <c r="G141" s="199"/>
    </row>
    <row r="142" spans="1:7" s="1" customFormat="1" x14ac:dyDescent="0.35">
      <c r="A142" s="142"/>
      <c r="B142" s="199"/>
      <c r="C142" s="199"/>
      <c r="D142" s="199"/>
      <c r="E142" s="199"/>
      <c r="F142" s="199"/>
      <c r="G142" s="199"/>
    </row>
  </sheetData>
  <sheetProtection algorithmName="SHA-512" hashValue="A7XSxVXGacrPCsoHRmehRc+Ow4T0rKfmV6K7gXvak1682GEwMirunvzyXv6oEs1sjz3lDNxEV+Bc9gbhe8l9aw==" saltValue="IsI7UrxnDVxCciZl7VX5mA==" spinCount="100000" sheet="1" objects="1" scenarios="1"/>
  <protectedRanges>
    <protectedRange sqref="C5 G4 F4:F5 C12 G11 F11:F12 C19 G18 F18:F19" name="handtekening_1"/>
    <protectedRange sqref="F6:F7 D6 D20 C4:D4 F13:F14 D13 C11:D11 C18:D18 F20:F21" name="gegevens_1_2_1_1"/>
  </protectedRanges>
  <mergeCells count="53">
    <mergeCell ref="E40:F40"/>
    <mergeCell ref="E42:F42"/>
    <mergeCell ref="C5:F5"/>
    <mergeCell ref="B8:B9"/>
    <mergeCell ref="K31:L31"/>
    <mergeCell ref="C28:D28"/>
    <mergeCell ref="C30:D30"/>
    <mergeCell ref="C27:D27"/>
    <mergeCell ref="C29:D29"/>
    <mergeCell ref="C31:D31"/>
    <mergeCell ref="B27:B28"/>
    <mergeCell ref="B29:B30"/>
    <mergeCell ref="C9:D9"/>
    <mergeCell ref="E7:F7"/>
    <mergeCell ref="C8:D8"/>
    <mergeCell ref="C6:D6"/>
    <mergeCell ref="E6:F6"/>
    <mergeCell ref="C7:D7"/>
    <mergeCell ref="E55:F55"/>
    <mergeCell ref="B31:B32"/>
    <mergeCell ref="C37:C38"/>
    <mergeCell ref="C39:C40"/>
    <mergeCell ref="B36:E36"/>
    <mergeCell ref="E47:F47"/>
    <mergeCell ref="E48:F48"/>
    <mergeCell ref="E46:F46"/>
    <mergeCell ref="E53:F53"/>
    <mergeCell ref="E54:F54"/>
    <mergeCell ref="C32:D32"/>
    <mergeCell ref="C41:C42"/>
    <mergeCell ref="E37:F37"/>
    <mergeCell ref="E38:F38"/>
    <mergeCell ref="E39:F39"/>
    <mergeCell ref="E41:F41"/>
    <mergeCell ref="E8:F8"/>
    <mergeCell ref="B15:B16"/>
    <mergeCell ref="C15:D15"/>
    <mergeCell ref="E15:F15"/>
    <mergeCell ref="C16:D16"/>
    <mergeCell ref="C12:F12"/>
    <mergeCell ref="C13:D13"/>
    <mergeCell ref="E13:F13"/>
    <mergeCell ref="C14:D14"/>
    <mergeCell ref="E14:F14"/>
    <mergeCell ref="B22:B23"/>
    <mergeCell ref="C22:D22"/>
    <mergeCell ref="E22:F22"/>
    <mergeCell ref="C23:D23"/>
    <mergeCell ref="C19:F19"/>
    <mergeCell ref="C20:D20"/>
    <mergeCell ref="E20:F20"/>
    <mergeCell ref="C21:D21"/>
    <mergeCell ref="E21:F21"/>
  </mergeCells>
  <conditionalFormatting sqref="C6:D7">
    <cfRule type="expression" dxfId="5" priority="2">
      <formula>$C$5="Wegvervoer"</formula>
    </cfRule>
    <cfRule type="expression" dxfId="4" priority="10">
      <formula>$C$5="Binnenvaart"</formula>
    </cfRule>
  </conditionalFormatting>
  <conditionalFormatting sqref="C13:D14">
    <cfRule type="expression" dxfId="3" priority="3">
      <formula>$C$12="Wegvervoer"</formula>
    </cfRule>
    <cfRule type="expression" dxfId="2" priority="5">
      <formula>$C$12="Binnenvaart"</formula>
    </cfRule>
  </conditionalFormatting>
  <conditionalFormatting sqref="C20:D21">
    <cfRule type="expression" dxfId="1" priority="1">
      <formula>$C$19="Wegvervoer"</formula>
    </cfRule>
    <cfRule type="expression" dxfId="0" priority="7">
      <formula>$C$19="Binnenvaart"</formula>
    </cfRule>
  </conditionalFormatting>
  <dataValidations count="16">
    <dataValidation type="custom" operator="equal" allowBlank="1" showInputMessage="1" showErrorMessage="1" errorTitle="Foutmelding" error="Uw invoer dient:_x000a_* niet meer dan 2 decimalen te bevatten;_x000a_* een positief getal te zijn" sqref="G47:G48 G53:G54" xr:uid="{24CDD0B3-8321-4D6D-81FE-7E983CBBAEB6}">
      <formula1>AND(G47&gt;0,(INT(G47*100)/100)=G47)</formula1>
    </dataValidation>
    <dataValidation type="custom" operator="equal" allowBlank="1" showInputMessage="1" showErrorMessage="1" errorTitle="Foutmelding" error="Uw invoer dient:_x000a_* niet meer dan 1 decimalen te bevatten;_x000a_* een positief getal te zijn" sqref="J27:J32" xr:uid="{E272E055-3C47-47E4-A1CA-31FA405F8230}">
      <formula1>AND(J27&gt;0,(INT(J27*10)/10)=J27)</formula1>
    </dataValidation>
    <dataValidation type="decimal" operator="equal" allowBlank="1" showInputMessage="1" showErrorMessage="1" errorTitle="Maximaal 2 decimalen" error="U dient niet meer dan 2 decimalen in te voeren" sqref="E51" xr:uid="{AC33D53C-65FC-4A0D-BFCB-5EB1699A1597}">
      <formula1>#REF!</formula1>
    </dataValidation>
    <dataValidation operator="equal" allowBlank="1" showInputMessage="1" showErrorMessage="1" errorTitle="Foutmelding" error="Uw invoer dient:_x000a_* niet meer dan 1 decimalen te bevatten;_x000a_* een positief getal te zijn" sqref="G26:G32" xr:uid="{B795E7C7-29C9-4BF0-A5D7-D714739F40BF}"/>
    <dataValidation type="custom" operator="equal" allowBlank="1" showInputMessage="1" showErrorMessage="1" errorTitle="Foutmelding" error="Uw invoer dient:_x000a_* niet meer dan 3 decimalen te bevatten;_x000a_* een positief getal te zijn" sqref="H37 H39" xr:uid="{146A86E5-9416-4890-B458-99220E5EDCCC}">
      <formula1>AND(H37&gt;0,(INT(H37*1000)/1000)=H37)</formula1>
    </dataValidation>
    <dataValidation type="custom" operator="equal" allowBlank="1" showInputMessage="1" showErrorMessage="1" errorTitle="Foutmelding" error="Uw invoer dient:_x000a_* niet meer dan 3 decimalen te bevatten;_x000a_* een positief getal te zijn;_x000a_* moet nul zijn indien de overdrachtslocatie de eindverwerkingslocatie is." sqref="H40 H38 H42" xr:uid="{7D19C9F0-D76D-4ECC-8B99-388286706BCC}">
      <formula1>AND(H38&gt;=0,(INT(H38*1000)/1000)=H38)</formula1>
    </dataValidation>
    <dataValidation type="custom" operator="equal" allowBlank="1" showInputMessage="1" showErrorMessage="1" errorTitle="Foutmelding" error="Uw invoer dient:_x000a_* niet meer dan 2 decimalen te bevatten;_x000a_* een positief getal te zijn;_x000a_* moet nul zijn indien de overdrachtslocatie de eindverwerkingslocatie is." sqref="G40" xr:uid="{221CADB4-0A3D-4E56-A724-D7982E5EDBA7}">
      <formula1>AND(G40&gt;=0,(INT(G40*100)/100)=G40)</formula1>
    </dataValidation>
    <dataValidation type="list" allowBlank="1" showInputMessage="1" showErrorMessage="1" sqref="C5 C12 C19" xr:uid="{254CD073-80CA-4A2F-ADDD-12FAC31DAD0B}">
      <formula1>"Wegvervoer,Binnenvaart"</formula1>
    </dataValidation>
    <dataValidation type="list" allowBlank="1" showInputMessage="1" showErrorMessage="1" sqref="C7:D7" xr:uid="{2E24EA9C-C3F6-43E0-A8FB-BD1D798B0F95}">
      <formula1>IF($C$5="Wegvervoer", Voertuig, "")</formula1>
    </dataValidation>
    <dataValidation type="list" allowBlank="1" showInputMessage="1" showErrorMessage="1" sqref="C6:D6" xr:uid="{E5197CC6-932A-4A6A-9E85-1CE86F0899F4}">
      <formula1>IF($C$5="Wegvervoer", Wegvervoer, "")</formula1>
    </dataValidation>
    <dataValidation type="list" allowBlank="1" showInputMessage="1" showErrorMessage="1" sqref="C13:D13" xr:uid="{8470EA15-E76D-4933-A053-DDE36B9CD91B}">
      <formula1>IF($C$12="Wegvervoer", Wegvervoer, "")</formula1>
    </dataValidation>
    <dataValidation type="list" allowBlank="1" showInputMessage="1" showErrorMessage="1" sqref="C14:D14" xr:uid="{CCC1A2BF-749E-4ADC-94F1-24A04E1E4F52}">
      <formula1>IF($C$12="Wegvervoer", Voertuig, "")</formula1>
    </dataValidation>
    <dataValidation type="custom" operator="equal" allowBlank="1" showInputMessage="1" showErrorMessage="1" errorTitle="Foutmelding" error="Uw invoer dient:_x000a_* niet meer dan 2 decimalen te bevatten;_x000a_* een positief getal te zijn;_x000a_* nul te zijn indien de overdrachtslocatie de eindverwerkingslocatie is._x000a_" sqref="G42" xr:uid="{2F9A7C97-A19A-4621-B7E1-01600750817F}">
      <formula1>AND(G42&gt;=0,(INT(G42*100)/100)=G42)</formula1>
    </dataValidation>
    <dataValidation type="custom" operator="equal" allowBlank="1" showInputMessage="1" showErrorMessage="1" errorTitle="Foutmelding" error="Uw invoer dient:_x000a_* niet meer dan 2 decimalen te bevatten;_x000a_* een positief getal te zijn;_x000a_* moet nul zijn indien de overdrachtslocatie de eindverwerkingslocatie is" sqref="G38" xr:uid="{17779845-198D-4D3F-BF76-D9345453E0CB}">
      <formula1>AND(G38&gt;=0,(INT(G38*100)/100)=G38)</formula1>
    </dataValidation>
    <dataValidation type="list" allowBlank="1" showInputMessage="1" showErrorMessage="1" sqref="C21:D21" xr:uid="{287B5732-7069-46D8-97A6-31F96A44A6D2}">
      <formula1>IF($C$19="Wegvervoer", Voertuig, "")</formula1>
    </dataValidation>
    <dataValidation type="list" allowBlank="1" showInputMessage="1" showErrorMessage="1" sqref="C20:D20" xr:uid="{92F6D49C-3038-48CB-8BBF-779708C31497}">
      <formula1>IF($C$19="Wegvervoer", Wegvervoer, "")</formula1>
    </dataValidation>
  </dataValidations>
  <pageMargins left="3.937007874015748E-2" right="0.19685039370078741" top="0.35433070866141736" bottom="0.15748031496062992" header="0.31496062992125984" footer="0.31496062992125984"/>
  <pageSetup paperSize="8" scale="60" orientation="portrait" r:id="rId1"/>
  <headerFooter>
    <oddFooter>&amp;C&amp;"Arial,Standaard"&amp;8 1013139-019a</oddFooter>
  </headerFooter>
  <ignoredErrors>
    <ignoredError sqref="G55" unlockedFormula="1"/>
    <ignoredError sqref="F28:F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71EEF-F599-491D-A19B-3B37F982E02A}">
  <dimension ref="A1"/>
  <sheetViews>
    <sheetView workbookViewId="0">
      <selection activeCell="G32" sqref="G32"/>
    </sheetView>
  </sheetViews>
  <sheetFormatPr defaultRowHeight="14.6" x14ac:dyDescent="0.4"/>
  <sheetData>
    <row r="1" spans="1:1" s="4" customFormat="1" ht="63.75" customHeight="1" x14ac:dyDescent="2">
      <c r="A1" s="2" t="s">
        <v>121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E8A19-1D20-4905-B735-059914676294}">
  <dimension ref="A1:P44"/>
  <sheetViews>
    <sheetView tabSelected="1" workbookViewId="0">
      <selection activeCell="A44" sqref="A44:A47"/>
    </sheetView>
  </sheetViews>
  <sheetFormatPr defaultColWidth="9.15234375" defaultRowHeight="14.6" x14ac:dyDescent="0.4"/>
  <cols>
    <col min="1" max="1" width="17" style="23" customWidth="1"/>
    <col min="2" max="2" width="15.69140625" style="23" customWidth="1"/>
    <col min="3" max="3" width="41.3828125" style="23" customWidth="1"/>
    <col min="4" max="4" width="25.15234375" style="23" customWidth="1"/>
    <col min="5" max="5" width="22.69140625" style="23" customWidth="1"/>
    <col min="6" max="6" width="21.69140625" style="23" customWidth="1"/>
    <col min="7" max="7" width="21.3828125" style="23" customWidth="1"/>
    <col min="8" max="9" width="9.15234375" style="23"/>
    <col min="10" max="10" width="17" style="23" customWidth="1"/>
    <col min="11" max="11" width="22.69140625" style="25" customWidth="1"/>
    <col min="12" max="12" width="32.53515625" style="23" customWidth="1"/>
    <col min="13" max="13" width="14.3046875" style="23" customWidth="1"/>
    <col min="14" max="14" width="13" style="23" customWidth="1"/>
    <col min="15" max="15" width="9.15234375" style="23"/>
    <col min="16" max="16" width="12.84375" style="23" customWidth="1"/>
    <col min="17" max="16384" width="9.15234375" style="23"/>
  </cols>
  <sheetData>
    <row r="1" spans="1:16" ht="74.25" customHeight="1" x14ac:dyDescent="0.4">
      <c r="A1" s="35" t="s">
        <v>114</v>
      </c>
      <c r="J1" s="24"/>
    </row>
    <row r="3" spans="1:16" ht="31.75" x14ac:dyDescent="0.4">
      <c r="A3" s="54" t="s">
        <v>95</v>
      </c>
      <c r="B3" s="55" t="s">
        <v>91</v>
      </c>
      <c r="C3" s="55" t="s">
        <v>88</v>
      </c>
      <c r="D3" s="56" t="s">
        <v>96</v>
      </c>
      <c r="E3" s="57" t="s">
        <v>97</v>
      </c>
      <c r="F3" s="56" t="s">
        <v>98</v>
      </c>
      <c r="G3" s="58" t="s">
        <v>112</v>
      </c>
      <c r="J3" s="26"/>
      <c r="K3" s="27"/>
      <c r="L3" s="27"/>
      <c r="P3" s="28"/>
    </row>
    <row r="4" spans="1:16" x14ac:dyDescent="0.4">
      <c r="A4" s="38" t="s">
        <v>99</v>
      </c>
      <c r="B4" s="38" t="s">
        <v>89</v>
      </c>
      <c r="C4" s="38" t="s">
        <v>100</v>
      </c>
      <c r="D4" s="40">
        <v>4.2000000000000003E-2</v>
      </c>
      <c r="E4" s="42">
        <v>3.3000000000000002E-2</v>
      </c>
      <c r="F4" s="43">
        <v>2.4E-2</v>
      </c>
      <c r="G4" s="135">
        <f>AVERAGE(D4:F4)</f>
        <v>3.3000000000000002E-2</v>
      </c>
      <c r="M4" s="32"/>
      <c r="N4" s="32"/>
      <c r="O4" s="32"/>
      <c r="P4" s="33"/>
    </row>
    <row r="5" spans="1:16" x14ac:dyDescent="0.4">
      <c r="A5" s="38" t="s">
        <v>99</v>
      </c>
      <c r="B5" s="38" t="s">
        <v>89</v>
      </c>
      <c r="C5" s="38" t="s">
        <v>101</v>
      </c>
      <c r="D5" s="40">
        <v>0.04</v>
      </c>
      <c r="E5" s="43">
        <v>3.2000000000000001E-2</v>
      </c>
      <c r="F5" s="43">
        <v>2.3E-2</v>
      </c>
      <c r="G5" s="135">
        <f t="shared" ref="G5:G18" si="0">AVERAGE(D5:F5)</f>
        <v>3.1666666666666669E-2</v>
      </c>
      <c r="M5" s="32"/>
      <c r="N5" s="32"/>
      <c r="O5" s="32"/>
      <c r="P5" s="33"/>
    </row>
    <row r="6" spans="1:16" x14ac:dyDescent="0.4">
      <c r="A6" s="38" t="s">
        <v>99</v>
      </c>
      <c r="B6" s="38" t="s">
        <v>89</v>
      </c>
      <c r="C6" s="38" t="s">
        <v>102</v>
      </c>
      <c r="D6" s="40">
        <v>3.1E-2</v>
      </c>
      <c r="E6" s="43">
        <v>2.5000000000000001E-2</v>
      </c>
      <c r="F6" s="43">
        <v>1.7999999999999999E-2</v>
      </c>
      <c r="G6" s="135">
        <f t="shared" si="0"/>
        <v>2.4666666666666667E-2</v>
      </c>
      <c r="M6" s="32"/>
      <c r="N6" s="32"/>
      <c r="O6" s="32"/>
      <c r="P6" s="33"/>
    </row>
    <row r="7" spans="1:16" x14ac:dyDescent="0.4">
      <c r="A7" s="38" t="s">
        <v>99</v>
      </c>
      <c r="B7" s="38" t="s">
        <v>89</v>
      </c>
      <c r="C7" s="38" t="s">
        <v>103</v>
      </c>
      <c r="D7" s="40">
        <v>6.0000000000000001E-3</v>
      </c>
      <c r="E7" s="43">
        <v>4.0000000000000001E-3</v>
      </c>
      <c r="F7" s="43">
        <v>3.0000000000000001E-3</v>
      </c>
      <c r="G7" s="137">
        <f t="shared" si="0"/>
        <v>4.333333333333334E-3</v>
      </c>
      <c r="M7" s="32"/>
      <c r="N7" s="32"/>
      <c r="O7" s="32"/>
      <c r="P7" s="33"/>
    </row>
    <row r="8" spans="1:16" x14ac:dyDescent="0.4">
      <c r="A8" s="38" t="s">
        <v>99</v>
      </c>
      <c r="B8" s="38" t="s">
        <v>89</v>
      </c>
      <c r="C8" s="38" t="s">
        <v>92</v>
      </c>
      <c r="D8" s="40">
        <v>1.4E-2</v>
      </c>
      <c r="E8" s="43">
        <v>1.0999999999999999E-2</v>
      </c>
      <c r="F8" s="43">
        <v>8.0000000000000002E-3</v>
      </c>
      <c r="G8" s="135">
        <f t="shared" si="0"/>
        <v>1.1000000000000001E-2</v>
      </c>
      <c r="M8" s="32"/>
      <c r="N8" s="32"/>
      <c r="O8" s="32"/>
      <c r="P8" s="33"/>
    </row>
    <row r="9" spans="1:16" x14ac:dyDescent="0.4">
      <c r="A9" s="38" t="s">
        <v>99</v>
      </c>
      <c r="B9" s="38" t="s">
        <v>90</v>
      </c>
      <c r="C9" s="38" t="s">
        <v>100</v>
      </c>
      <c r="D9" s="40">
        <v>3.9E-2</v>
      </c>
      <c r="E9" s="43">
        <v>3.1E-2</v>
      </c>
      <c r="F9" s="43">
        <v>2.1000000000000001E-2</v>
      </c>
      <c r="G9" s="135">
        <f t="shared" si="0"/>
        <v>3.0333333333333337E-2</v>
      </c>
      <c r="M9" s="32"/>
      <c r="N9" s="32"/>
      <c r="O9" s="32"/>
      <c r="P9" s="33"/>
    </row>
    <row r="10" spans="1:16" x14ac:dyDescent="0.4">
      <c r="A10" s="38" t="s">
        <v>99</v>
      </c>
      <c r="B10" s="38" t="s">
        <v>90</v>
      </c>
      <c r="C10" s="38" t="s">
        <v>101</v>
      </c>
      <c r="D10" s="40">
        <v>3.6999999999999998E-2</v>
      </c>
      <c r="E10" s="43">
        <v>2.9000000000000001E-2</v>
      </c>
      <c r="F10" s="43">
        <v>0.02</v>
      </c>
      <c r="G10" s="135">
        <f t="shared" si="0"/>
        <v>2.866666666666667E-2</v>
      </c>
      <c r="M10" s="32"/>
      <c r="N10" s="32"/>
      <c r="O10" s="32"/>
      <c r="P10" s="33"/>
    </row>
    <row r="11" spans="1:16" x14ac:dyDescent="0.4">
      <c r="A11" s="38" t="s">
        <v>99</v>
      </c>
      <c r="B11" s="38" t="s">
        <v>90</v>
      </c>
      <c r="C11" s="38" t="s">
        <v>102</v>
      </c>
      <c r="D11" s="40">
        <v>2.9000000000000001E-2</v>
      </c>
      <c r="E11" s="43">
        <v>2.3E-2</v>
      </c>
      <c r="F11" s="43">
        <v>1.6E-2</v>
      </c>
      <c r="G11" s="135">
        <f t="shared" si="0"/>
        <v>2.2666666666666668E-2</v>
      </c>
      <c r="M11" s="32"/>
      <c r="N11" s="32"/>
      <c r="O11" s="32"/>
      <c r="P11" s="33"/>
    </row>
    <row r="12" spans="1:16" x14ac:dyDescent="0.4">
      <c r="A12" s="38" t="s">
        <v>99</v>
      </c>
      <c r="B12" s="38" t="s">
        <v>90</v>
      </c>
      <c r="C12" s="38" t="s">
        <v>103</v>
      </c>
      <c r="D12" s="40">
        <v>5.0000000000000001E-3</v>
      </c>
      <c r="E12" s="43">
        <v>4.0000000000000001E-3</v>
      </c>
      <c r="F12" s="43">
        <v>3.0000000000000001E-3</v>
      </c>
      <c r="G12" s="137">
        <f t="shared" si="0"/>
        <v>4.0000000000000001E-3</v>
      </c>
      <c r="M12" s="32"/>
      <c r="N12" s="32"/>
      <c r="O12" s="32"/>
      <c r="P12" s="33"/>
    </row>
    <row r="13" spans="1:16" x14ac:dyDescent="0.4">
      <c r="A13" s="38" t="s">
        <v>99</v>
      </c>
      <c r="B13" s="38" t="s">
        <v>90</v>
      </c>
      <c r="C13" s="38" t="s">
        <v>92</v>
      </c>
      <c r="D13" s="40">
        <v>1.2999999999999999E-2</v>
      </c>
      <c r="E13" s="43">
        <v>0.01</v>
      </c>
      <c r="F13" s="43">
        <v>7.0000000000000001E-3</v>
      </c>
      <c r="G13" s="135">
        <f t="shared" si="0"/>
        <v>0.01</v>
      </c>
      <c r="P13" s="33"/>
    </row>
    <row r="14" spans="1:16" x14ac:dyDescent="0.4">
      <c r="A14" s="38" t="s">
        <v>99</v>
      </c>
      <c r="B14" s="38" t="s">
        <v>94</v>
      </c>
      <c r="C14" s="38" t="s">
        <v>100</v>
      </c>
      <c r="D14" s="40">
        <v>4.8000000000000001E-2</v>
      </c>
      <c r="E14" s="43">
        <v>3.7999999999999999E-2</v>
      </c>
      <c r="F14" s="43">
        <v>2.5999999999999999E-2</v>
      </c>
      <c r="G14" s="135">
        <f t="shared" si="0"/>
        <v>3.7333333333333329E-2</v>
      </c>
      <c r="P14" s="33"/>
    </row>
    <row r="15" spans="1:16" x14ac:dyDescent="0.4">
      <c r="A15" s="38" t="s">
        <v>99</v>
      </c>
      <c r="B15" s="38" t="s">
        <v>94</v>
      </c>
      <c r="C15" s="38" t="s">
        <v>101</v>
      </c>
      <c r="D15" s="40">
        <v>4.4999999999999998E-2</v>
      </c>
      <c r="E15" s="43">
        <v>3.5999999999999997E-2</v>
      </c>
      <c r="F15" s="43">
        <v>2.5000000000000001E-2</v>
      </c>
      <c r="G15" s="135">
        <f t="shared" si="0"/>
        <v>3.5333333333333328E-2</v>
      </c>
      <c r="P15" s="33"/>
    </row>
    <row r="16" spans="1:16" x14ac:dyDescent="0.4">
      <c r="A16" s="38" t="s">
        <v>99</v>
      </c>
      <c r="B16" s="38" t="s">
        <v>94</v>
      </c>
      <c r="C16" s="38" t="s">
        <v>102</v>
      </c>
      <c r="D16" s="40">
        <v>3.5000000000000003E-2</v>
      </c>
      <c r="E16" s="43">
        <v>2.8000000000000001E-2</v>
      </c>
      <c r="F16" s="43">
        <v>1.9E-2</v>
      </c>
      <c r="G16" s="135">
        <f t="shared" si="0"/>
        <v>2.7333333333333334E-2</v>
      </c>
      <c r="P16" s="33"/>
    </row>
    <row r="17" spans="1:16" x14ac:dyDescent="0.4">
      <c r="A17" s="38" t="s">
        <v>99</v>
      </c>
      <c r="B17" s="38" t="s">
        <v>94</v>
      </c>
      <c r="C17" s="38" t="s">
        <v>103</v>
      </c>
      <c r="D17" s="40">
        <v>6.0000000000000001E-3</v>
      </c>
      <c r="E17" s="43">
        <v>5.0000000000000001E-3</v>
      </c>
      <c r="F17" s="43">
        <v>4.0000000000000001E-3</v>
      </c>
      <c r="G17" s="135">
        <f t="shared" si="0"/>
        <v>5.0000000000000001E-3</v>
      </c>
      <c r="P17" s="33"/>
    </row>
    <row r="18" spans="1:16" x14ac:dyDescent="0.4">
      <c r="A18" s="39" t="s">
        <v>99</v>
      </c>
      <c r="B18" s="39" t="s">
        <v>94</v>
      </c>
      <c r="C18" s="39" t="s">
        <v>92</v>
      </c>
      <c r="D18" s="41">
        <v>1.6E-2</v>
      </c>
      <c r="E18" s="44">
        <v>1.2999999999999999E-2</v>
      </c>
      <c r="F18" s="44">
        <v>8.9999999999999993E-3</v>
      </c>
      <c r="G18" s="136">
        <f t="shared" si="0"/>
        <v>1.2666666666666666E-2</v>
      </c>
      <c r="P18" s="33"/>
    </row>
    <row r="19" spans="1:16" ht="27" customHeight="1" x14ac:dyDescent="0.4">
      <c r="D19" s="29"/>
      <c r="E19" s="30"/>
      <c r="F19" s="30"/>
      <c r="G19" s="31"/>
      <c r="P19" s="33"/>
    </row>
    <row r="20" spans="1:16" ht="45" customHeight="1" x14ac:dyDescent="0.4">
      <c r="A20" s="54" t="s">
        <v>95</v>
      </c>
      <c r="B20" s="59" t="s">
        <v>88</v>
      </c>
      <c r="C20" s="60"/>
      <c r="D20" s="61" t="s">
        <v>107</v>
      </c>
      <c r="E20" s="62"/>
      <c r="F20" s="58" t="s">
        <v>112</v>
      </c>
      <c r="P20" s="33"/>
    </row>
    <row r="21" spans="1:16" ht="15" customHeight="1" x14ac:dyDescent="0.4">
      <c r="A21" s="38" t="s">
        <v>105</v>
      </c>
      <c r="B21" s="36" t="s">
        <v>109</v>
      </c>
      <c r="C21" s="45"/>
      <c r="D21" s="47" t="s">
        <v>104</v>
      </c>
      <c r="E21" s="48"/>
      <c r="F21" s="51">
        <v>1.4999999999999999E-2</v>
      </c>
      <c r="P21" s="33"/>
    </row>
    <row r="22" spans="1:16" ht="15" customHeight="1" x14ac:dyDescent="0.4">
      <c r="A22" s="38" t="s">
        <v>105</v>
      </c>
      <c r="B22" s="36" t="s">
        <v>109</v>
      </c>
      <c r="C22" s="45"/>
      <c r="D22" s="47" t="s">
        <v>108</v>
      </c>
      <c r="E22" s="48"/>
      <c r="F22" s="52">
        <v>1.2999999999999999E-2</v>
      </c>
      <c r="P22" s="33"/>
    </row>
    <row r="23" spans="1:16" ht="15" customHeight="1" x14ac:dyDescent="0.4">
      <c r="A23" s="38" t="s">
        <v>105</v>
      </c>
      <c r="B23" s="36" t="s">
        <v>109</v>
      </c>
      <c r="C23" s="45"/>
      <c r="D23" s="47" t="s">
        <v>110</v>
      </c>
      <c r="E23" s="48"/>
      <c r="F23" s="51">
        <v>1.2E-2</v>
      </c>
      <c r="P23" s="33"/>
    </row>
    <row r="24" spans="1:16" ht="15" customHeight="1" x14ac:dyDescent="0.4">
      <c r="A24" s="38" t="s">
        <v>105</v>
      </c>
      <c r="B24" s="36" t="s">
        <v>50</v>
      </c>
      <c r="C24" s="45"/>
      <c r="D24" s="47" t="s">
        <v>104</v>
      </c>
      <c r="E24" s="48"/>
      <c r="F24" s="51">
        <v>3.6999999999999998E-2</v>
      </c>
    </row>
    <row r="25" spans="1:16" ht="15" customHeight="1" x14ac:dyDescent="0.4">
      <c r="A25" s="38" t="s">
        <v>105</v>
      </c>
      <c r="B25" s="36" t="s">
        <v>50</v>
      </c>
      <c r="C25" s="45"/>
      <c r="D25" s="47" t="s">
        <v>108</v>
      </c>
      <c r="E25" s="48"/>
      <c r="F25" s="52">
        <v>3.1E-2</v>
      </c>
    </row>
    <row r="26" spans="1:16" ht="15" customHeight="1" x14ac:dyDescent="0.4">
      <c r="A26" s="39" t="s">
        <v>105</v>
      </c>
      <c r="B26" s="37" t="s">
        <v>50</v>
      </c>
      <c r="C26" s="46"/>
      <c r="D26" s="49" t="s">
        <v>110</v>
      </c>
      <c r="E26" s="50"/>
      <c r="F26" s="53">
        <v>0.03</v>
      </c>
    </row>
    <row r="30" spans="1:16" x14ac:dyDescent="0.4">
      <c r="D30" s="64" t="s">
        <v>123</v>
      </c>
    </row>
    <row r="44" spans="1:1" x14ac:dyDescent="0.4">
      <c r="A44" s="34"/>
    </row>
  </sheetData>
  <sheetProtection algorithmName="SHA-512" hashValue="+OFu7H4C3/lH4XmtNtL7I3DuJv47e6yRfHdmyHVpbfm22VbYsjz/Xr7nm87+2mG19sMnNHP+aK1/cBOshbAVrw==" saltValue="lM+ahdXPEPttlBKkSVVEIQ==" spinCount="100000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10</vt:i4>
      </vt:variant>
    </vt:vector>
  </HeadingPairs>
  <TitlesOfParts>
    <vt:vector size="15" baseType="lpstr">
      <vt:lpstr>Instructies</vt:lpstr>
      <vt:lpstr>Inschrijfformulier -A</vt:lpstr>
      <vt:lpstr>Inschrijfformulier - B</vt:lpstr>
      <vt:lpstr>Printscreen(s) afstanden</vt:lpstr>
      <vt:lpstr>Emissiefactoren</vt:lpstr>
      <vt:lpstr>Aandrijving</vt:lpstr>
      <vt:lpstr>Aandrijving_water</vt:lpstr>
      <vt:lpstr>'Inschrijfformulier - B'!Afdrukbereik</vt:lpstr>
      <vt:lpstr>'Inschrijfformulier -A'!Afdrukbereik</vt:lpstr>
      <vt:lpstr>Instructies!Afdrukbereik</vt:lpstr>
      <vt:lpstr>Binnenvaart</vt:lpstr>
      <vt:lpstr>Keuze_lading</vt:lpstr>
      <vt:lpstr>Lading</vt:lpstr>
      <vt:lpstr>Voertuig</vt:lpstr>
      <vt:lpstr>Wegvervoer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2024-05-02T15:06:51Z</dcterms:created>
  <dcterms:modified xsi:type="dcterms:W3CDTF">2026-07-09T09:33:41Z</dcterms:modified>
  <cp:category/>
  <cp:contentStatus/>
</cp:coreProperties>
</file>