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2853b48280f585/Gemeente Gennep/2. Buurtsportcoaches/9. Publicatiemap/"/>
    </mc:Choice>
  </mc:AlternateContent>
  <xr:revisionPtr revIDLastSave="6" documentId="13_ncr:1_{0FEA3989-9ED8-46D2-B63B-FB94BD8B9BEE}" xr6:coauthVersionLast="47" xr6:coauthVersionMax="47" xr10:uidLastSave="{00167362-FCB4-4923-AE5D-EC0982369843}"/>
  <bookViews>
    <workbookView xWindow="-11655" yWindow="-16320" windowWidth="29040" windowHeight="15720" activeTab="3" xr2:uid="{2F422189-86B6-4C4A-A8F1-69E9F30242E1}"/>
  </bookViews>
  <sheets>
    <sheet name="Inschrijver" sheetId="2" r:id="rId1"/>
    <sheet name="Prijs" sheetId="1" r:id="rId2"/>
    <sheet name="Kwaliteit" sheetId="4" r:id="rId3"/>
    <sheet name="Tota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D8" i="3" s="1"/>
  <c r="E8" i="3" s="1"/>
  <c r="H10" i="4"/>
  <c r="D7" i="3" s="1"/>
  <c r="E7" i="3" s="1"/>
  <c r="F10" i="4"/>
  <c r="D6" i="3" s="1"/>
  <c r="E6" i="3" s="1"/>
  <c r="D10" i="4"/>
  <c r="D5" i="3" s="1"/>
  <c r="E5" i="3" s="1"/>
  <c r="A5" i="3"/>
  <c r="A6" i="3"/>
  <c r="A7" i="3"/>
  <c r="A8" i="3"/>
  <c r="J1" i="4"/>
  <c r="H1" i="4"/>
  <c r="F1" i="4"/>
  <c r="D1" i="4"/>
  <c r="B1" i="4"/>
  <c r="A4" i="1"/>
  <c r="A5" i="1"/>
  <c r="A6" i="1"/>
  <c r="A7" i="1"/>
  <c r="A3" i="1"/>
  <c r="C4" i="1"/>
  <c r="C5" i="1"/>
  <c r="B6" i="3" s="1"/>
  <c r="C6" i="3" s="1"/>
  <c r="C6" i="1"/>
  <c r="B7" i="3" s="1"/>
  <c r="C7" i="3" s="1"/>
  <c r="C7" i="1"/>
  <c r="B8" i="3" s="1"/>
  <c r="C8" i="3" s="1"/>
  <c r="C3" i="1"/>
  <c r="B4" i="3" s="1"/>
  <c r="C4" i="3" s="1"/>
  <c r="B10" i="4"/>
  <c r="D4" i="3" s="1"/>
  <c r="E4" i="3" s="1"/>
  <c r="A4" i="3"/>
  <c r="D6" i="1" l="1"/>
  <c r="D5" i="1"/>
  <c r="F4" i="3"/>
  <c r="D11" i="4"/>
  <c r="F11" i="4"/>
  <c r="H11" i="4"/>
  <c r="B11" i="4"/>
  <c r="J11" i="4"/>
  <c r="F8" i="3"/>
  <c r="D7" i="1"/>
  <c r="F7" i="3"/>
  <c r="D3" i="1"/>
  <c r="F6" i="3"/>
  <c r="D4" i="1"/>
  <c r="B5" i="3"/>
  <c r="C5" i="3" s="1"/>
  <c r="F5" i="3" s="1"/>
  <c r="G7" i="3" l="1"/>
  <c r="G4" i="3"/>
  <c r="G6" i="3"/>
  <c r="G8" i="3"/>
  <c r="G5" i="3"/>
</calcChain>
</file>

<file path=xl/sharedStrings.xml><?xml version="1.0" encoding="utf-8"?>
<sst xmlns="http://schemas.openxmlformats.org/spreadsheetml/2006/main" count="42" uniqueCount="30">
  <si>
    <t>Naam inschrijver</t>
  </si>
  <si>
    <t xml:space="preserve"> </t>
  </si>
  <si>
    <t>Punten:</t>
  </si>
  <si>
    <t>Inschrijver:</t>
  </si>
  <si>
    <t>Score Prijs:</t>
  </si>
  <si>
    <t>Score Kwaliteit:</t>
  </si>
  <si>
    <t>Factor:</t>
  </si>
  <si>
    <t>Totaal:</t>
  </si>
  <si>
    <t>Totaal</t>
  </si>
  <si>
    <t>Vaste waarde:</t>
  </si>
  <si>
    <t>Punten score:</t>
  </si>
  <si>
    <t>Ranking:</t>
  </si>
  <si>
    <r>
      <t xml:space="preserve">Te behalen punten </t>
    </r>
    <r>
      <rPr>
        <b/>
        <u/>
        <sz val="14"/>
        <color theme="1"/>
        <rFont val="Arial"/>
        <family val="2"/>
      </rPr>
      <t>bij vaste waarde</t>
    </r>
    <r>
      <rPr>
        <b/>
        <sz val="14"/>
        <color theme="1"/>
        <rFont val="Arial"/>
        <family val="2"/>
      </rPr>
      <t>:</t>
    </r>
  </si>
  <si>
    <r>
      <t xml:space="preserve">Totale inschrijfsom per jaar excl. btw </t>
    </r>
    <r>
      <rPr>
        <u/>
        <sz val="14"/>
        <color theme="1"/>
        <rFont val="Arial"/>
        <family val="2"/>
      </rPr>
      <t>t.b.v. beoordeling/gunning</t>
    </r>
    <r>
      <rPr>
        <sz val="14"/>
        <color theme="1"/>
        <rFont val="Arial"/>
        <family val="2"/>
      </rPr>
      <t>:</t>
    </r>
  </si>
  <si>
    <t>toelichting op gunningscriteria:</t>
  </si>
  <si>
    <t>Raking:</t>
  </si>
  <si>
    <t>Ranking</t>
  </si>
  <si>
    <t>Dienstverlener A</t>
  </si>
  <si>
    <t>Dienstverlener B</t>
  </si>
  <si>
    <t>Dienstverlener C</t>
  </si>
  <si>
    <t>Dienstverlener D</t>
  </si>
  <si>
    <t>Dienstverlener E</t>
  </si>
  <si>
    <t>Toelichting</t>
  </si>
  <si>
    <t>Let wel deze waarde is geen maximale waarde</t>
  </si>
  <si>
    <t xml:space="preserve">om te voorkomen dat er sprake is van een relatieve beoordeling.  </t>
  </si>
  <si>
    <t xml:space="preserve">Uw prijsinschrijving wordt afgezet ten opzicht van een vaste waarde (in deze € 220.000) </t>
  </si>
  <si>
    <t xml:space="preserve">Een hogere waarde dan het budgetplafond zal wel punten toekennen, maar de inschrijving boven die waarde komt niet in aanmerking voor gunning </t>
  </si>
  <si>
    <t>Subcriterium K1 Team</t>
  </si>
  <si>
    <t>Subcriterium K2 Netwerk/Samenwerking</t>
  </si>
  <si>
    <t>Subcriterium K3 Uitvoering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</si>
</sst>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\ * #,##0.00_);_(&quot;€&quot;\ * \(#,##0.00\);_(&quot;€&quot;\ * &quot;-&quot;??_);_(@_)"/>
    <numFmt numFmtId="165" formatCode="#,##0.00_ ;\-#,##0.00\ 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/>
    </xf>
    <xf numFmtId="0" fontId="2" fillId="6" borderId="3" xfId="0" applyFont="1" applyFill="1" applyBorder="1"/>
    <xf numFmtId="0" fontId="2" fillId="6" borderId="3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2" fillId="3" borderId="12" xfId="0" applyFont="1" applyFill="1" applyBorder="1"/>
    <xf numFmtId="0" fontId="2" fillId="3" borderId="2" xfId="0" applyFont="1" applyFill="1" applyBorder="1"/>
    <xf numFmtId="0" fontId="2" fillId="3" borderId="10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5" borderId="16" xfId="0" applyFont="1" applyFill="1" applyBorder="1"/>
    <xf numFmtId="0" fontId="2" fillId="5" borderId="2" xfId="0" applyFont="1" applyFill="1" applyBorder="1"/>
    <xf numFmtId="0" fontId="2" fillId="2" borderId="16" xfId="0" applyFont="1" applyFill="1" applyBorder="1"/>
    <xf numFmtId="9" fontId="3" fillId="2" borderId="2" xfId="1" applyFont="1" applyFill="1" applyBorder="1" applyAlignment="1">
      <alignment horizontal="center"/>
    </xf>
    <xf numFmtId="0" fontId="2" fillId="2" borderId="17" xfId="0" applyFont="1" applyFill="1" applyBorder="1"/>
    <xf numFmtId="0" fontId="2" fillId="6" borderId="3" xfId="0" applyFont="1" applyFill="1" applyBorder="1" applyAlignment="1">
      <alignment horizontal="right"/>
    </xf>
    <xf numFmtId="0" fontId="2" fillId="4" borderId="21" xfId="0" applyFont="1" applyFill="1" applyBorder="1"/>
    <xf numFmtId="0" fontId="2" fillId="4" borderId="4" xfId="0" applyFont="1" applyFill="1" applyBorder="1"/>
    <xf numFmtId="0" fontId="2" fillId="4" borderId="22" xfId="0" applyFont="1" applyFill="1" applyBorder="1"/>
    <xf numFmtId="0" fontId="2" fillId="5" borderId="2" xfId="0" applyFont="1" applyFill="1" applyBorder="1" applyAlignment="1">
      <alignment horizontal="left"/>
    </xf>
    <xf numFmtId="164" fontId="2" fillId="5" borderId="2" xfId="0" applyNumberFormat="1" applyFont="1" applyFill="1" applyBorder="1"/>
    <xf numFmtId="166" fontId="2" fillId="5" borderId="2" xfId="0" applyNumberFormat="1" applyFont="1" applyFill="1" applyBorder="1"/>
    <xf numFmtId="0" fontId="2" fillId="5" borderId="10" xfId="0" applyFont="1" applyFill="1" applyBorder="1"/>
    <xf numFmtId="165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6" fontId="2" fillId="5" borderId="2" xfId="0" applyNumberFormat="1" applyFont="1" applyFill="1" applyBorder="1" applyAlignment="1">
      <alignment horizontal="center"/>
    </xf>
    <xf numFmtId="39" fontId="2" fillId="5" borderId="17" xfId="0" applyNumberFormat="1" applyFont="1" applyFill="1" applyBorder="1"/>
    <xf numFmtId="0" fontId="2" fillId="5" borderId="18" xfId="0" applyFont="1" applyFill="1" applyBorder="1"/>
    <xf numFmtId="165" fontId="2" fillId="5" borderId="19" xfId="0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66" fontId="2" fillId="5" borderId="19" xfId="0" applyNumberFormat="1" applyFont="1" applyFill="1" applyBorder="1" applyAlignment="1">
      <alignment horizontal="center"/>
    </xf>
    <xf numFmtId="39" fontId="2" fillId="5" borderId="20" xfId="0" applyNumberFormat="1" applyFont="1" applyFill="1" applyBorder="1"/>
    <xf numFmtId="0" fontId="2" fillId="8" borderId="16" xfId="0" applyFont="1" applyFill="1" applyBorder="1"/>
    <xf numFmtId="9" fontId="3" fillId="8" borderId="2" xfId="1" applyFont="1" applyFill="1" applyBorder="1" applyAlignment="1">
      <alignment horizontal="center"/>
    </xf>
    <xf numFmtId="0" fontId="2" fillId="8" borderId="2" xfId="0" applyFont="1" applyFill="1" applyBorder="1"/>
    <xf numFmtId="0" fontId="2" fillId="8" borderId="17" xfId="0" applyFont="1" applyFill="1" applyBorder="1"/>
    <xf numFmtId="0" fontId="3" fillId="2" borderId="1" xfId="0" applyFont="1" applyFill="1" applyBorder="1"/>
    <xf numFmtId="0" fontId="2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7" fillId="5" borderId="11" xfId="0" applyFont="1" applyFill="1" applyBorder="1" applyAlignment="1">
      <alignment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8D9F-E22C-428B-8ADE-6A3AEFE50B3A}">
  <sheetPr>
    <pageSetUpPr fitToPage="1"/>
  </sheetPr>
  <dimension ref="A1:B6"/>
  <sheetViews>
    <sheetView workbookViewId="0">
      <selection activeCell="H12" sqref="H12"/>
    </sheetView>
  </sheetViews>
  <sheetFormatPr defaultColWidth="8.86328125" defaultRowHeight="17.25" x14ac:dyDescent="0.45"/>
  <cols>
    <col min="1" max="1" width="2.46484375" style="1" bestFit="1" customWidth="1"/>
    <col min="2" max="2" width="23.86328125" style="1" bestFit="1" customWidth="1"/>
    <col min="3" max="16384" width="8.86328125" style="1"/>
  </cols>
  <sheetData>
    <row r="1" spans="1:2" ht="17.649999999999999" x14ac:dyDescent="0.5">
      <c r="A1" s="2"/>
      <c r="B1" s="3" t="s">
        <v>0</v>
      </c>
    </row>
    <row r="2" spans="1:2" x14ac:dyDescent="0.45">
      <c r="A2" s="23">
        <v>1</v>
      </c>
      <c r="B2" s="23" t="s">
        <v>17</v>
      </c>
    </row>
    <row r="3" spans="1:2" x14ac:dyDescent="0.45">
      <c r="A3" s="23">
        <v>2</v>
      </c>
      <c r="B3" s="23" t="s">
        <v>18</v>
      </c>
    </row>
    <row r="4" spans="1:2" x14ac:dyDescent="0.45">
      <c r="A4" s="23">
        <v>3</v>
      </c>
      <c r="B4" s="23" t="s">
        <v>19</v>
      </c>
    </row>
    <row r="5" spans="1:2" x14ac:dyDescent="0.45">
      <c r="A5" s="23">
        <v>4</v>
      </c>
      <c r="B5" s="23" t="s">
        <v>20</v>
      </c>
    </row>
    <row r="6" spans="1:2" x14ac:dyDescent="0.45">
      <c r="A6" s="23">
        <v>5</v>
      </c>
      <c r="B6" s="23" t="s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1943-8241-4B8A-989E-6A8BA3DC7BBA}">
  <sheetPr>
    <pageSetUpPr fitToPage="1"/>
  </sheetPr>
  <dimension ref="A1:D12"/>
  <sheetViews>
    <sheetView workbookViewId="0">
      <selection activeCell="B1" sqref="B1"/>
    </sheetView>
  </sheetViews>
  <sheetFormatPr defaultColWidth="8.86328125" defaultRowHeight="17.25" x14ac:dyDescent="0.45"/>
  <cols>
    <col min="1" max="1" width="23.86328125" style="1" bestFit="1" customWidth="1"/>
    <col min="2" max="2" width="25.46484375" style="1" bestFit="1" customWidth="1"/>
    <col min="3" max="3" width="43.796875" style="1" bestFit="1" customWidth="1"/>
    <col min="4" max="4" width="10.46484375" style="1" bestFit="1" customWidth="1"/>
    <col min="5" max="16384" width="8.86328125" style="1"/>
  </cols>
  <sheetData>
    <row r="1" spans="1:4" ht="35.65" thickBot="1" x14ac:dyDescent="0.5">
      <c r="A1" s="4" t="s">
        <v>9</v>
      </c>
      <c r="B1" s="5">
        <v>220000</v>
      </c>
      <c r="C1" s="6" t="s">
        <v>12</v>
      </c>
      <c r="D1" s="7">
        <v>30</v>
      </c>
    </row>
    <row r="2" spans="1:4" ht="69" x14ac:dyDescent="0.45">
      <c r="A2" s="8" t="s">
        <v>3</v>
      </c>
      <c r="B2" s="9" t="s">
        <v>13</v>
      </c>
      <c r="C2" s="27" t="s">
        <v>10</v>
      </c>
      <c r="D2" s="8" t="s">
        <v>11</v>
      </c>
    </row>
    <row r="3" spans="1:4" x14ac:dyDescent="0.45">
      <c r="A3" s="31" t="str">
        <f>Inschrijver!B2</f>
        <v>Dienstverlener A</v>
      </c>
      <c r="B3" s="32">
        <v>220000</v>
      </c>
      <c r="C3" s="33">
        <f>$D$1-($D$1*((B3-$B$1)/$B$1))</f>
        <v>30</v>
      </c>
      <c r="D3" s="23">
        <f xml:space="preserve"> RANK(C3,$C$3:$C$7,FALSE)</f>
        <v>1</v>
      </c>
    </row>
    <row r="4" spans="1:4" x14ac:dyDescent="0.45">
      <c r="A4" s="31" t="str">
        <f>Inschrijver!B3</f>
        <v>Dienstverlener B</v>
      </c>
      <c r="B4" s="32">
        <v>220000</v>
      </c>
      <c r="C4" s="33">
        <f>$D$1-($D$1*((B4-$B$1)/$B$1))</f>
        <v>30</v>
      </c>
      <c r="D4" s="23">
        <f t="shared" ref="D4:D7" si="0" xml:space="preserve"> RANK(C4,$C$3:$C$7,FALSE)</f>
        <v>1</v>
      </c>
    </row>
    <row r="5" spans="1:4" x14ac:dyDescent="0.45">
      <c r="A5" s="31" t="str">
        <f>Inschrijver!B4</f>
        <v>Dienstverlener C</v>
      </c>
      <c r="B5" s="32">
        <v>220000</v>
      </c>
      <c r="C5" s="33">
        <f>$D$1-($D$1*((B5-$B$1)/$B$1))</f>
        <v>30</v>
      </c>
      <c r="D5" s="23">
        <f t="shared" si="0"/>
        <v>1</v>
      </c>
    </row>
    <row r="6" spans="1:4" x14ac:dyDescent="0.45">
      <c r="A6" s="31" t="str">
        <f>Inschrijver!B5</f>
        <v>Dienstverlener D</v>
      </c>
      <c r="B6" s="32">
        <v>220000</v>
      </c>
      <c r="C6" s="33">
        <f>$D$1-($D$1*((B6-$B$1)/$B$1))</f>
        <v>30</v>
      </c>
      <c r="D6" s="23">
        <f t="shared" si="0"/>
        <v>1</v>
      </c>
    </row>
    <row r="7" spans="1:4" x14ac:dyDescent="0.45">
      <c r="A7" s="31" t="str">
        <f>Inschrijver!B6</f>
        <v>Dienstverlener E</v>
      </c>
      <c r="B7" s="32">
        <v>220000</v>
      </c>
      <c r="C7" s="33">
        <f>$D$1-($D$1*((B7-$B$1)/$B$1))</f>
        <v>30</v>
      </c>
      <c r="D7" s="23">
        <f t="shared" si="0"/>
        <v>1</v>
      </c>
    </row>
    <row r="9" spans="1:4" x14ac:dyDescent="0.45">
      <c r="A9" s="1" t="s">
        <v>22</v>
      </c>
      <c r="B9" s="1" t="s">
        <v>25</v>
      </c>
    </row>
    <row r="10" spans="1:4" x14ac:dyDescent="0.45">
      <c r="B10" s="1" t="s">
        <v>24</v>
      </c>
    </row>
    <row r="11" spans="1:4" x14ac:dyDescent="0.45">
      <c r="B11" s="1" t="s">
        <v>23</v>
      </c>
    </row>
    <row r="12" spans="1:4" x14ac:dyDescent="0.45">
      <c r="A12" s="1" t="s">
        <v>26</v>
      </c>
    </row>
  </sheetData>
  <pageMargins left="0.7" right="0.7" top="0.75" bottom="0.75" header="0.3" footer="0.3"/>
  <pageSetup paperSize="9" orientation="landscape" verticalDpi="0" r:id="rId1"/>
  <headerFooter>
    <oddFooter>&amp;L&amp;"Calibri,Standaard"&amp;K000000Prijs score Arbodienstverlening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7BD7-001E-46EB-8BC3-A6E4CFDB9184}">
  <sheetPr>
    <pageSetUpPr fitToPage="1"/>
  </sheetPr>
  <dimension ref="A1:K11"/>
  <sheetViews>
    <sheetView workbookViewId="0">
      <selection activeCell="A20" sqref="A20"/>
    </sheetView>
  </sheetViews>
  <sheetFormatPr defaultColWidth="8.86328125" defaultRowHeight="17.25" x14ac:dyDescent="0.45"/>
  <cols>
    <col min="1" max="1" width="70.796875" style="1" bestFit="1" customWidth="1"/>
    <col min="2" max="2" width="23.796875" style="1" bestFit="1" customWidth="1"/>
    <col min="3" max="3" width="34" style="1" bestFit="1" customWidth="1"/>
    <col min="4" max="4" width="23.796875" style="1" bestFit="1" customWidth="1"/>
    <col min="5" max="5" width="34" style="1" bestFit="1" customWidth="1"/>
    <col min="6" max="6" width="23.86328125" style="1" bestFit="1" customWidth="1"/>
    <col min="7" max="7" width="34" style="1" bestFit="1" customWidth="1"/>
    <col min="8" max="8" width="23.86328125" style="1" bestFit="1" customWidth="1"/>
    <col min="9" max="9" width="34" style="1" bestFit="1" customWidth="1"/>
    <col min="10" max="10" width="23.796875" style="1" bestFit="1" customWidth="1"/>
    <col min="11" max="11" width="34" style="1" bestFit="1" customWidth="1"/>
    <col min="12" max="16384" width="8.86328125" style="1"/>
  </cols>
  <sheetData>
    <row r="1" spans="1:11" ht="17.649999999999999" x14ac:dyDescent="0.5">
      <c r="A1" s="48" t="s">
        <v>3</v>
      </c>
      <c r="B1" s="10" t="str">
        <f>Inschrijver!B2</f>
        <v>Dienstverlener A</v>
      </c>
      <c r="C1" s="10"/>
      <c r="D1" s="10" t="str">
        <f>Inschrijver!B3</f>
        <v>Dienstverlener B</v>
      </c>
      <c r="E1" s="10"/>
      <c r="F1" s="10" t="str">
        <f>Inschrijver!B4</f>
        <v>Dienstverlener C</v>
      </c>
      <c r="G1" s="10"/>
      <c r="H1" s="10" t="str">
        <f>Inschrijver!B5</f>
        <v>Dienstverlener D</v>
      </c>
      <c r="I1" s="10"/>
      <c r="J1" s="10" t="str">
        <f>Inschrijver!B6</f>
        <v>Dienstverlener E</v>
      </c>
      <c r="K1" s="11"/>
    </row>
    <row r="2" spans="1:11" x14ac:dyDescent="0.45">
      <c r="A2" s="12"/>
      <c r="B2" s="13" t="s">
        <v>2</v>
      </c>
      <c r="C2" s="14" t="s">
        <v>14</v>
      </c>
      <c r="D2" s="13" t="s">
        <v>2</v>
      </c>
      <c r="E2" s="14" t="s">
        <v>14</v>
      </c>
      <c r="F2" s="13" t="s">
        <v>2</v>
      </c>
      <c r="G2" s="14" t="s">
        <v>14</v>
      </c>
      <c r="H2" s="13" t="s">
        <v>2</v>
      </c>
      <c r="I2" s="14" t="s">
        <v>14</v>
      </c>
      <c r="J2" s="13" t="s">
        <v>2</v>
      </c>
      <c r="K2" s="15" t="s">
        <v>14</v>
      </c>
    </row>
    <row r="3" spans="1:11" x14ac:dyDescent="0.45">
      <c r="A3" s="49" t="s">
        <v>27</v>
      </c>
      <c r="B3" s="23">
        <v>30</v>
      </c>
      <c r="C3" s="23"/>
      <c r="D3" s="23">
        <v>30</v>
      </c>
      <c r="E3" s="23"/>
      <c r="F3" s="23">
        <v>30</v>
      </c>
      <c r="G3" s="23"/>
      <c r="H3" s="23">
        <v>30</v>
      </c>
      <c r="I3" s="23"/>
      <c r="J3" s="23">
        <v>30</v>
      </c>
      <c r="K3" s="34"/>
    </row>
    <row r="4" spans="1:11" x14ac:dyDescent="0.45">
      <c r="A4" s="50"/>
      <c r="B4" s="23"/>
      <c r="C4" s="23"/>
      <c r="D4" s="23"/>
      <c r="E4" s="23"/>
      <c r="F4" s="23"/>
      <c r="G4" s="23"/>
      <c r="H4" s="23"/>
      <c r="I4" s="23"/>
      <c r="J4" s="23"/>
      <c r="K4" s="34"/>
    </row>
    <row r="5" spans="1:11" x14ac:dyDescent="0.45">
      <c r="A5" s="50" t="s">
        <v>28</v>
      </c>
      <c r="B5" s="23">
        <v>20</v>
      </c>
      <c r="C5" s="23"/>
      <c r="D5" s="23">
        <v>20</v>
      </c>
      <c r="E5" s="23"/>
      <c r="F5" s="23">
        <v>20</v>
      </c>
      <c r="G5" s="23"/>
      <c r="H5" s="23">
        <v>20</v>
      </c>
      <c r="I5" s="23"/>
      <c r="J5" s="23">
        <v>20</v>
      </c>
      <c r="K5" s="34"/>
    </row>
    <row r="6" spans="1:11" x14ac:dyDescent="0.45">
      <c r="A6" s="51"/>
      <c r="B6" s="23"/>
      <c r="C6" s="23"/>
      <c r="D6" s="23"/>
      <c r="E6" s="23"/>
      <c r="F6" s="23"/>
      <c r="G6" s="23"/>
      <c r="H6" s="23"/>
      <c r="I6" s="23"/>
      <c r="J6" s="23"/>
      <c r="K6" s="34"/>
    </row>
    <row r="7" spans="1:11" x14ac:dyDescent="0.45">
      <c r="A7" s="50" t="s">
        <v>29</v>
      </c>
      <c r="B7" s="23">
        <v>20</v>
      </c>
      <c r="C7" s="23"/>
      <c r="D7" s="23">
        <v>20</v>
      </c>
      <c r="E7" s="23"/>
      <c r="F7" s="23">
        <v>20</v>
      </c>
      <c r="G7" s="23"/>
      <c r="H7" s="23">
        <v>20</v>
      </c>
      <c r="I7" s="23"/>
      <c r="J7" s="23">
        <v>20</v>
      </c>
      <c r="K7" s="34"/>
    </row>
    <row r="8" spans="1:11" x14ac:dyDescent="0.45">
      <c r="A8" s="50"/>
      <c r="B8" s="23"/>
      <c r="C8" s="23"/>
      <c r="D8" s="23"/>
      <c r="E8" s="23"/>
      <c r="F8" s="23"/>
      <c r="G8" s="23"/>
      <c r="H8" s="23"/>
      <c r="I8" s="23"/>
      <c r="J8" s="23"/>
      <c r="K8" s="34"/>
    </row>
    <row r="9" spans="1:11" x14ac:dyDescent="0.45">
      <c r="A9" s="49"/>
      <c r="B9" s="23"/>
      <c r="C9" s="23"/>
      <c r="D9" s="23"/>
      <c r="E9" s="23"/>
      <c r="F9" s="23"/>
      <c r="G9" s="23"/>
      <c r="H9" s="23"/>
      <c r="I9" s="23"/>
      <c r="J9" s="23"/>
      <c r="K9" s="34"/>
    </row>
    <row r="10" spans="1:11" x14ac:dyDescent="0.45">
      <c r="A10" s="16" t="s">
        <v>8</v>
      </c>
      <c r="B10" s="17">
        <f>SUM(B3:B9)</f>
        <v>70</v>
      </c>
      <c r="C10" s="17" t="s">
        <v>1</v>
      </c>
      <c r="D10" s="17">
        <f>SUM(D3:D9)</f>
        <v>70</v>
      </c>
      <c r="E10" s="17"/>
      <c r="F10" s="17">
        <f>SUM(F3:F9)</f>
        <v>70</v>
      </c>
      <c r="G10" s="17"/>
      <c r="H10" s="17">
        <f>SUM(H3:H9)</f>
        <v>70</v>
      </c>
      <c r="I10" s="17" t="s">
        <v>1</v>
      </c>
      <c r="J10" s="17">
        <f>SUM(J3:J9)</f>
        <v>70</v>
      </c>
      <c r="K10" s="18" t="s">
        <v>1</v>
      </c>
    </row>
    <row r="11" spans="1:11" x14ac:dyDescent="0.45">
      <c r="A11" s="28" t="s">
        <v>16</v>
      </c>
      <c r="B11" s="29">
        <f>RANK(B10,$B$10:$K$10,FALSE)</f>
        <v>1</v>
      </c>
      <c r="C11" s="29"/>
      <c r="D11" s="29">
        <f>RANK(D10,$B$10:$K$10,FALSE)</f>
        <v>1</v>
      </c>
      <c r="E11" s="29"/>
      <c r="F11" s="29">
        <f>RANK(F10,$B$10:$K$10,FALSE)</f>
        <v>1</v>
      </c>
      <c r="G11" s="29"/>
      <c r="H11" s="29">
        <f>RANK(H10,$B$10:$K$10,FALSE)</f>
        <v>1</v>
      </c>
      <c r="I11" s="29"/>
      <c r="J11" s="29">
        <f>RANK(J10,$B$10:$K$10,FALSE)</f>
        <v>1</v>
      </c>
      <c r="K11" s="30"/>
    </row>
  </sheetData>
  <pageMargins left="0.7" right="0.7" top="0.75" bottom="0.75" header="0.3" footer="0.3"/>
  <pageSetup paperSize="9" scale="34" orientation="landscape" horizontalDpi="0" verticalDpi="0"/>
  <headerFooter>
    <oddFooter>&amp;C&amp;"Calibri,Standaard"&amp;K000000Kwaliteitsscore Arbodienstverlening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DA8F-978E-4D3B-BC92-4A07C39054C2}">
  <dimension ref="A1:G8"/>
  <sheetViews>
    <sheetView tabSelected="1" workbookViewId="0">
      <selection activeCell="B4" sqref="B4"/>
    </sheetView>
  </sheetViews>
  <sheetFormatPr defaultColWidth="8.86328125" defaultRowHeight="17.25" x14ac:dyDescent="0.45"/>
  <cols>
    <col min="1" max="1" width="23.86328125" style="1" bestFit="1" customWidth="1"/>
    <col min="2" max="2" width="13.1328125" style="1" bestFit="1" customWidth="1"/>
    <col min="3" max="3" width="7.86328125" style="1" bestFit="1" customWidth="1"/>
    <col min="4" max="4" width="17.46484375" style="1" bestFit="1" customWidth="1"/>
    <col min="5" max="5" width="11.46484375" style="1" customWidth="1"/>
    <col min="6" max="6" width="15.796875" style="1" customWidth="1"/>
    <col min="7" max="7" width="9.1328125" style="1" bestFit="1" customWidth="1"/>
    <col min="8" max="16384" width="8.86328125" style="1"/>
  </cols>
  <sheetData>
    <row r="1" spans="1:7" x14ac:dyDescent="0.45">
      <c r="A1" s="19"/>
      <c r="B1" s="20" t="s">
        <v>4</v>
      </c>
      <c r="C1" s="20"/>
      <c r="D1" s="20" t="s">
        <v>5</v>
      </c>
      <c r="E1" s="20"/>
      <c r="F1" s="20" t="s">
        <v>7</v>
      </c>
      <c r="G1" s="21" t="s">
        <v>15</v>
      </c>
    </row>
    <row r="2" spans="1:7" ht="17.649999999999999" x14ac:dyDescent="0.5">
      <c r="A2" s="44" t="s">
        <v>6</v>
      </c>
      <c r="B2" s="45"/>
      <c r="C2" s="45">
        <v>0.3</v>
      </c>
      <c r="D2" s="45"/>
      <c r="E2" s="45">
        <v>0.7</v>
      </c>
      <c r="F2" s="46"/>
      <c r="G2" s="47"/>
    </row>
    <row r="3" spans="1:7" ht="17.649999999999999" x14ac:dyDescent="0.5">
      <c r="A3" s="24" t="s">
        <v>3</v>
      </c>
      <c r="B3" s="25"/>
      <c r="C3" s="25"/>
      <c r="D3" s="25"/>
      <c r="E3" s="25"/>
      <c r="F3" s="2"/>
      <c r="G3" s="26"/>
    </row>
    <row r="4" spans="1:7" x14ac:dyDescent="0.45">
      <c r="A4" s="22" t="str">
        <f>Inschrijver!B2</f>
        <v>Dienstverlener A</v>
      </c>
      <c r="B4" s="35">
        <f>Prijs!C3</f>
        <v>30</v>
      </c>
      <c r="C4" s="35">
        <f>B4*$C$2</f>
        <v>9</v>
      </c>
      <c r="D4" s="36">
        <f>Kwaliteit!B10</f>
        <v>70</v>
      </c>
      <c r="E4" s="37">
        <f>D4*$E$2</f>
        <v>49</v>
      </c>
      <c r="F4" s="35">
        <f>C4+E4</f>
        <v>58</v>
      </c>
      <c r="G4" s="38">
        <f xml:space="preserve"> RANK(F4,$F$4:$F$8,FALSE)</f>
        <v>1</v>
      </c>
    </row>
    <row r="5" spans="1:7" x14ac:dyDescent="0.45">
      <c r="A5" s="22" t="str">
        <f>Inschrijver!B3</f>
        <v>Dienstverlener B</v>
      </c>
      <c r="B5" s="35">
        <f>Prijs!C4</f>
        <v>30</v>
      </c>
      <c r="C5" s="35">
        <f t="shared" ref="C5:C8" si="0">B5*$C$2</f>
        <v>9</v>
      </c>
      <c r="D5" s="36">
        <f>Kwaliteit!D10</f>
        <v>70</v>
      </c>
      <c r="E5" s="37">
        <f t="shared" ref="E5:E8" si="1">D5*$E$2</f>
        <v>49</v>
      </c>
      <c r="F5" s="35">
        <f t="shared" ref="F5:F8" si="2">C5+E5</f>
        <v>58</v>
      </c>
      <c r="G5" s="38">
        <f t="shared" ref="G5:G8" si="3" xml:space="preserve"> RANK(F5,$F$4:$F$8,FALSE)</f>
        <v>1</v>
      </c>
    </row>
    <row r="6" spans="1:7" x14ac:dyDescent="0.45">
      <c r="A6" s="22" t="str">
        <f>Inschrijver!B4</f>
        <v>Dienstverlener C</v>
      </c>
      <c r="B6" s="35">
        <f>Prijs!C5</f>
        <v>30</v>
      </c>
      <c r="C6" s="35">
        <f t="shared" si="0"/>
        <v>9</v>
      </c>
      <c r="D6" s="36">
        <f>Kwaliteit!F10</f>
        <v>70</v>
      </c>
      <c r="E6" s="37">
        <f t="shared" si="1"/>
        <v>49</v>
      </c>
      <c r="F6" s="35">
        <f t="shared" si="2"/>
        <v>58</v>
      </c>
      <c r="G6" s="38">
        <f t="shared" si="3"/>
        <v>1</v>
      </c>
    </row>
    <row r="7" spans="1:7" x14ac:dyDescent="0.45">
      <c r="A7" s="22" t="str">
        <f>Inschrijver!B5</f>
        <v>Dienstverlener D</v>
      </c>
      <c r="B7" s="35">
        <f>Prijs!C6</f>
        <v>30</v>
      </c>
      <c r="C7" s="35">
        <f t="shared" si="0"/>
        <v>9</v>
      </c>
      <c r="D7" s="36">
        <f>Kwaliteit!H10</f>
        <v>70</v>
      </c>
      <c r="E7" s="37">
        <f t="shared" si="1"/>
        <v>49</v>
      </c>
      <c r="F7" s="35">
        <f t="shared" si="2"/>
        <v>58</v>
      </c>
      <c r="G7" s="38">
        <f t="shared" si="3"/>
        <v>1</v>
      </c>
    </row>
    <row r="8" spans="1:7" x14ac:dyDescent="0.45">
      <c r="A8" s="39" t="str">
        <f>Inschrijver!B6</f>
        <v>Dienstverlener E</v>
      </c>
      <c r="B8" s="40">
        <f>Prijs!C7</f>
        <v>30</v>
      </c>
      <c r="C8" s="40">
        <f t="shared" si="0"/>
        <v>9</v>
      </c>
      <c r="D8" s="41">
        <f>Kwaliteit!J10</f>
        <v>70</v>
      </c>
      <c r="E8" s="42">
        <f t="shared" si="1"/>
        <v>49</v>
      </c>
      <c r="F8" s="40">
        <f t="shared" si="2"/>
        <v>58</v>
      </c>
      <c r="G8" s="43">
        <f t="shared" si="3"/>
        <v>1</v>
      </c>
    </row>
  </sheetData>
  <pageMargins left="0.7" right="0.7" top="0.75" bottom="0.75" header="0.3" footer="0.3"/>
  <pageSetup paperSize="9" orientation="landscape" horizontalDpi="0" verticalDpi="0"/>
  <headerFooter>
    <oddFooter>&amp;C&amp;"Calibri,Standaard"&amp;K000000Totaal score Arbodienstverlening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Inschrijver</vt:lpstr>
      <vt:lpstr>Prijs</vt:lpstr>
      <vt:lpstr>Kwaliteit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BB001</dc:creator>
  <cp:keywords/>
  <dc:description/>
  <cp:lastModifiedBy>Niels Meijers</cp:lastModifiedBy>
  <cp:lastPrinted>2024-07-09T12:48:33Z</cp:lastPrinted>
  <dcterms:created xsi:type="dcterms:W3CDTF">2022-07-01T09:32:33Z</dcterms:created>
  <dcterms:modified xsi:type="dcterms:W3CDTF">2026-07-08T08:09:01Z</dcterms:modified>
  <cp:category/>
</cp:coreProperties>
</file>