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servicepunt71-my.sharepoint.com/personal/m_braam_leiden_nl/Documents/H Schijf/My Documents/"/>
    </mc:Choice>
  </mc:AlternateContent>
  <xr:revisionPtr revIDLastSave="6" documentId="8_{770CF15C-DDD4-41EC-9739-9FE35EAA0730}" xr6:coauthVersionLast="47" xr6:coauthVersionMax="47" xr10:uidLastSave="{6368F3AC-FE3A-4564-8837-DD0726318922}"/>
  <bookViews>
    <workbookView xWindow="-108" yWindow="-108" windowWidth="30936" windowHeight="16776" xr2:uid="{063AB15A-C39A-4D7B-ADE1-E6EC9FAECD47}"/>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E40" i="1"/>
  <c r="F40" i="1" s="1"/>
  <c r="E39" i="1"/>
  <c r="F39" i="1" s="1"/>
  <c r="E38" i="1"/>
  <c r="E37" i="1"/>
  <c r="F37" i="1" s="1"/>
  <c r="E32" i="1"/>
  <c r="F32" i="1" s="1"/>
  <c r="E31" i="1"/>
  <c r="F31" i="1" s="1"/>
  <c r="E36" i="1"/>
  <c r="F36" i="1" s="1"/>
  <c r="E35" i="1"/>
  <c r="F35" i="1" s="1"/>
  <c r="E29" i="1"/>
  <c r="F29" i="1" s="1"/>
  <c r="E28" i="1"/>
  <c r="F28" i="1" s="1"/>
  <c r="F19" i="1"/>
  <c r="F33" i="1"/>
  <c r="F30" i="1"/>
  <c r="F34" i="1"/>
  <c r="F27" i="1"/>
  <c r="F20" i="1"/>
  <c r="F18" i="1"/>
  <c r="F17" i="1"/>
  <c r="F42" i="1" s="1"/>
  <c r="F43" i="1" s="1"/>
  <c r="F14" i="1"/>
  <c r="F13" i="1"/>
  <c r="F38" i="1" l="1"/>
</calcChain>
</file>

<file path=xl/sharedStrings.xml><?xml version="1.0" encoding="utf-8"?>
<sst xmlns="http://schemas.openxmlformats.org/spreadsheetml/2006/main" count="70" uniqueCount="44">
  <si>
    <t>Gemeente Leiden</t>
  </si>
  <si>
    <t xml:space="preserve">Datum: </t>
  </si>
  <si>
    <t>NB: de fictieve hoeveelheden gaan over een periode van 1 jaar, automatisch worden deze maal 4 gedaan omdat het contract een looptijd heeft van 4 jaar. Het totaalbedrag over 4 jaar dient te worden opgenomen in het prijzenblad LET OP: dit wordt automatisch berekend!</t>
  </si>
  <si>
    <t>De prijzen die zijn opgegeven in het prijzenblad betreffen all-in prijzen. Voor elke categorie dient te zijn inbegrepen: éénmalige kosten, uitvoeringskosten (waaronder registratie en rapportage kosten), algemene kosten, transportkosten, grondwerk, vervoerskosten, parkeergelden, winst en risico, etc.</t>
  </si>
  <si>
    <t>Dagelijks Onderhoud- Omschrijving eenmalige opstartkosten conform PVE</t>
  </si>
  <si>
    <t>Fictieve hoeveelheid</t>
  </si>
  <si>
    <t>Eenheid</t>
  </si>
  <si>
    <t>Prijs per eenheid 2026</t>
  </si>
  <si>
    <t>Totaalprijs</t>
  </si>
  <si>
    <t>Algemeen</t>
  </si>
  <si>
    <t>Basiskosten- raamovk. (opstartkosten, rapportages, overleggen)</t>
  </si>
  <si>
    <t>jaar</t>
  </si>
  <si>
    <t>Consignatiedienst (exclusief herstelwerkzaamheden). De consignatiedienst omvat minimaal bereikbaarheid, storingsregistratie en coördinatie conform de in het PVE opgenomen responstijden en KPI’s. Alle kosten hiervoor dienen te zijn inbegrepen in het vaste tarief.</t>
  </si>
  <si>
    <t>Dagelijks Onderhoud - Omschrijving werkzaamheden op basis van regie over 1 jaar conform PVE</t>
  </si>
  <si>
    <t>Prijs per eenheid</t>
  </si>
  <si>
    <t>Regulier dagelijks onderhoud</t>
  </si>
  <si>
    <t>Onderhoud en visuele inspectie Markt en Evenementkasten</t>
  </si>
  <si>
    <t>stuk</t>
  </si>
  <si>
    <t>Onderhoud kasten met enkel stopcontacten (kasten die zijn aangesloten op een voedingskast waarin de beveiligingen zitten)</t>
  </si>
  <si>
    <t>Veiligheidsinspectie Markt en evenementenkasten</t>
  </si>
  <si>
    <t>Inspectie kasten met enkel stopcontacten (kasten die zijn aangesloten op een voedingskast waarin de beveiligingen zitten)</t>
  </si>
  <si>
    <t>Dagelijks en Groot onderhoud - Omschrijving aanvullende regiewerkzaamheden op basis van 1 jaar conform PVE</t>
  </si>
  <si>
    <t>Monteur - uurloon</t>
  </si>
  <si>
    <t>uur</t>
  </si>
  <si>
    <t>Monteur - dagdeel tarief</t>
  </si>
  <si>
    <t>dagdelen</t>
  </si>
  <si>
    <t>Monteur - dagtarief</t>
  </si>
  <si>
    <t>dagen</t>
  </si>
  <si>
    <t>Adviseur - uurloon</t>
  </si>
  <si>
    <t>Adviseur - dagdeel tarief</t>
  </si>
  <si>
    <t>Adviseur - dagtarief</t>
  </si>
  <si>
    <t>Kosten revisietekening maken</t>
  </si>
  <si>
    <t>keer</t>
  </si>
  <si>
    <t xml:space="preserve">Voorrijkosten binnen de werktijden van 07.00 - 17.00 uur op weekdagen </t>
  </si>
  <si>
    <t>Voorrijkosten buiten de werktijden van 07.00 - 17.00 uur op weekdagen of op zaterdag</t>
  </si>
  <si>
    <t>Voorrijkosten op zon- en feestdagen</t>
  </si>
  <si>
    <t>Uurloon werkzaamheden monteur buiten de werktijden van 07.00- 17.00 uur op weekdagen</t>
  </si>
  <si>
    <t>Uurloon werkzaamheden tussen 07.00 - 17.00 uur monteur op zaterdag</t>
  </si>
  <si>
    <t>Uurloon werkzaamheden monteur buiten de werktijden van 07.00- 17.00 uur op zaterdag</t>
  </si>
  <si>
    <t>Uurloon werkzaamheden monteur tussen 07.00 - 17.00 uur op zon- en feestdagen</t>
  </si>
  <si>
    <t>Uurloon werkzaamheden monteur buiten de werktijden van 07.00- 17.00 uur op zon- en feestdagen</t>
  </si>
  <si>
    <t>Inschrijfprijs - jaar 1 €</t>
  </si>
  <si>
    <t>Totaal over 4 jaar</t>
  </si>
  <si>
    <t>Naam &amp; 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</si>
</sst>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8">
    <font>
      <sz val="11"/>
      <color theme="1"/>
      <name val="Calibri"/>
      <family val="2"/>
      <scheme val="minor"/>
    </font>
    <font>
      <sz val="11"/>
      <color theme="1"/>
      <name val="Calibri"/>
      <family val="2"/>
      <scheme val="minor"/>
    </font>
    <font>
      <b/>
      <sz val="11"/>
      <color theme="1"/>
      <name val="Calibri"/>
      <family val="2"/>
    </font>
    <font>
      <b/>
      <sz val="10.5"/>
      <color theme="1"/>
      <name val="Corbel"/>
      <family val="2"/>
    </font>
    <font>
      <sz val="10.5"/>
      <color theme="1"/>
      <name val="Corbel"/>
      <family val="2"/>
    </font>
    <font>
      <sz val="14"/>
      <color theme="1"/>
      <name val="Calibri"/>
      <family val="2"/>
    </font>
    <font>
      <sz val="5"/>
      <color theme="1"/>
      <name val="Segoe UI"/>
      <family val="2"/>
    </font>
    <font>
      <sz val="12"/>
      <color theme="1"/>
      <name val="Corbel"/>
      <family val="2"/>
    </font>
  </fonts>
  <fills count="5">
    <fill>
      <patternFill patternType="none"/>
    </fill>
    <fill>
      <patternFill patternType="gray125"/>
    </fill>
    <fill>
      <patternFill patternType="solid">
        <fgColor rgb="FFBFBFBF"/>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0" fontId="2" fillId="0" borderId="0" xfId="0" applyFont="1" applyAlignment="1">
      <alignment vertical="top" wrapText="1"/>
    </xf>
    <xf numFmtId="0" fontId="0" fillId="0" borderId="0" xfId="0" applyProtection="1">
      <protection locked="0"/>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 xfId="0" applyFont="1" applyFill="1" applyBorder="1" applyAlignment="1" applyProtection="1">
      <alignment vertical="center" wrapText="1"/>
      <protection locked="0"/>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pplyProtection="1">
      <alignment vertical="center" wrapText="1"/>
      <protection locked="0"/>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3" fillId="0" borderId="6" xfId="0" applyFont="1" applyBorder="1" applyAlignment="1">
      <alignment horizontal="center" vertical="center" wrapText="1"/>
    </xf>
    <xf numFmtId="0" fontId="5" fillId="0" borderId="0" xfId="0" applyFont="1" applyProtection="1">
      <protection locked="0"/>
    </xf>
    <xf numFmtId="44" fontId="4" fillId="0" borderId="4" xfId="1" applyFont="1" applyBorder="1" applyAlignment="1">
      <alignment vertical="center" wrapText="1"/>
    </xf>
    <xf numFmtId="43" fontId="0" fillId="0" borderId="0" xfId="2" applyFont="1"/>
    <xf numFmtId="0" fontId="0" fillId="0" borderId="8" xfId="0" applyBorder="1"/>
    <xf numFmtId="44" fontId="4" fillId="0" borderId="3" xfId="1" applyFont="1" applyBorder="1" applyAlignment="1" applyProtection="1">
      <alignment vertical="center" wrapText="1"/>
    </xf>
    <xf numFmtId="0" fontId="3" fillId="0" borderId="5" xfId="0" applyFont="1" applyBorder="1" applyAlignment="1">
      <alignment horizontal="center" vertical="center" wrapText="1"/>
    </xf>
    <xf numFmtId="44" fontId="0" fillId="0" borderId="5" xfId="0" applyNumberFormat="1" applyBorder="1"/>
    <xf numFmtId="44" fontId="3" fillId="0" borderId="5" xfId="0" applyNumberFormat="1" applyFont="1" applyBorder="1" applyAlignment="1">
      <alignment horizontal="center" vertical="center" wrapText="1"/>
    </xf>
    <xf numFmtId="44" fontId="4" fillId="3" borderId="4" xfId="1" applyFont="1" applyFill="1" applyBorder="1" applyAlignment="1" applyProtection="1">
      <alignment vertical="center" wrapText="1"/>
      <protection locked="0"/>
    </xf>
    <xf numFmtId="0" fontId="0" fillId="3" borderId="0" xfId="0" applyFill="1"/>
    <xf numFmtId="0" fontId="4" fillId="4" borderId="3" xfId="0" applyFont="1" applyFill="1" applyBorder="1" applyAlignment="1">
      <alignment vertical="center" wrapText="1"/>
    </xf>
    <xf numFmtId="0" fontId="6" fillId="4" borderId="0" xfId="0" applyFont="1" applyFill="1" applyAlignment="1">
      <alignment vertical="center"/>
    </xf>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2" fillId="0" borderId="0" xfId="0" applyFont="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cellXfs>
  <cellStyles count="3">
    <cellStyle name="Komma" xfId="2" builtinId="3"/>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0758D-32D9-45A1-95F9-033BC92CCD3D}">
  <dimension ref="B1:I54"/>
  <sheetViews>
    <sheetView tabSelected="1" zoomScale="85" zoomScaleNormal="85" workbookViewId="0">
      <selection activeCell="L40" sqref="L40"/>
    </sheetView>
  </sheetViews>
  <sheetFormatPr defaultRowHeight="14.45"/>
  <cols>
    <col min="2" max="3" width="54.5703125"/>
    <col min="4" max="4" width="19.5703125" customWidth="1"/>
    <col min="5" max="5" width="14.140625" bestFit="1" customWidth="1"/>
    <col min="6" max="6" width="38.85546875" customWidth="1"/>
    <col min="7" max="7" width="0.5703125" style="15" customWidth="1"/>
    <col min="8" max="8" width="38.85546875" style="15" hidden="1" customWidth="1"/>
    <col min="9" max="9" width="0.28515625" customWidth="1"/>
    <col min="10" max="10" width="16.85546875" customWidth="1"/>
  </cols>
  <sheetData>
    <row r="1" spans="2:9">
      <c r="B1" t="s">
        <v>0</v>
      </c>
    </row>
    <row r="2" spans="2:9">
      <c r="B2" t="s">
        <v>1</v>
      </c>
    </row>
    <row r="4" spans="2:9">
      <c r="B4" s="29" t="s">
        <v>2</v>
      </c>
      <c r="C4" s="29"/>
      <c r="D4" s="29"/>
      <c r="E4" s="29"/>
      <c r="F4" s="29"/>
      <c r="G4" s="29"/>
      <c r="H4" s="29"/>
      <c r="I4" s="29"/>
    </row>
    <row r="5" spans="2:9" ht="40.5" customHeight="1">
      <c r="B5" s="29"/>
      <c r="C5" s="29"/>
      <c r="D5" s="29"/>
      <c r="E5" s="29"/>
      <c r="F5" s="29"/>
      <c r="G5" s="29"/>
      <c r="H5" s="29"/>
      <c r="I5" s="29"/>
    </row>
    <row r="7" spans="2:9" ht="14.25" customHeight="1">
      <c r="B7" s="30" t="s">
        <v>3</v>
      </c>
      <c r="C7" s="30"/>
      <c r="D7" s="30"/>
      <c r="E7" s="30"/>
      <c r="F7" s="30"/>
      <c r="G7" s="30"/>
      <c r="H7" s="30"/>
    </row>
    <row r="8" spans="2:9" ht="28.5" customHeight="1" thickBot="1">
      <c r="B8" s="31"/>
      <c r="C8" s="31"/>
      <c r="D8" s="31"/>
      <c r="E8" s="31"/>
      <c r="F8" s="31"/>
      <c r="G8" s="30"/>
      <c r="H8" s="30"/>
    </row>
    <row r="9" spans="2:9">
      <c r="B9" s="25" t="s">
        <v>4</v>
      </c>
      <c r="C9" s="32" t="s">
        <v>5</v>
      </c>
      <c r="D9" s="25" t="s">
        <v>6</v>
      </c>
      <c r="E9" s="27" t="s">
        <v>7</v>
      </c>
      <c r="F9" s="25" t="s">
        <v>8</v>
      </c>
      <c r="G9" s="16"/>
      <c r="H9"/>
    </row>
    <row r="10" spans="2:9" ht="15" thickBot="1">
      <c r="B10" s="26"/>
      <c r="C10" s="33"/>
      <c r="D10" s="26"/>
      <c r="E10" s="28"/>
      <c r="F10" s="26"/>
      <c r="G10"/>
      <c r="H10"/>
    </row>
    <row r="11" spans="2:9" ht="28.9">
      <c r="B11" s="3"/>
      <c r="C11" s="3" t="s">
        <v>5</v>
      </c>
      <c r="D11" s="3" t="s">
        <v>6</v>
      </c>
      <c r="E11" s="5" t="s">
        <v>7</v>
      </c>
      <c r="F11" s="3" t="s">
        <v>8</v>
      </c>
      <c r="G11"/>
      <c r="H11"/>
    </row>
    <row r="12" spans="2:9" ht="15" customHeight="1" thickBot="1">
      <c r="B12" s="6" t="s">
        <v>9</v>
      </c>
      <c r="C12" s="6"/>
      <c r="D12" s="6"/>
      <c r="E12" s="8"/>
      <c r="F12" s="6"/>
      <c r="G12"/>
      <c r="H12"/>
    </row>
    <row r="13" spans="2:9" ht="29.45" thickBot="1">
      <c r="B13" s="11" t="s">
        <v>10</v>
      </c>
      <c r="C13" s="10">
        <v>1</v>
      </c>
      <c r="D13" s="10" t="s">
        <v>11</v>
      </c>
      <c r="E13" s="21">
        <v>0</v>
      </c>
      <c r="F13" s="14">
        <f t="shared" ref="F13" si="0">E13*C13</f>
        <v>0</v>
      </c>
      <c r="G13"/>
      <c r="H13"/>
    </row>
    <row r="14" spans="2:9" ht="72.599999999999994" thickBot="1">
      <c r="B14" s="23" t="s">
        <v>12</v>
      </c>
      <c r="C14" s="10">
        <v>1</v>
      </c>
      <c r="D14" s="10" t="s">
        <v>11</v>
      </c>
      <c r="E14" s="21">
        <v>0</v>
      </c>
      <c r="F14" s="14">
        <f>E14*C14</f>
        <v>0</v>
      </c>
      <c r="G14"/>
      <c r="H14"/>
    </row>
    <row r="15" spans="2:9" ht="28.9">
      <c r="B15" s="3" t="s">
        <v>13</v>
      </c>
      <c r="C15" s="3" t="s">
        <v>5</v>
      </c>
      <c r="D15" s="3" t="s">
        <v>6</v>
      </c>
      <c r="E15" s="5" t="s">
        <v>14</v>
      </c>
      <c r="F15" s="3" t="s">
        <v>8</v>
      </c>
      <c r="G15"/>
      <c r="H15"/>
    </row>
    <row r="16" spans="2:9" ht="15" thickBot="1">
      <c r="B16" s="6" t="s">
        <v>15</v>
      </c>
      <c r="C16" s="6"/>
      <c r="D16" s="6"/>
      <c r="E16" s="8"/>
      <c r="F16" s="6"/>
      <c r="G16"/>
      <c r="H16"/>
    </row>
    <row r="17" spans="2:8" ht="15" thickBot="1">
      <c r="B17" s="11" t="s">
        <v>16</v>
      </c>
      <c r="C17" s="10">
        <v>38</v>
      </c>
      <c r="D17" s="10" t="s">
        <v>17</v>
      </c>
      <c r="E17" s="21">
        <v>0</v>
      </c>
      <c r="F17" s="14">
        <f>E17*C17</f>
        <v>0</v>
      </c>
      <c r="G17"/>
      <c r="H17"/>
    </row>
    <row r="18" spans="2:8" ht="43.9" thickBot="1">
      <c r="B18" s="11" t="s">
        <v>18</v>
      </c>
      <c r="C18" s="10">
        <v>76</v>
      </c>
      <c r="D18" s="10" t="s">
        <v>17</v>
      </c>
      <c r="E18" s="21">
        <v>0</v>
      </c>
      <c r="F18" s="14">
        <f>E18*C18</f>
        <v>0</v>
      </c>
      <c r="G18"/>
      <c r="H18"/>
    </row>
    <row r="19" spans="2:8" ht="15" thickBot="1">
      <c r="B19" s="11" t="s">
        <v>19</v>
      </c>
      <c r="C19" s="10">
        <v>38</v>
      </c>
      <c r="D19" s="10" t="s">
        <v>17</v>
      </c>
      <c r="E19" s="21">
        <v>0</v>
      </c>
      <c r="F19" s="14">
        <f>E19*C19</f>
        <v>0</v>
      </c>
      <c r="G19"/>
      <c r="H19"/>
    </row>
    <row r="20" spans="2:8" ht="43.9" thickBot="1">
      <c r="B20" s="11" t="s">
        <v>20</v>
      </c>
      <c r="C20" s="10">
        <v>76</v>
      </c>
      <c r="D20" s="10" t="s">
        <v>17</v>
      </c>
      <c r="E20" s="21">
        <v>0</v>
      </c>
      <c r="F20" s="14">
        <f t="shared" ref="F20" si="1">E20*C20</f>
        <v>0</v>
      </c>
      <c r="G20"/>
      <c r="H20"/>
    </row>
    <row r="24" spans="2:8" ht="15" thickBot="1">
      <c r="B24" s="1"/>
      <c r="C24" s="2"/>
      <c r="D24" s="2"/>
      <c r="E24" s="2"/>
      <c r="F24" s="2"/>
      <c r="G24"/>
      <c r="H24"/>
    </row>
    <row r="25" spans="2:8" ht="28.9">
      <c r="B25" s="3" t="s">
        <v>21</v>
      </c>
      <c r="C25" s="4" t="s">
        <v>5</v>
      </c>
      <c r="D25" s="3" t="s">
        <v>6</v>
      </c>
      <c r="E25" s="5" t="s">
        <v>14</v>
      </c>
      <c r="F25" s="3" t="s">
        <v>8</v>
      </c>
      <c r="G25"/>
      <c r="H25"/>
    </row>
    <row r="26" spans="2:8" ht="15" thickBot="1">
      <c r="B26" s="6"/>
      <c r="C26" s="7"/>
      <c r="D26" s="6"/>
      <c r="E26" s="8"/>
      <c r="F26" s="6"/>
      <c r="G26"/>
      <c r="H26"/>
    </row>
    <row r="27" spans="2:8" ht="15" thickBot="1">
      <c r="B27" s="9" t="s">
        <v>22</v>
      </c>
      <c r="C27" s="10">
        <v>16</v>
      </c>
      <c r="D27" s="10" t="s">
        <v>23</v>
      </c>
      <c r="E27" s="21">
        <v>0</v>
      </c>
      <c r="F27" s="17">
        <f>E27*C27</f>
        <v>0</v>
      </c>
      <c r="G27"/>
      <c r="H27"/>
    </row>
    <row r="28" spans="2:8" ht="15" thickBot="1">
      <c r="B28" s="9" t="s">
        <v>24</v>
      </c>
      <c r="C28" s="10">
        <v>4</v>
      </c>
      <c r="D28" s="10" t="s">
        <v>25</v>
      </c>
      <c r="E28" s="21">
        <f>+E27*4</f>
        <v>0</v>
      </c>
      <c r="F28" s="17">
        <f t="shared" ref="F28:F41" si="2">E28*C28</f>
        <v>0</v>
      </c>
      <c r="G28"/>
      <c r="H28"/>
    </row>
    <row r="29" spans="2:8" ht="15" thickBot="1">
      <c r="B29" s="9" t="s">
        <v>26</v>
      </c>
      <c r="C29" s="10">
        <v>2</v>
      </c>
      <c r="D29" s="10" t="s">
        <v>27</v>
      </c>
      <c r="E29" s="21">
        <f>+E27*8</f>
        <v>0</v>
      </c>
      <c r="F29" s="17">
        <f t="shared" si="2"/>
        <v>0</v>
      </c>
      <c r="G29"/>
      <c r="H29"/>
    </row>
    <row r="30" spans="2:8" ht="15" thickBot="1">
      <c r="B30" s="11" t="s">
        <v>28</v>
      </c>
      <c r="C30" s="10">
        <v>16</v>
      </c>
      <c r="D30" s="10" t="s">
        <v>23</v>
      </c>
      <c r="E30" s="21">
        <v>0</v>
      </c>
      <c r="F30" s="17">
        <f t="shared" si="2"/>
        <v>0</v>
      </c>
      <c r="G30"/>
      <c r="H30"/>
    </row>
    <row r="31" spans="2:8" ht="15" thickBot="1">
      <c r="B31" s="11" t="s">
        <v>29</v>
      </c>
      <c r="C31" s="10">
        <v>4</v>
      </c>
      <c r="D31" s="10" t="s">
        <v>25</v>
      </c>
      <c r="E31" s="21">
        <f>+E30*4</f>
        <v>0</v>
      </c>
      <c r="F31" s="17">
        <f t="shared" si="2"/>
        <v>0</v>
      </c>
      <c r="G31"/>
      <c r="H31"/>
    </row>
    <row r="32" spans="2:8" ht="15" thickBot="1">
      <c r="B32" s="11" t="s">
        <v>30</v>
      </c>
      <c r="C32" s="10">
        <v>2</v>
      </c>
      <c r="D32" s="10" t="s">
        <v>27</v>
      </c>
      <c r="E32" s="21">
        <f>+E30*8</f>
        <v>0</v>
      </c>
      <c r="F32" s="17">
        <f t="shared" si="2"/>
        <v>0</v>
      </c>
      <c r="G32"/>
      <c r="H32"/>
    </row>
    <row r="33" spans="2:8" ht="15" thickBot="1">
      <c r="B33" s="11" t="s">
        <v>31</v>
      </c>
      <c r="C33" s="10">
        <v>8</v>
      </c>
      <c r="D33" s="10" t="s">
        <v>32</v>
      </c>
      <c r="E33" s="21">
        <v>0</v>
      </c>
      <c r="F33" s="17">
        <f>E33*C33</f>
        <v>0</v>
      </c>
      <c r="G33" s="24"/>
      <c r="H33"/>
    </row>
    <row r="34" spans="2:8" ht="29.45" thickBot="1">
      <c r="B34" s="11" t="s">
        <v>33</v>
      </c>
      <c r="C34" s="10">
        <v>8</v>
      </c>
      <c r="D34" s="10" t="s">
        <v>32</v>
      </c>
      <c r="E34" s="21">
        <v>0</v>
      </c>
      <c r="F34" s="17">
        <f t="shared" si="2"/>
        <v>0</v>
      </c>
      <c r="G34"/>
      <c r="H34"/>
    </row>
    <row r="35" spans="2:8" ht="29.45" thickBot="1">
      <c r="B35" s="11" t="s">
        <v>34</v>
      </c>
      <c r="C35" s="10">
        <v>8</v>
      </c>
      <c r="D35" s="10" t="s">
        <v>32</v>
      </c>
      <c r="E35" s="21">
        <f>+E34*1.38</f>
        <v>0</v>
      </c>
      <c r="F35" s="17">
        <f t="shared" si="2"/>
        <v>0</v>
      </c>
      <c r="G35"/>
      <c r="H35"/>
    </row>
    <row r="36" spans="2:8" ht="15" thickBot="1">
      <c r="B36" s="11" t="s">
        <v>35</v>
      </c>
      <c r="C36" s="10">
        <v>8</v>
      </c>
      <c r="D36" s="10" t="s">
        <v>32</v>
      </c>
      <c r="E36" s="21">
        <f>+E34*1.63</f>
        <v>0</v>
      </c>
      <c r="F36" s="17">
        <f t="shared" si="2"/>
        <v>0</v>
      </c>
      <c r="G36"/>
      <c r="H36"/>
    </row>
    <row r="37" spans="2:8" ht="29.45" thickBot="1">
      <c r="B37" s="11" t="s">
        <v>36</v>
      </c>
      <c r="C37" s="10">
        <v>8</v>
      </c>
      <c r="D37" s="10" t="s">
        <v>23</v>
      </c>
      <c r="E37" s="21">
        <f>+E27*1.5</f>
        <v>0</v>
      </c>
      <c r="F37" s="17">
        <f t="shared" si="2"/>
        <v>0</v>
      </c>
      <c r="G37"/>
      <c r="H37"/>
    </row>
    <row r="38" spans="2:8" ht="29.45" thickBot="1">
      <c r="B38" s="11" t="s">
        <v>37</v>
      </c>
      <c r="C38" s="10">
        <v>8</v>
      </c>
      <c r="D38" s="10" t="s">
        <v>23</v>
      </c>
      <c r="E38" s="21">
        <f>+E27*1.5</f>
        <v>0</v>
      </c>
      <c r="F38" s="17">
        <f t="shared" si="2"/>
        <v>0</v>
      </c>
      <c r="G38"/>
      <c r="H38"/>
    </row>
    <row r="39" spans="2:8" ht="29.45" thickBot="1">
      <c r="B39" s="11" t="s">
        <v>38</v>
      </c>
      <c r="C39" s="10">
        <v>8</v>
      </c>
      <c r="D39" s="10" t="s">
        <v>23</v>
      </c>
      <c r="E39" s="21">
        <f>+E27*2</f>
        <v>0</v>
      </c>
      <c r="F39" s="17">
        <f t="shared" si="2"/>
        <v>0</v>
      </c>
      <c r="G39"/>
      <c r="H39"/>
    </row>
    <row r="40" spans="2:8" ht="29.45" thickBot="1">
      <c r="B40" s="11" t="s">
        <v>39</v>
      </c>
      <c r="C40" s="10">
        <v>8</v>
      </c>
      <c r="D40" s="10" t="s">
        <v>23</v>
      </c>
      <c r="E40" s="21">
        <f>+E27*2</f>
        <v>0</v>
      </c>
      <c r="F40" s="17">
        <f t="shared" si="2"/>
        <v>0</v>
      </c>
      <c r="G40"/>
      <c r="H40"/>
    </row>
    <row r="41" spans="2:8" ht="29.45" thickBot="1">
      <c r="B41" s="11" t="s">
        <v>40</v>
      </c>
      <c r="C41" s="10">
        <v>8</v>
      </c>
      <c r="D41" s="10" t="s">
        <v>23</v>
      </c>
      <c r="E41" s="21">
        <v>0</v>
      </c>
      <c r="F41" s="17">
        <f t="shared" si="2"/>
        <v>0</v>
      </c>
      <c r="G41"/>
      <c r="H41"/>
    </row>
    <row r="42" spans="2:8" ht="15" thickBot="1">
      <c r="B42" s="11"/>
      <c r="C42" s="10"/>
      <c r="D42" s="12" t="s">
        <v>41</v>
      </c>
      <c r="E42" s="20"/>
      <c r="F42" s="17">
        <f>F27+F28+F29+F30+F31+F32+F34+F37+F38+F39+F40+F41+F33+F20+F19+F18+F17+F14+F13+F35+F36</f>
        <v>0</v>
      </c>
      <c r="G42"/>
      <c r="H42"/>
    </row>
    <row r="43" spans="2:8" ht="15" thickBot="1">
      <c r="D43" s="18" t="s">
        <v>42</v>
      </c>
      <c r="E43" s="19"/>
      <c r="F43" s="19">
        <f>F42*4</f>
        <v>0</v>
      </c>
    </row>
    <row r="49" spans="2:2" ht="18">
      <c r="B49" s="13" t="s">
        <v>43</v>
      </c>
    </row>
    <row r="50" spans="2:2">
      <c r="B50" s="22"/>
    </row>
    <row r="51" spans="2:2">
      <c r="B51" s="22"/>
    </row>
    <row r="52" spans="2:2">
      <c r="B52" s="22"/>
    </row>
    <row r="53" spans="2:2">
      <c r="B53" s="22"/>
    </row>
    <row r="54" spans="2:2">
      <c r="B54" s="22"/>
    </row>
  </sheetData>
  <sheetProtection algorithmName="SHA-512" hashValue="L09gjeQGhg94gqX0ctKIm0wMjiKzf0Hbq2IBBzkTeohVGEUxjjLkFfYyxTeSknQe+7XK7hT6mRY6s871V2deBQ==" saltValue="A/v9iF8r3FsRRatdsZ4bBw==" spinCount="100000" sheet="1" objects="1" scenarios="1"/>
  <protectedRanges>
    <protectedRange algorithmName="SHA-512" hashValue="KbCUsHFuxc5Vw/3N4A2PlvtB4+9TBHdqC1A2EcTi2Bprlr5WZ+ReJpDD3l6ru7b20eCl8RxxIBq6Ai9AWYKArw==" saltValue="ZSjp4zowYsLYe1TDpSTWnA==" spinCount="100000" sqref="F9:F20 B9:D20 B7:H8" name="beveiliging_2"/>
    <protectedRange algorithmName="SHA-512" hashValue="KbCUsHFuxc5Vw/3N4A2PlvtB4+9TBHdqC1A2EcTi2Bprlr5WZ+ReJpDD3l6ru7b20eCl8RxxIBq6Ai9AWYKArw==" saltValue="ZSjp4zowYsLYe1TDpSTWnA==" spinCount="100000" sqref="B4:I5" name="beveiliging_3"/>
  </protectedRanges>
  <mergeCells count="7">
    <mergeCell ref="D9:D10"/>
    <mergeCell ref="E9:E10"/>
    <mergeCell ref="F9:F10"/>
    <mergeCell ref="B4:I5"/>
    <mergeCell ref="B7:H8"/>
    <mergeCell ref="B9:B10"/>
    <mergeCell ref="C9:C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47C19B5595754EBC6803BA586018D8" ma:contentTypeVersion="23" ma:contentTypeDescription="Een nieuw document maken." ma:contentTypeScope="" ma:versionID="4ee8b2a7d14973ab975a53adf71bd384">
  <xsd:schema xmlns:xsd="http://www.w3.org/2001/XMLSchema" xmlns:xs="http://www.w3.org/2001/XMLSchema" xmlns:p="http://schemas.microsoft.com/office/2006/metadata/properties" xmlns:ns2="b9bd92d5-1b95-4629-b465-e6e3a58c153d" xmlns:ns3="54cc4668-d113-4bac-9d47-c8bca46526f0" targetNamespace="http://schemas.microsoft.com/office/2006/metadata/properties" ma:root="true" ma:fieldsID="bfe0e3304a4b28d8385b377a8b458d6a" ns2:_="" ns3:_="">
    <xsd:import namespace="b9bd92d5-1b95-4629-b465-e6e3a58c153d"/>
    <xsd:import namespace="54cc4668-d113-4bac-9d47-c8bca46526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Categorie" minOccurs="0"/>
                <xsd:element ref="ns2:TN_x002d_kenmerk" minOccurs="0"/>
                <xsd:element ref="ns2:Status" minOccurs="0"/>
                <xsd:element ref="ns2:Toegewezen" minOccurs="0"/>
                <xsd:element ref="ns2:Procedure"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d92d5-1b95-4629-b465-e6e3a58c1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111a3439-1d4c-408e-919b-7f3b2cc7062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Categorie" ma:index="24" nillable="true" ma:displayName="Categorie" ma:format="Dropdown" ma:internalName="Categorie">
      <xsd:simpleType>
        <xsd:restriction base="dms:Choice">
          <xsd:enumeration value="1. Personeelsgerelateerde zaken"/>
          <xsd:enumeration value="2- Kantoorinrichting en benodigdheden, middelen voor bedrijfsvoering en informatie"/>
          <xsd:enumeration value="3- Automatisering en telecommunicatie"/>
          <xsd:enumeration value="4- Flexibele arbeid"/>
          <xsd:enumeration value="5-Advies en onderzoek"/>
          <xsd:enumeration value="6- Vervoer, aandrijfsystemen, emballage"/>
          <xsd:enumeration value="7- Gebouwen en gebouwgerelateerde installaties"/>
          <xsd:enumeration value="8-GWW (aanleg en onderhoud), niet gebouwgerelateerde installaties en openbare ruimten"/>
          <xsd:enumeration value="9-Hulpverlening en openbare orde"/>
          <xsd:enumeration value="10-Sociaal domein"/>
        </xsd:restriction>
      </xsd:simpleType>
    </xsd:element>
    <xsd:element name="TN_x002d_kenmerk" ma:index="25" nillable="true" ma:displayName="TN-kenmerk" ma:format="Dropdown" ma:internalName="TN_x002d_kenmerk">
      <xsd:simpleType>
        <xsd:restriction base="dms:Text">
          <xsd:maxLength value="255"/>
        </xsd:restriction>
      </xsd:simpleType>
    </xsd:element>
    <xsd:element name="Status" ma:index="26" nillable="true" ma:displayName="Status" ma:format="Dropdown" ma:internalName="Status">
      <xsd:simpleType>
        <xsd:restriction base="dms:Choice">
          <xsd:enumeration value="Open"/>
          <xsd:enumeration value="Afgerond"/>
          <xsd:enumeration value="On Hold"/>
          <xsd:enumeration value="Afgebroken"/>
        </xsd:restriction>
      </xsd:simpleType>
    </xsd:element>
    <xsd:element name="Toegewezen" ma:index="27" nillable="true" ma:displayName="Toegewezen" ma:format="Dropdown" ma:list="UserInfo" ma:SharePointGroup="0" ma:internalName="Toegewez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cedure" ma:index="28" nillable="true" ma:displayName="Procedure" ma:format="Dropdown" ma:internalName="Procedure">
      <xsd:simpleType>
        <xsd:restriction base="dms:Choice">
          <xsd:enumeration value="EU"/>
          <xsd:enumeration value="MVO / Nationaal"/>
        </xsd:restriction>
      </xsd:simpleType>
    </xsd:element>
    <xsd:element name="MediaServiceLocation" ma:index="29" nillable="true" ma:displayName="Location" ma:description="" ma:indexed="true" ma:internalName="MediaServiceLocation" ma:readOnly="true">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cc4668-d113-4bac-9d47-c8bca46526f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af295bdc-cfe6-43b2-972f-4a9dbb5e5572}" ma:internalName="TaxCatchAll" ma:showField="CatchAllData" ma:web="54cc4668-d113-4bac-9d47-c8bca4652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bd92d5-1b95-4629-b465-e6e3a58c153d">
      <Terms xmlns="http://schemas.microsoft.com/office/infopath/2007/PartnerControls"/>
    </lcf76f155ced4ddcb4097134ff3c332f>
    <TaxCatchAll xmlns="54cc4668-d113-4bac-9d47-c8bca46526f0" xsi:nil="true"/>
    <Toegewezen xmlns="b9bd92d5-1b95-4629-b465-e6e3a58c153d">
      <UserInfo>
        <DisplayName/>
        <AccountId xsi:nil="true"/>
        <AccountType/>
      </UserInfo>
    </Toegewezen>
    <Status xmlns="b9bd92d5-1b95-4629-b465-e6e3a58c153d" xsi:nil="true"/>
    <Categorie xmlns="b9bd92d5-1b95-4629-b465-e6e3a58c153d" xsi:nil="true"/>
    <Procedure xmlns="b9bd92d5-1b95-4629-b465-e6e3a58c153d" xsi:nil="true"/>
    <TN_x002d_kenmerk xmlns="b9bd92d5-1b95-4629-b465-e6e3a58c15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A680BC-7CC0-41C9-9B0A-0C0052F10098}"/>
</file>

<file path=customXml/itemProps2.xml><?xml version="1.0" encoding="utf-8"?>
<ds:datastoreItem xmlns:ds="http://schemas.openxmlformats.org/officeDocument/2006/customXml" ds:itemID="{5127A884-7735-43A9-9ECC-2E9BEB3F9E18}"/>
</file>

<file path=customXml/itemProps3.xml><?xml version="1.0" encoding="utf-8"?>
<ds:datastoreItem xmlns:ds="http://schemas.openxmlformats.org/officeDocument/2006/customXml" ds:itemID="{2A20EEF2-C45F-4BAE-A5AA-D4203201C93C}"/>
</file>

<file path=docProps/app.xml><?xml version="1.0" encoding="utf-8"?>
<Properties xmlns="http://schemas.openxmlformats.org/officeDocument/2006/extended-properties" xmlns:vt="http://schemas.openxmlformats.org/officeDocument/2006/docPropsVTypes">
  <Application>Microsoft Excel Online</Application>
  <Manager/>
  <Company>Servicepunt 71</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Noordwijk, Joshua</dc:creator>
  <cp:keywords/>
  <dc:description/>
  <cp:lastModifiedBy>Braam, Martin</cp:lastModifiedBy>
  <cp:revision/>
  <dcterms:created xsi:type="dcterms:W3CDTF">2024-11-29T09:47:32Z</dcterms:created>
  <dcterms:modified xsi:type="dcterms:W3CDTF">2026-07-02T05:53:54Z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0x0101007C47C19B5595754EBC6803BA586018D8</vt:lpwstr>
  </property>
  <property fmtid="{D5CDD505-2E9C-101B-9397-08002B2CF9AE}" pid="3" name="MediaServiceImageTags">
    <vt:lpwstr/>
  </property>
</Properties>
</file>