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23"/>
  <workbookPr filterPrivacy="1" defaultThemeVersion="124226"/>
  <xr:revisionPtr revIDLastSave="97" documentId="8_{66E6F043-D98A-4C18-B19B-F1DCAD259D83}" xr6:coauthVersionLast="47" xr6:coauthVersionMax="47" xr10:uidLastSave="{F59BBC50-C482-4E11-BF33-32BE23EF8A66}"/>
  <bookViews>
    <workbookView xWindow="-108" yWindow="-108" windowWidth="23256" windowHeight="12456" tabRatio="852" firstSheet="2" activeTab="2" xr2:uid="{00000000-000D-0000-FFFF-FFFF00000000}"/>
  </bookViews>
  <sheets>
    <sheet name="Inleiding" sheetId="13" r:id="rId1"/>
    <sheet name="Opties" sheetId="20" r:id="rId2"/>
    <sheet name="VO-Wolfert" sheetId="21" r:id="rId3"/>
    <sheet name="VO-Thorbecke" sheetId="22" r:id="rId4"/>
    <sheet name="VO-SNZ" sheetId="23" r:id="rId5"/>
    <sheet name="VO-Erasmiaans" sheetId="24" r:id="rId6"/>
    <sheet name="VO-Libanon" sheetId="25" r:id="rId7"/>
  </sheets>
  <definedNames>
    <definedName name="_Toc318102997" localSheetId="0">Inleiding!$A$5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25" l="1"/>
  <c r="H11" i="24"/>
  <c r="H11" i="23"/>
  <c r="H11" i="22"/>
  <c r="G36" i="21"/>
  <c r="D36" i="21"/>
  <c r="H11" i="21"/>
  <c r="H12" i="20"/>
  <c r="F12" i="20"/>
  <c r="F49" i="25"/>
  <c r="H49" i="25" s="1"/>
  <c r="F48" i="25"/>
  <c r="H48" i="25" s="1"/>
  <c r="H50" i="25" s="1"/>
  <c r="G41" i="25"/>
  <c r="G40" i="25"/>
  <c r="G39" i="25"/>
  <c r="G42" i="25" s="1"/>
  <c r="D36" i="25"/>
  <c r="F36" i="25" s="1"/>
  <c r="G36" i="25" s="1"/>
  <c r="F31" i="25"/>
  <c r="H31" i="25" s="1"/>
  <c r="F30" i="25"/>
  <c r="H30" i="25" s="1"/>
  <c r="F29" i="25"/>
  <c r="H29" i="25" s="1"/>
  <c r="F28" i="25"/>
  <c r="H28" i="25" s="1"/>
  <c r="F27" i="25"/>
  <c r="H27" i="25" s="1"/>
  <c r="F25" i="25"/>
  <c r="H25" i="25" s="1"/>
  <c r="F24" i="25"/>
  <c r="H24" i="25" s="1"/>
  <c r="F23" i="25"/>
  <c r="H23" i="25" s="1"/>
  <c r="K22" i="25"/>
  <c r="M22" i="25" s="1"/>
  <c r="F21" i="25"/>
  <c r="H21" i="25" s="1"/>
  <c r="K21" i="25"/>
  <c r="M21" i="25" s="1"/>
  <c r="F20" i="25"/>
  <c r="H20" i="25" s="1"/>
  <c r="K20" i="25"/>
  <c r="M20" i="25" s="1"/>
  <c r="F19" i="25"/>
  <c r="H19" i="25" s="1"/>
  <c r="K18" i="25"/>
  <c r="M18" i="25" s="1"/>
  <c r="F17" i="25"/>
  <c r="H17" i="25" s="1"/>
  <c r="K17" i="25"/>
  <c r="M17" i="25" s="1"/>
  <c r="F16" i="25"/>
  <c r="H16" i="25" s="1"/>
  <c r="K16" i="25"/>
  <c r="M16" i="25" s="1"/>
  <c r="F15" i="25"/>
  <c r="H15" i="25" s="1"/>
  <c r="K15" i="25"/>
  <c r="M15" i="25" s="1"/>
  <c r="F14" i="25"/>
  <c r="H14" i="25" s="1"/>
  <c r="K14" i="25"/>
  <c r="M14" i="25" s="1"/>
  <c r="F13" i="25"/>
  <c r="K13" i="25"/>
  <c r="M13" i="25" s="1"/>
  <c r="F12" i="25"/>
  <c r="H12" i="25" s="1"/>
  <c r="K12" i="25"/>
  <c r="F11" i="25"/>
  <c r="F49" i="24"/>
  <c r="H49" i="24" s="1"/>
  <c r="F48" i="24"/>
  <c r="H48" i="24" s="1"/>
  <c r="H50" i="24" s="1"/>
  <c r="G41" i="24"/>
  <c r="G40" i="24"/>
  <c r="G39" i="24"/>
  <c r="G42" i="24" s="1"/>
  <c r="D36" i="24"/>
  <c r="F36" i="24" s="1"/>
  <c r="G36" i="24" s="1"/>
  <c r="F31" i="24"/>
  <c r="H31" i="24" s="1"/>
  <c r="F30" i="24"/>
  <c r="H30" i="24" s="1"/>
  <c r="F29" i="24"/>
  <c r="H29" i="24" s="1"/>
  <c r="F28" i="24"/>
  <c r="H28" i="24" s="1"/>
  <c r="F27" i="24"/>
  <c r="H27" i="24" s="1"/>
  <c r="F25" i="24"/>
  <c r="H25" i="24" s="1"/>
  <c r="F24" i="24"/>
  <c r="H24" i="24" s="1"/>
  <c r="F23" i="24"/>
  <c r="H23" i="24" s="1"/>
  <c r="K22" i="24"/>
  <c r="M22" i="24" s="1"/>
  <c r="F21" i="24"/>
  <c r="H21" i="24" s="1"/>
  <c r="K21" i="24"/>
  <c r="M21" i="24" s="1"/>
  <c r="F20" i="24"/>
  <c r="H20" i="24" s="1"/>
  <c r="K20" i="24"/>
  <c r="M20" i="24" s="1"/>
  <c r="F19" i="24"/>
  <c r="H19" i="24" s="1"/>
  <c r="K18" i="24"/>
  <c r="M18" i="24" s="1"/>
  <c r="F17" i="24"/>
  <c r="H17" i="24" s="1"/>
  <c r="K17" i="24"/>
  <c r="M17" i="24" s="1"/>
  <c r="F16" i="24"/>
  <c r="H16" i="24" s="1"/>
  <c r="K16" i="24"/>
  <c r="M16" i="24" s="1"/>
  <c r="F15" i="24"/>
  <c r="H15" i="24" s="1"/>
  <c r="K15" i="24"/>
  <c r="M15" i="24" s="1"/>
  <c r="F14" i="24"/>
  <c r="H14" i="24" s="1"/>
  <c r="K14" i="24"/>
  <c r="M14" i="24" s="1"/>
  <c r="F13" i="24"/>
  <c r="H13" i="24" s="1"/>
  <c r="K13" i="24"/>
  <c r="M13" i="24" s="1"/>
  <c r="F12" i="24"/>
  <c r="H12" i="24" s="1"/>
  <c r="K12" i="24"/>
  <c r="F11" i="24"/>
  <c r="F49" i="23"/>
  <c r="H49" i="23" s="1"/>
  <c r="F48" i="23"/>
  <c r="H48" i="23" s="1"/>
  <c r="H50" i="23" s="1"/>
  <c r="G41" i="23"/>
  <c r="G40" i="23"/>
  <c r="G39" i="23"/>
  <c r="D36" i="23"/>
  <c r="F36" i="23" s="1"/>
  <c r="G36" i="23" s="1"/>
  <c r="F31" i="23"/>
  <c r="H31" i="23" s="1"/>
  <c r="F30" i="23"/>
  <c r="H30" i="23" s="1"/>
  <c r="F29" i="23"/>
  <c r="H29" i="23" s="1"/>
  <c r="F28" i="23"/>
  <c r="H28" i="23" s="1"/>
  <c r="F27" i="23"/>
  <c r="H27" i="23" s="1"/>
  <c r="F25" i="23"/>
  <c r="H25" i="23" s="1"/>
  <c r="F24" i="23"/>
  <c r="H24" i="23" s="1"/>
  <c r="F23" i="23"/>
  <c r="H23" i="23" s="1"/>
  <c r="K22" i="23"/>
  <c r="M22" i="23" s="1"/>
  <c r="F21" i="23"/>
  <c r="H21" i="23" s="1"/>
  <c r="K21" i="23"/>
  <c r="M21" i="23" s="1"/>
  <c r="F20" i="23"/>
  <c r="H20" i="23" s="1"/>
  <c r="K20" i="23"/>
  <c r="M20" i="23" s="1"/>
  <c r="F19" i="23"/>
  <c r="H19" i="23" s="1"/>
  <c r="K18" i="23"/>
  <c r="M18" i="23" s="1"/>
  <c r="F17" i="23"/>
  <c r="H17" i="23" s="1"/>
  <c r="K17" i="23"/>
  <c r="M17" i="23" s="1"/>
  <c r="F16" i="23"/>
  <c r="H16" i="23" s="1"/>
  <c r="K16" i="23"/>
  <c r="M16" i="23" s="1"/>
  <c r="F15" i="23"/>
  <c r="H15" i="23" s="1"/>
  <c r="K15" i="23"/>
  <c r="M15" i="23" s="1"/>
  <c r="F14" i="23"/>
  <c r="H14" i="23" s="1"/>
  <c r="K14" i="23"/>
  <c r="M14" i="23" s="1"/>
  <c r="F13" i="23"/>
  <c r="H13" i="23" s="1"/>
  <c r="K13" i="23"/>
  <c r="M13" i="23" s="1"/>
  <c r="F12" i="23"/>
  <c r="H12" i="23" s="1"/>
  <c r="K12" i="23"/>
  <c r="F11" i="23"/>
  <c r="F49" i="22"/>
  <c r="H49" i="22" s="1"/>
  <c r="F48" i="22"/>
  <c r="H48" i="22" s="1"/>
  <c r="G41" i="22"/>
  <c r="G40" i="22"/>
  <c r="G39" i="22"/>
  <c r="G42" i="22" s="1"/>
  <c r="D36" i="22"/>
  <c r="F36" i="22" s="1"/>
  <c r="G36" i="22" s="1"/>
  <c r="F31" i="22"/>
  <c r="H31" i="22" s="1"/>
  <c r="F30" i="22"/>
  <c r="H30" i="22" s="1"/>
  <c r="F29" i="22"/>
  <c r="H29" i="22" s="1"/>
  <c r="F28" i="22"/>
  <c r="H28" i="22" s="1"/>
  <c r="F27" i="22"/>
  <c r="H27" i="22" s="1"/>
  <c r="F25" i="22"/>
  <c r="H25" i="22" s="1"/>
  <c r="F24" i="22"/>
  <c r="H24" i="22" s="1"/>
  <c r="F23" i="22"/>
  <c r="H23" i="22" s="1"/>
  <c r="K22" i="22"/>
  <c r="M22" i="22" s="1"/>
  <c r="F21" i="22"/>
  <c r="H21" i="22" s="1"/>
  <c r="K21" i="22"/>
  <c r="M21" i="22" s="1"/>
  <c r="F20" i="22"/>
  <c r="H20" i="22" s="1"/>
  <c r="K20" i="22"/>
  <c r="M20" i="22" s="1"/>
  <c r="F19" i="22"/>
  <c r="H19" i="22" s="1"/>
  <c r="K18" i="22"/>
  <c r="M18" i="22" s="1"/>
  <c r="F17" i="22"/>
  <c r="H17" i="22" s="1"/>
  <c r="K17" i="22"/>
  <c r="M17" i="22" s="1"/>
  <c r="F16" i="22"/>
  <c r="H16" i="22" s="1"/>
  <c r="K16" i="22"/>
  <c r="M16" i="22" s="1"/>
  <c r="F15" i="22"/>
  <c r="H15" i="22" s="1"/>
  <c r="K15" i="22"/>
  <c r="M15" i="22" s="1"/>
  <c r="F14" i="22"/>
  <c r="H14" i="22" s="1"/>
  <c r="K14" i="22"/>
  <c r="M14" i="22" s="1"/>
  <c r="F13" i="22"/>
  <c r="H13" i="22" s="1"/>
  <c r="K13" i="22"/>
  <c r="M13" i="22" s="1"/>
  <c r="F12" i="22"/>
  <c r="H12" i="22" s="1"/>
  <c r="K12" i="22"/>
  <c r="F11" i="22"/>
  <c r="F49" i="21"/>
  <c r="H49" i="21" s="1"/>
  <c r="F48" i="21"/>
  <c r="H48" i="21" s="1"/>
  <c r="G41" i="21"/>
  <c r="G40" i="21"/>
  <c r="G39" i="21"/>
  <c r="F36" i="21"/>
  <c r="F31" i="21"/>
  <c r="H31" i="21" s="1"/>
  <c r="F30" i="21"/>
  <c r="H30" i="21" s="1"/>
  <c r="F29" i="21"/>
  <c r="H29" i="21" s="1"/>
  <c r="F28" i="21"/>
  <c r="H28" i="21" s="1"/>
  <c r="F27" i="21"/>
  <c r="H27" i="21" s="1"/>
  <c r="F25" i="21"/>
  <c r="H25" i="21" s="1"/>
  <c r="F24" i="21"/>
  <c r="H24" i="21" s="1"/>
  <c r="F23" i="21"/>
  <c r="H23" i="21" s="1"/>
  <c r="K22" i="21"/>
  <c r="M22" i="21" s="1"/>
  <c r="F21" i="21"/>
  <c r="H21" i="21" s="1"/>
  <c r="K21" i="21"/>
  <c r="M21" i="21" s="1"/>
  <c r="F20" i="21"/>
  <c r="H20" i="21" s="1"/>
  <c r="K20" i="21"/>
  <c r="M20" i="21" s="1"/>
  <c r="F19" i="21"/>
  <c r="H19" i="21" s="1"/>
  <c r="K18" i="21"/>
  <c r="M18" i="21" s="1"/>
  <c r="F17" i="21"/>
  <c r="H17" i="21" s="1"/>
  <c r="K17" i="21"/>
  <c r="M17" i="21" s="1"/>
  <c r="F16" i="21"/>
  <c r="H16" i="21" s="1"/>
  <c r="K16" i="21"/>
  <c r="M16" i="21" s="1"/>
  <c r="F15" i="21"/>
  <c r="H15" i="21" s="1"/>
  <c r="K15" i="21"/>
  <c r="M15" i="21" s="1"/>
  <c r="F14" i="21"/>
  <c r="H14" i="21" s="1"/>
  <c r="K14" i="21"/>
  <c r="M14" i="21" s="1"/>
  <c r="F13" i="21"/>
  <c r="H13" i="21" s="1"/>
  <c r="K13" i="21"/>
  <c r="M13" i="21" s="1"/>
  <c r="K12" i="21"/>
  <c r="F20" i="20"/>
  <c r="H20" i="20" s="1"/>
  <c r="F19" i="20"/>
  <c r="H19" i="20" s="1"/>
  <c r="F21" i="20"/>
  <c r="H21" i="20"/>
  <c r="K24" i="25" l="1"/>
  <c r="K24" i="24"/>
  <c r="G42" i="23"/>
  <c r="F32" i="23"/>
  <c r="F32" i="25"/>
  <c r="F32" i="24"/>
  <c r="K24" i="23"/>
  <c r="H50" i="22"/>
  <c r="K24" i="22"/>
  <c r="H13" i="25"/>
  <c r="H32" i="25" s="1"/>
  <c r="H54" i="25" s="1"/>
  <c r="M12" i="25"/>
  <c r="M24" i="25" s="1"/>
  <c r="H56" i="25" s="1"/>
  <c r="H32" i="24"/>
  <c r="H54" i="24" s="1"/>
  <c r="M12" i="24"/>
  <c r="M24" i="24" s="1"/>
  <c r="H56" i="24" s="1"/>
  <c r="H32" i="23"/>
  <c r="H54" i="23" s="1"/>
  <c r="M12" i="23"/>
  <c r="M24" i="23" s="1"/>
  <c r="H56" i="23" s="1"/>
  <c r="H32" i="22"/>
  <c r="H54" i="22" s="1"/>
  <c r="F32" i="22"/>
  <c r="M12" i="22"/>
  <c r="M24" i="22" s="1"/>
  <c r="H56" i="22" s="1"/>
  <c r="H50" i="21"/>
  <c r="G42" i="21"/>
  <c r="M12" i="21"/>
  <c r="M24" i="21" s="1"/>
  <c r="K24" i="21"/>
  <c r="F11" i="21"/>
  <c r="F12" i="21"/>
  <c r="H12" i="21" s="1"/>
  <c r="H32" i="21" s="1"/>
  <c r="F10" i="20"/>
  <c r="F18" i="20"/>
  <c r="H18" i="20" s="1"/>
  <c r="F17" i="20"/>
  <c r="H17" i="20" s="1"/>
  <c r="F16" i="20"/>
  <c r="H16" i="20" s="1"/>
  <c r="F15" i="20"/>
  <c r="H15" i="20" s="1"/>
  <c r="F14" i="20"/>
  <c r="H14" i="20" s="1"/>
  <c r="F13" i="20"/>
  <c r="H13" i="20" s="1"/>
  <c r="F11" i="20"/>
  <c r="H11" i="20" s="1"/>
  <c r="H60" i="25" l="1"/>
  <c r="H62" i="25" s="1"/>
  <c r="H58" i="25"/>
  <c r="H60" i="24"/>
  <c r="H62" i="24" s="1"/>
  <c r="H58" i="24"/>
  <c r="H60" i="23"/>
  <c r="H62" i="23" s="1"/>
  <c r="H58" i="23"/>
  <c r="H60" i="22"/>
  <c r="H62" i="22" s="1"/>
  <c r="H58" i="22"/>
  <c r="H56" i="21"/>
  <c r="H54" i="21"/>
  <c r="F32" i="21"/>
  <c r="H10" i="20"/>
  <c r="H60" i="21" l="1"/>
  <c r="H62" i="21" s="1"/>
  <c r="H58" i="21"/>
</calcChain>
</file>

<file path=xl/sharedStrings.xml><?xml version="1.0" encoding="utf-8"?>
<sst xmlns="http://schemas.openxmlformats.org/spreadsheetml/2006/main" count="476" uniqueCount="122">
  <si>
    <t>Inleiding Prijstabellen St. BOOR</t>
  </si>
  <si>
    <t>U wordt geacht alleen deze prijstabellen te hanteren en niet te verwijzen naar uw eigen prijs- en tarievenlijsten, of andere overzichten.</t>
  </si>
  <si>
    <t>De inschrijver wordt verzocht deze bijlage in te vullen zoals vermeld in de toelichting. Afhankelijk van de soort aanbieding die u doet, kan het zijn dat bepaalde onderdelen niet van toepassing zijn. U wordt in dat geval verzocht om deze velden leeg te laten.</t>
  </si>
  <si>
    <t>Uitgangspunt blijft wel dat duidelijk wordt wat alle bruto kosten (verbruik, abonnementen, aansluitingen en licenties) zijn, en welke kortingen gegeven worden om de netto kosten te berekenen.</t>
  </si>
  <si>
    <t>U wordt geacht de oranje velden in te vullen per tabblad. De verdere optellingen vinden dan automatisch plaats.</t>
  </si>
  <si>
    <t>Internationaal bellen dient bij alle 'producten' te worden geblokkeerd, wordt wel optioneel uitgevraagd (zie tabel 'opties')</t>
  </si>
  <si>
    <t>Onder de post overige kosten dient u alle overige (investerings)kosten of andere kosten te vermelden. Het is daarbij toegestaan regels toe te voegen, die vervolgens ook in de totaaltellingen moeten worden opgenomen. De opgenomen prijstabellen dient u te baseren op uw prijzen conform de gevraagde eisen zoals vermeld in het PvE.</t>
  </si>
  <si>
    <t>Uiteindelijk moet duidelijk onder de streep blijken wat de TCO over de contractwaarde wordt. Inschrijver is daarbij verantwoordelijk dat alle kosten terugkomen in de prijstabellen en dat St. BOOR geen verrassingen na contractering heeft.</t>
  </si>
  <si>
    <t>De inschrijver wordt verzocht alle prijzen excl. BTW te vermelden. De bedragen incl. BTW worden automatisch berekend.</t>
  </si>
  <si>
    <t>Prijstabel - Opties - LEVERANCIER</t>
  </si>
  <si>
    <t>Additioneel/optioneel</t>
  </si>
  <si>
    <t>Eenmalige kosten</t>
  </si>
  <si>
    <t>Maandelijkse kosten</t>
  </si>
  <si>
    <t>Totaal bruto per jaar</t>
  </si>
  <si>
    <t>Totaal netto per jaar</t>
  </si>
  <si>
    <t>Integratie met Outlook</t>
  </si>
  <si>
    <t>Integratie met Magister / ParnasSys</t>
  </si>
  <si>
    <t>Integratie met Teams</t>
  </si>
  <si>
    <t>24/7 serviceovereenkomst</t>
  </si>
  <si>
    <t>E-learning- en instructievideo-materialen</t>
  </si>
  <si>
    <t>Communicatieoplossing in calamiteitensituaties</t>
  </si>
  <si>
    <t>Koppeling deurintercoms, incl. spreek/luister en de mogelijkheid tot openen via smartphone</t>
  </si>
  <si>
    <t>Wallboard (software) voor inzicht telefonie-aanbod / statusoverzicht.</t>
  </si>
  <si>
    <t>Groepstegoed data van 4Gb</t>
  </si>
  <si>
    <t xml:space="preserve">Groepstegoed data van 5Gb </t>
  </si>
  <si>
    <t>Gebruik van data en spraak buiten de EU</t>
  </si>
  <si>
    <t>Overige</t>
  </si>
  <si>
    <t>Gesprekskosten:</t>
  </si>
  <si>
    <t>Start tarief</t>
  </si>
  <si>
    <t>Minuut tarief</t>
  </si>
  <si>
    <t>Korting %</t>
  </si>
  <si>
    <t>Naar mobiele nummers (intern)</t>
  </si>
  <si>
    <t>Naar vaste nummers (extern)</t>
  </si>
  <si>
    <t>Naar mobiele nummers (extern)</t>
  </si>
  <si>
    <t>Naar servicenummers (binnen Nederland)</t>
  </si>
  <si>
    <t>Naar het buitenland (buiten EU)</t>
  </si>
  <si>
    <t>Tarieven voor aanvullende werkzaamheden</t>
  </si>
  <si>
    <t>Uurtarief</t>
  </si>
  <si>
    <t xml:space="preserve">engineer </t>
  </si>
  <si>
    <t>consultant</t>
  </si>
  <si>
    <t>projectleider</t>
  </si>
  <si>
    <t xml:space="preserve">Staffelkortingen. </t>
  </si>
  <si>
    <t>extra kortingspercentage</t>
  </si>
  <si>
    <t>Extra korting bij 5% groei installed base</t>
  </si>
  <si>
    <t>Extra korting bij 10% groei installed base</t>
  </si>
  <si>
    <t>Extra korting bij 25% groei installed base</t>
  </si>
  <si>
    <t>Ondertekening tekenbevoegde</t>
  </si>
  <si>
    <t>Naam:</t>
  </si>
  <si>
    <t>Functie:</t>
  </si>
  <si>
    <t>Plaats:</t>
  </si>
  <si>
    <t>Datum:</t>
  </si>
  <si>
    <t>Prijstabel - Telefonie-oplossing Wolfert - LEVERANCIER</t>
  </si>
  <si>
    <t>Initiële contracttermijn 4 jaar (Service en licenties), kosten per jaar</t>
  </si>
  <si>
    <t>Telefonieplatfom</t>
  </si>
  <si>
    <t>Aantal</t>
  </si>
  <si>
    <t>Apparatuur 
/ Software</t>
  </si>
  <si>
    <t>Installatie/
Configuratie</t>
  </si>
  <si>
    <t>Totaal bruto Investering</t>
  </si>
  <si>
    <t>Totaal netto Investering</t>
  </si>
  <si>
    <t>Operationeel</t>
  </si>
  <si>
    <t>Eenheid</t>
  </si>
  <si>
    <t>Maandelijkse kosten per eenheid</t>
  </si>
  <si>
    <t>1. Benodigde licenties</t>
  </si>
  <si>
    <t xml:space="preserve">Medewerker - Vast toestel </t>
  </si>
  <si>
    <t>licentie(s)</t>
  </si>
  <si>
    <t>Medewerker - Mobiel toestel (incl. VAMO)</t>
  </si>
  <si>
    <t>Telefonistetoestel (softphone)</t>
  </si>
  <si>
    <t>Telefonistetoestel (traditioneel)</t>
  </si>
  <si>
    <t xml:space="preserve">ACD groepen </t>
  </si>
  <si>
    <t>Koppeling AD (centraal voor alle aangesloten scholen)</t>
  </si>
  <si>
    <t>Overige *</t>
  </si>
  <si>
    <t>2. Apparatuur &amp; programmatuur</t>
  </si>
  <si>
    <t>Standaard toestellen</t>
  </si>
  <si>
    <t>toestellen</t>
  </si>
  <si>
    <t>Telefonistetoestel</t>
  </si>
  <si>
    <t>Overige*</t>
  </si>
  <si>
    <t>3. Documentatie &amp; training**</t>
  </si>
  <si>
    <t>Training medewerkers, online</t>
  </si>
  <si>
    <t>sessies</t>
  </si>
  <si>
    <t>Training operationeel beheer, op locatie</t>
  </si>
  <si>
    <t>15 personen</t>
  </si>
  <si>
    <t>4. Projectkosten</t>
  </si>
  <si>
    <t>Projectmanagement en planning</t>
  </si>
  <si>
    <t>uur</t>
  </si>
  <si>
    <t xml:space="preserve">Implementatie en testen telefoniesysteem  </t>
  </si>
  <si>
    <t>Afkoppelen en afvoeren oude apparatuur</t>
  </si>
  <si>
    <t>Totaal eenmalig</t>
  </si>
  <si>
    <t>Vaste telefonie.</t>
  </si>
  <si>
    <t>A. Vaste kosten:</t>
  </si>
  <si>
    <t>Abonnements-kosten per SIP-trunk per maand</t>
  </si>
  <si>
    <t>Bruto per maand</t>
  </si>
  <si>
    <t>Netto per maand</t>
  </si>
  <si>
    <t>Kosten per jaar</t>
  </si>
  <si>
    <t xml:space="preserve">SIP-trunk/Internetaansluiting met voldoende kanalen </t>
  </si>
  <si>
    <t>B. Eenmalige kosten</t>
  </si>
  <si>
    <t>Totaal bruto eenmalig</t>
  </si>
  <si>
    <t>Korting</t>
  </si>
  <si>
    <t>Totaal netto eenmalig</t>
  </si>
  <si>
    <t>Aansluitkosten SIP-trunk/Internetaansluiting</t>
  </si>
  <si>
    <t>Overige kosten (indien aanwezig)</t>
  </si>
  <si>
    <t>Totale eenmalige kosten</t>
  </si>
  <si>
    <t>excl. BTW</t>
  </si>
  <si>
    <t>Mobiele telefonie.</t>
  </si>
  <si>
    <t>B. Vaste kosten:</t>
  </si>
  <si>
    <t>Per abonnement per maand</t>
  </si>
  <si>
    <r>
      <rPr>
        <sz val="10"/>
        <color rgb="FF000000"/>
        <rFont val="Verdana"/>
      </rPr>
      <t>Spraak/data-abonnementen (onbeperkt bellen, 2,5Gb-groep)</t>
    </r>
  </si>
  <si>
    <t>Data only (gebruik makend van de groepsbundel voor data) (t.b.v. iPads en M-Surface) gemiddeld tot op heden 2,5Gb</t>
  </si>
  <si>
    <t>Totaal netto vaste kosten per jaar</t>
  </si>
  <si>
    <t>Totaaloverzicht Wolfert</t>
  </si>
  <si>
    <t>Totale jaarlijkse kosten</t>
  </si>
  <si>
    <t xml:space="preserve">TCO (Total Cost of Ownership) eerste jaar </t>
  </si>
  <si>
    <t>TCO (Total Cost of Ownership) voor 4 jaar  (voor direct vergelijk)</t>
  </si>
  <si>
    <t>TCO (Total Cost of Ownership) voor 4 jaar  inclusief 21% BTW</t>
  </si>
  <si>
    <t>Prijstabel - Telefonie-oplossing Thorbecke - LEVERANCIER</t>
  </si>
  <si>
    <t>Totaaloverzicht Thorbecke</t>
  </si>
  <si>
    <t>Prijstabel - Telefonie-oplossing SNZ - LEVERANCIER</t>
  </si>
  <si>
    <t>Totaaloverzicht SNZ</t>
  </si>
  <si>
    <t>Prijstabel - Telefonie-oplossing Erasmiaans- LEVERANCIER</t>
  </si>
  <si>
    <t>Totaaloverzicht Erasmiaans</t>
  </si>
  <si>
    <t>Prijstabel - Telefonie-oplossing Libanon- LEVERANCIER</t>
  </si>
  <si>
    <r>
      <rPr>
        <sz val="10"/>
        <color rgb="FF614F23"/>
        <rFont val="Verdana"/>
      </rPr>
      <t>Spraak/data-abonnementen (onbeperkt bellen,</t>
    </r>
    <r>
      <rPr>
        <sz val="10"/>
        <color rgb="FFFF0000"/>
        <rFont val="Verdana"/>
      </rPr>
      <t xml:space="preserve"> 2,5Gb-groep)</t>
    </r>
  </si>
  <si>
    <t>Totaaloverzicht Libanon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</si>
</sst>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24">
    <font>
      <sz val="11"/>
      <color theme="1"/>
      <name val="Calibri"/>
      <family val="2"/>
      <scheme val="minor"/>
    </font>
    <font>
      <sz val="11"/>
      <color theme="1"/>
      <name val="Calibri"/>
      <family val="2"/>
      <scheme val="minor"/>
    </font>
    <font>
      <sz val="11"/>
      <color indexed="8"/>
      <name val="Calibri"/>
      <family val="2"/>
    </font>
    <font>
      <sz val="11"/>
      <color rgb="FF614F23"/>
      <name val="Verdana"/>
      <family val="2"/>
    </font>
    <font>
      <sz val="10"/>
      <color rgb="FF614F23"/>
      <name val="Verdana"/>
      <family val="2"/>
    </font>
    <font>
      <b/>
      <sz val="14"/>
      <color rgb="FF96187A"/>
      <name val="Verdana"/>
      <family val="2"/>
    </font>
    <font>
      <sz val="11"/>
      <color rgb="FF009BB2"/>
      <name val="Verdana"/>
      <family val="2"/>
    </font>
    <font>
      <b/>
      <sz val="10"/>
      <color rgb="FF614F23"/>
      <name val="Verdana"/>
      <family val="2"/>
    </font>
    <font>
      <b/>
      <sz val="10"/>
      <color theme="0"/>
      <name val="Verdana"/>
      <family val="2"/>
    </font>
    <font>
      <b/>
      <sz val="10"/>
      <color theme="0"/>
      <name val="Arial"/>
      <family val="2"/>
    </font>
    <font>
      <b/>
      <sz val="10"/>
      <color rgb="FF614F23"/>
      <name val="Arial"/>
      <family val="2"/>
    </font>
    <font>
      <sz val="10"/>
      <color rgb="FF614F23"/>
      <name val="Calibri"/>
      <family val="2"/>
      <scheme val="minor"/>
    </font>
    <font>
      <sz val="10"/>
      <color rgb="FF614F23"/>
      <name val="Arial"/>
      <family val="2"/>
    </font>
    <font>
      <sz val="10"/>
      <color theme="0"/>
      <name val="Arial"/>
      <family val="2"/>
    </font>
    <font>
      <sz val="10"/>
      <color theme="0"/>
      <name val="Verdana"/>
      <family val="2"/>
    </font>
    <font>
      <sz val="10"/>
      <color rgb="FF96187A"/>
      <name val="Verdana"/>
      <family val="2"/>
    </font>
    <font>
      <b/>
      <sz val="12"/>
      <color rgb="FF000000"/>
      <name val="Verdana"/>
      <family val="2"/>
    </font>
    <font>
      <sz val="10"/>
      <color rgb="FF614F23"/>
      <name val="Verdana"/>
    </font>
    <font>
      <i/>
      <sz val="10"/>
      <color rgb="FF614F23"/>
      <name val="Verdana"/>
      <family val="2"/>
    </font>
    <font>
      <sz val="10"/>
      <color rgb="FF614F23"/>
      <name val="Arial"/>
    </font>
    <font>
      <sz val="10"/>
      <color rgb="FFFF0000"/>
      <name val="Verdana"/>
    </font>
    <font>
      <b/>
      <sz val="10"/>
      <color theme="0"/>
      <name val="Arial"/>
    </font>
    <font>
      <sz val="10"/>
      <color rgb="FF000000"/>
      <name val="Verdana"/>
      <family val="2"/>
    </font>
    <font>
      <sz val="10"/>
      <color rgb="FF000000"/>
      <name val="Verdana"/>
    </font>
  </fonts>
  <fills count="7">
    <fill>
      <patternFill patternType="none"/>
    </fill>
    <fill>
      <patternFill patternType="gray125"/>
    </fill>
    <fill>
      <patternFill patternType="solid">
        <fgColor theme="0"/>
        <bgColor indexed="64"/>
      </patternFill>
    </fill>
    <fill>
      <patternFill patternType="solid">
        <fgColor rgb="FF009BB2"/>
        <bgColor indexed="64"/>
      </patternFill>
    </fill>
    <fill>
      <patternFill patternType="solid">
        <fgColor rgb="FF96187A"/>
        <bgColor indexed="64"/>
      </patternFill>
    </fill>
    <fill>
      <patternFill patternType="solid">
        <fgColor rgb="FFE9B319"/>
        <bgColor indexed="64"/>
      </patternFill>
    </fill>
    <fill>
      <patternFill patternType="solid">
        <fgColor rgb="FFB0A91B"/>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292">
    <xf numFmtId="0" fontId="0" fillId="0" borderId="0" xfId="0"/>
    <xf numFmtId="0" fontId="3" fillId="0" borderId="0" xfId="0" applyFont="1"/>
    <xf numFmtId="0" fontId="4" fillId="0" borderId="49" xfId="0" applyFont="1" applyBorder="1" applyAlignment="1">
      <alignment vertical="center"/>
    </xf>
    <xf numFmtId="0" fontId="4" fillId="0" borderId="49" xfId="0" applyFont="1" applyBorder="1" applyAlignment="1">
      <alignment horizontal="left" vertical="center" wrapText="1"/>
    </xf>
    <xf numFmtId="0" fontId="4" fillId="0" borderId="49" xfId="0" applyFont="1" applyBorder="1" applyAlignment="1">
      <alignment vertical="center" wrapText="1"/>
    </xf>
    <xf numFmtId="0" fontId="4" fillId="0" borderId="49" xfId="0" applyFont="1" applyBorder="1" applyAlignment="1">
      <alignment vertical="top" wrapText="1"/>
    </xf>
    <xf numFmtId="0" fontId="3" fillId="0" borderId="50" xfId="0" applyFont="1" applyBorder="1"/>
    <xf numFmtId="0" fontId="4" fillId="0" borderId="0" xfId="0" applyFont="1" applyAlignment="1">
      <alignment vertical="top" wrapText="1"/>
    </xf>
    <xf numFmtId="0" fontId="5" fillId="0" borderId="48" xfId="0" applyFont="1" applyBorder="1"/>
    <xf numFmtId="0" fontId="6" fillId="0" borderId="0" xfId="0" applyFont="1"/>
    <xf numFmtId="0" fontId="4" fillId="0" borderId="28" xfId="0" quotePrefix="1" applyFont="1" applyBorder="1" applyAlignment="1" applyProtection="1">
      <alignment horizontal="left" vertical="top" wrapText="1"/>
      <protection locked="0"/>
    </xf>
    <xf numFmtId="0" fontId="4" fillId="0" borderId="30" xfId="0" quotePrefix="1" applyFont="1" applyBorder="1" applyAlignment="1" applyProtection="1">
      <alignment horizontal="left" vertical="top" wrapText="1"/>
      <protection locked="0"/>
    </xf>
    <xf numFmtId="0" fontId="4" fillId="0" borderId="33" xfId="0" quotePrefix="1" applyFont="1" applyBorder="1" applyAlignment="1" applyProtection="1">
      <alignment horizontal="left" vertical="top" wrapText="1"/>
      <protection locked="0"/>
    </xf>
    <xf numFmtId="0" fontId="4" fillId="0" borderId="21" xfId="0" quotePrefix="1" applyFont="1" applyBorder="1" applyAlignment="1" applyProtection="1">
      <alignment horizontal="left" vertical="top" wrapText="1"/>
      <protection locked="0"/>
    </xf>
    <xf numFmtId="0" fontId="4" fillId="2" borderId="0" xfId="0" applyFont="1" applyFill="1" applyAlignment="1" applyProtection="1">
      <alignment vertical="top"/>
      <protection locked="0"/>
    </xf>
    <xf numFmtId="0" fontId="4" fillId="0" borderId="0" xfId="0" applyFont="1" applyAlignment="1" applyProtection="1">
      <alignment vertical="top"/>
      <protection locked="0"/>
    </xf>
    <xf numFmtId="0" fontId="4" fillId="2" borderId="12" xfId="0" applyFont="1" applyFill="1" applyBorder="1" applyAlignment="1" applyProtection="1">
      <alignment horizontal="center" vertical="top"/>
      <protection locked="0"/>
    </xf>
    <xf numFmtId="0" fontId="7" fillId="2" borderId="0" xfId="0" applyFont="1" applyFill="1" applyAlignment="1" applyProtection="1">
      <alignment horizontal="center" vertical="top"/>
      <protection locked="0"/>
    </xf>
    <xf numFmtId="0" fontId="8" fillId="3" borderId="8" xfId="0" applyFont="1" applyFill="1" applyBorder="1" applyAlignment="1" applyProtection="1">
      <alignment horizontal="center" vertical="top"/>
      <protection locked="0"/>
    </xf>
    <xf numFmtId="0" fontId="7" fillId="2" borderId="0" xfId="0" applyFont="1" applyFill="1" applyAlignment="1" applyProtection="1">
      <alignment horizontal="center" vertical="top" wrapText="1"/>
      <protection locked="0"/>
    </xf>
    <xf numFmtId="0" fontId="8" fillId="3" borderId="14" xfId="0" applyFont="1" applyFill="1" applyBorder="1" applyAlignment="1" applyProtection="1">
      <alignment horizontal="center" vertical="top"/>
      <protection locked="0"/>
    </xf>
    <xf numFmtId="0" fontId="8" fillId="3" borderId="11" xfId="0" applyFont="1" applyFill="1" applyBorder="1" applyAlignment="1" applyProtection="1">
      <alignment horizontal="center" vertical="top"/>
      <protection locked="0"/>
    </xf>
    <xf numFmtId="0" fontId="8" fillId="3" borderId="18" xfId="0" applyFont="1" applyFill="1" applyBorder="1" applyAlignment="1" applyProtection="1">
      <alignment vertical="top"/>
      <protection locked="0"/>
    </xf>
    <xf numFmtId="0" fontId="8" fillId="3" borderId="19" xfId="0" applyFont="1" applyFill="1" applyBorder="1" applyAlignment="1" applyProtection="1">
      <alignment horizontal="center" vertical="top"/>
      <protection locked="0"/>
    </xf>
    <xf numFmtId="0" fontId="8" fillId="3" borderId="19" xfId="0" applyFont="1" applyFill="1" applyBorder="1" applyAlignment="1" applyProtection="1">
      <alignment vertical="top"/>
      <protection locked="0"/>
    </xf>
    <xf numFmtId="0" fontId="8" fillId="3" borderId="19" xfId="0" applyFont="1" applyFill="1" applyBorder="1" applyAlignment="1">
      <alignment vertical="top"/>
    </xf>
    <xf numFmtId="9" fontId="8" fillId="3" borderId="19" xfId="3" applyFont="1" applyFill="1" applyBorder="1" applyAlignment="1" applyProtection="1">
      <alignment vertical="top"/>
      <protection locked="0"/>
    </xf>
    <xf numFmtId="0" fontId="8" fillId="3" borderId="20" xfId="0" applyFont="1" applyFill="1" applyBorder="1" applyAlignment="1">
      <alignment vertical="top"/>
    </xf>
    <xf numFmtId="0" fontId="7" fillId="2" borderId="0" xfId="0" applyFont="1" applyFill="1" applyAlignment="1">
      <alignment vertical="top"/>
    </xf>
    <xf numFmtId="3" fontId="4" fillId="0" borderId="11" xfId="0" applyNumberFormat="1" applyFont="1" applyBorder="1" applyAlignment="1" applyProtection="1">
      <alignment horizontal="center" vertical="top"/>
      <protection locked="0"/>
    </xf>
    <xf numFmtId="44" fontId="4" fillId="2" borderId="0" xfId="4" applyFont="1" applyFill="1" applyBorder="1" applyAlignment="1">
      <alignment vertical="top"/>
    </xf>
    <xf numFmtId="3" fontId="4" fillId="0" borderId="1" xfId="0" applyNumberFormat="1" applyFont="1" applyBorder="1" applyAlignment="1" applyProtection="1">
      <alignment horizontal="center" vertical="top"/>
      <protection locked="0"/>
    </xf>
    <xf numFmtId="3" fontId="4" fillId="0" borderId="2" xfId="0" applyNumberFormat="1" applyFont="1" applyBorder="1" applyAlignment="1" applyProtection="1">
      <alignment horizontal="center" vertical="top"/>
      <protection locked="0"/>
    </xf>
    <xf numFmtId="3" fontId="4" fillId="2" borderId="1" xfId="0" applyNumberFormat="1" applyFont="1" applyFill="1" applyBorder="1" applyAlignment="1" applyProtection="1">
      <alignment horizontal="center" vertical="top"/>
      <protection locked="0"/>
    </xf>
    <xf numFmtId="0" fontId="8" fillId="3" borderId="34" xfId="0" applyFont="1" applyFill="1" applyBorder="1" applyAlignment="1" applyProtection="1">
      <alignment vertical="top"/>
      <protection locked="0"/>
    </xf>
    <xf numFmtId="0" fontId="8" fillId="3" borderId="35" xfId="0" applyFont="1" applyFill="1" applyBorder="1" applyAlignment="1" applyProtection="1">
      <alignment horizontal="center" vertical="top"/>
      <protection locked="0"/>
    </xf>
    <xf numFmtId="0" fontId="8" fillId="3" borderId="35" xfId="0" applyFont="1" applyFill="1" applyBorder="1" applyAlignment="1">
      <alignment vertical="top"/>
    </xf>
    <xf numFmtId="9" fontId="8" fillId="3" borderId="35" xfId="3" applyFont="1" applyFill="1" applyBorder="1" applyAlignment="1" applyProtection="1">
      <alignment vertical="top"/>
      <protection locked="0"/>
    </xf>
    <xf numFmtId="0" fontId="8" fillId="3" borderId="36" xfId="0" applyFont="1" applyFill="1" applyBorder="1" applyAlignment="1">
      <alignment vertical="top"/>
    </xf>
    <xf numFmtId="3" fontId="4" fillId="2" borderId="22" xfId="0" applyNumberFormat="1" applyFont="1" applyFill="1" applyBorder="1" applyAlignment="1" applyProtection="1">
      <alignment horizontal="center" vertical="top"/>
      <protection locked="0"/>
    </xf>
    <xf numFmtId="3" fontId="4" fillId="2" borderId="37" xfId="0" applyNumberFormat="1" applyFont="1" applyFill="1" applyBorder="1" applyAlignment="1" applyProtection="1">
      <alignment horizontal="center" vertical="top"/>
      <protection locked="0"/>
    </xf>
    <xf numFmtId="0" fontId="8" fillId="3" borderId="40" xfId="0" applyFont="1" applyFill="1" applyBorder="1" applyAlignment="1" applyProtection="1">
      <alignment vertical="top"/>
      <protection locked="0"/>
    </xf>
    <xf numFmtId="0" fontId="8" fillId="3" borderId="41" xfId="0" applyFont="1" applyFill="1" applyBorder="1" applyAlignment="1" applyProtection="1">
      <alignment horizontal="center" vertical="top"/>
      <protection locked="0"/>
    </xf>
    <xf numFmtId="0" fontId="8" fillId="3" borderId="41" xfId="0" applyFont="1" applyFill="1" applyBorder="1" applyAlignment="1" applyProtection="1">
      <alignment vertical="top"/>
      <protection locked="0"/>
    </xf>
    <xf numFmtId="0" fontId="8" fillId="3" borderId="41" xfId="0" applyFont="1" applyFill="1" applyBorder="1" applyAlignment="1">
      <alignment vertical="top"/>
    </xf>
    <xf numFmtId="9" fontId="8" fillId="3" borderId="41" xfId="3" applyFont="1" applyFill="1" applyBorder="1" applyAlignment="1" applyProtection="1">
      <alignment vertical="top"/>
      <protection locked="0"/>
    </xf>
    <xf numFmtId="0" fontId="8" fillId="3" borderId="42" xfId="0" applyFont="1" applyFill="1" applyBorder="1" applyAlignment="1">
      <alignment vertical="top"/>
    </xf>
    <xf numFmtId="0" fontId="4" fillId="0" borderId="5" xfId="0" quotePrefix="1" applyFont="1" applyBorder="1" applyAlignment="1" applyProtection="1">
      <alignment vertical="top" wrapText="1"/>
      <protection locked="0"/>
    </xf>
    <xf numFmtId="3" fontId="4" fillId="0" borderId="11" xfId="0" quotePrefix="1" applyNumberFormat="1" applyFont="1" applyBorder="1" applyAlignment="1" applyProtection="1">
      <alignment horizontal="center" vertical="top"/>
      <protection locked="0"/>
    </xf>
    <xf numFmtId="3" fontId="4" fillId="0" borderId="2" xfId="0" quotePrefix="1" applyNumberFormat="1" applyFont="1" applyBorder="1" applyAlignment="1" applyProtection="1">
      <alignment horizontal="center" vertical="top"/>
      <protection locked="0"/>
    </xf>
    <xf numFmtId="0" fontId="4" fillId="0" borderId="11" xfId="0" quotePrefix="1"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164" fontId="7" fillId="0" borderId="43" xfId="0" applyNumberFormat="1" applyFont="1" applyBorder="1" applyAlignment="1" applyProtection="1">
      <alignment vertical="top"/>
      <protection locked="0"/>
    </xf>
    <xf numFmtId="164" fontId="7" fillId="0" borderId="44" xfId="0" applyNumberFormat="1" applyFont="1" applyBorder="1" applyAlignment="1" applyProtection="1">
      <alignment vertical="top"/>
      <protection locked="0"/>
    </xf>
    <xf numFmtId="44" fontId="7" fillId="2" borderId="0" xfId="4" applyFont="1" applyFill="1" applyBorder="1" applyAlignment="1" applyProtection="1">
      <alignment vertical="top"/>
    </xf>
    <xf numFmtId="164" fontId="7" fillId="0" borderId="46" xfId="0" applyNumberFormat="1" applyFont="1" applyBorder="1" applyAlignment="1" applyProtection="1">
      <alignment vertical="top"/>
      <protection locked="0"/>
    </xf>
    <xf numFmtId="0" fontId="4" fillId="0" borderId="0" xfId="0" applyFont="1" applyAlignment="1">
      <alignment vertical="top"/>
    </xf>
    <xf numFmtId="0" fontId="4" fillId="0" borderId="1" xfId="0" applyFont="1" applyBorder="1" applyAlignment="1" applyProtection="1">
      <alignment horizontal="center" vertical="top"/>
      <protection locked="0"/>
    </xf>
    <xf numFmtId="0" fontId="4" fillId="0" borderId="1" xfId="0" applyFont="1" applyBorder="1" applyAlignment="1" applyProtection="1">
      <alignment horizontal="center" vertical="top" wrapText="1"/>
      <protection locked="0"/>
    </xf>
    <xf numFmtId="0" fontId="4" fillId="0" borderId="1" xfId="0" applyFont="1" applyBorder="1" applyAlignment="1" applyProtection="1">
      <alignment horizontal="right" vertical="top"/>
      <protection locked="0"/>
    </xf>
    <xf numFmtId="44" fontId="4" fillId="0" borderId="1" xfId="4" applyFont="1" applyFill="1" applyBorder="1" applyAlignment="1" applyProtection="1">
      <alignment vertical="top"/>
      <protection locked="0"/>
    </xf>
    <xf numFmtId="44" fontId="4" fillId="2" borderId="1" xfId="4" applyFont="1" applyFill="1" applyBorder="1" applyAlignment="1" applyProtection="1">
      <alignment vertical="top"/>
      <protection locked="0"/>
    </xf>
    <xf numFmtId="164" fontId="4" fillId="0" borderId="1" xfId="0" applyNumberFormat="1" applyFont="1" applyBorder="1" applyAlignment="1" applyProtection="1">
      <alignment vertical="top"/>
      <protection locked="0"/>
    </xf>
    <xf numFmtId="44" fontId="4" fillId="0" borderId="0" xfId="2" applyFont="1" applyAlignment="1" applyProtection="1">
      <alignment vertical="top"/>
      <protection locked="0"/>
    </xf>
    <xf numFmtId="0" fontId="4" fillId="0" borderId="8" xfId="0" applyFont="1" applyBorder="1" applyAlignment="1">
      <alignment vertical="top"/>
    </xf>
    <xf numFmtId="0" fontId="4" fillId="0" borderId="14"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0" xfId="0" applyFont="1" applyAlignment="1" applyProtection="1">
      <alignment horizontal="center" vertical="top"/>
      <protection locked="0"/>
    </xf>
    <xf numFmtId="164" fontId="4" fillId="3" borderId="24" xfId="0" applyNumberFormat="1" applyFont="1" applyFill="1" applyBorder="1" applyAlignment="1" applyProtection="1">
      <alignment vertical="top"/>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7" fillId="3" borderId="18" xfId="0" applyFont="1" applyFill="1" applyBorder="1" applyAlignment="1" applyProtection="1">
      <alignment vertical="top"/>
      <protection locked="0"/>
    </xf>
    <xf numFmtId="0" fontId="7" fillId="3" borderId="19" xfId="0" applyFont="1" applyFill="1" applyBorder="1" applyAlignment="1" applyProtection="1">
      <alignment vertical="top"/>
      <protection locked="0"/>
    </xf>
    <xf numFmtId="9" fontId="7" fillId="3" borderId="19" xfId="3" applyFont="1" applyFill="1" applyBorder="1" applyAlignment="1" applyProtection="1">
      <alignment vertical="top"/>
      <protection locked="0"/>
    </xf>
    <xf numFmtId="0" fontId="7" fillId="3" borderId="20" xfId="0" applyFont="1" applyFill="1" applyBorder="1" applyAlignment="1">
      <alignment vertical="top"/>
    </xf>
    <xf numFmtId="0" fontId="11" fillId="0" borderId="0" xfId="0" applyFont="1" applyAlignment="1">
      <alignment vertical="top"/>
    </xf>
    <xf numFmtId="0" fontId="10" fillId="0" borderId="0" xfId="0" applyFont="1" applyAlignment="1">
      <alignment horizontal="center" vertical="top"/>
    </xf>
    <xf numFmtId="0" fontId="9" fillId="3" borderId="7" xfId="0" applyFont="1" applyFill="1" applyBorder="1" applyAlignment="1">
      <alignment horizontal="center" vertical="top" wrapText="1"/>
    </xf>
    <xf numFmtId="0" fontId="9" fillId="3" borderId="5" xfId="0" applyFont="1" applyFill="1" applyBorder="1" applyAlignment="1">
      <alignment horizontal="center" vertical="top" wrapText="1"/>
    </xf>
    <xf numFmtId="164" fontId="13" fillId="3" borderId="1" xfId="0" applyNumberFormat="1" applyFont="1" applyFill="1" applyBorder="1" applyAlignment="1">
      <alignment vertical="top"/>
    </xf>
    <xf numFmtId="44" fontId="13" fillId="3" borderId="1" xfId="2" applyFont="1" applyFill="1" applyBorder="1" applyAlignment="1">
      <alignment horizontal="left" vertical="top"/>
    </xf>
    <xf numFmtId="0" fontId="9" fillId="3" borderId="6" xfId="0" applyFont="1" applyFill="1" applyBorder="1" applyAlignment="1">
      <alignment horizontal="center"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5" fillId="2" borderId="0" xfId="0" applyFont="1" applyFill="1" applyAlignment="1">
      <alignment vertical="top"/>
    </xf>
    <xf numFmtId="0" fontId="4" fillId="0" borderId="1" xfId="0" applyFont="1" applyBorder="1" applyAlignment="1">
      <alignment vertical="top" wrapText="1"/>
    </xf>
    <xf numFmtId="44" fontId="8" fillId="3" borderId="1" xfId="0" applyNumberFormat="1" applyFont="1" applyFill="1" applyBorder="1" applyAlignment="1" applyProtection="1">
      <alignment vertical="top"/>
      <protection locked="0"/>
    </xf>
    <xf numFmtId="0" fontId="8" fillId="3" borderId="11" xfId="0" applyFont="1" applyFill="1" applyBorder="1" applyAlignment="1">
      <alignment vertical="top"/>
    </xf>
    <xf numFmtId="0" fontId="8" fillId="3" borderId="12" xfId="0" applyFont="1" applyFill="1" applyBorder="1" applyAlignment="1">
      <alignment vertical="top"/>
    </xf>
    <xf numFmtId="164" fontId="8" fillId="3" borderId="5" xfId="0" applyNumberFormat="1" applyFont="1" applyFill="1" applyBorder="1" applyAlignment="1">
      <alignment horizontal="right" vertical="top"/>
    </xf>
    <xf numFmtId="164" fontId="14" fillId="3" borderId="24" xfId="0" applyNumberFormat="1" applyFont="1" applyFill="1" applyBorder="1" applyAlignment="1" applyProtection="1">
      <alignment vertical="top"/>
      <protection locked="0"/>
    </xf>
    <xf numFmtId="3" fontId="14" fillId="3" borderId="24" xfId="0" applyNumberFormat="1" applyFont="1" applyFill="1" applyBorder="1" applyAlignment="1" applyProtection="1">
      <alignment horizontal="right" vertical="top"/>
      <protection locked="0"/>
    </xf>
    <xf numFmtId="3" fontId="14" fillId="3" borderId="28" xfId="0" applyNumberFormat="1" applyFont="1" applyFill="1" applyBorder="1" applyAlignment="1" applyProtection="1">
      <alignment horizontal="right" vertical="top"/>
      <protection locked="0"/>
    </xf>
    <xf numFmtId="44" fontId="4" fillId="5" borderId="28" xfId="4" applyFont="1" applyFill="1" applyBorder="1" applyAlignment="1" applyProtection="1">
      <alignment vertical="top"/>
      <protection locked="0"/>
    </xf>
    <xf numFmtId="44" fontId="4" fillId="5" borderId="31" xfId="4" applyFont="1" applyFill="1" applyBorder="1" applyAlignment="1" applyProtection="1">
      <alignment vertical="top"/>
      <protection locked="0"/>
    </xf>
    <xf numFmtId="44" fontId="4" fillId="5" borderId="5" xfId="4" applyFont="1" applyFill="1" applyBorder="1" applyAlignment="1" applyProtection="1">
      <alignment vertical="top"/>
      <protection locked="0"/>
    </xf>
    <xf numFmtId="44" fontId="4" fillId="5" borderId="1" xfId="4" applyFont="1" applyFill="1" applyBorder="1" applyAlignment="1" applyProtection="1">
      <alignment vertical="top"/>
      <protection locked="0"/>
    </xf>
    <xf numFmtId="9" fontId="4" fillId="5" borderId="5" xfId="1" applyFont="1" applyFill="1" applyBorder="1" applyAlignment="1" applyProtection="1">
      <alignment vertical="top"/>
      <protection locked="0"/>
    </xf>
    <xf numFmtId="9" fontId="4" fillId="5" borderId="1" xfId="1" applyFont="1" applyFill="1" applyBorder="1" applyAlignment="1" applyProtection="1">
      <alignment vertical="top"/>
      <protection locked="0"/>
    </xf>
    <xf numFmtId="44" fontId="4" fillId="5" borderId="22" xfId="4" applyFont="1" applyFill="1" applyBorder="1" applyAlignment="1" applyProtection="1">
      <alignment vertical="top"/>
      <protection locked="0"/>
    </xf>
    <xf numFmtId="44" fontId="4" fillId="5" borderId="37" xfId="4" applyFont="1" applyFill="1" applyBorder="1" applyAlignment="1" applyProtection="1">
      <alignment vertical="top"/>
      <protection locked="0"/>
    </xf>
    <xf numFmtId="9" fontId="4" fillId="5" borderId="22" xfId="1" applyFont="1" applyFill="1" applyBorder="1" applyAlignment="1" applyProtection="1">
      <alignment vertical="top"/>
      <protection locked="0"/>
    </xf>
    <xf numFmtId="9" fontId="4" fillId="5" borderId="37" xfId="1" applyFont="1" applyFill="1" applyBorder="1" applyAlignment="1" applyProtection="1">
      <alignment vertical="top"/>
      <protection locked="0"/>
    </xf>
    <xf numFmtId="44" fontId="4" fillId="5" borderId="13" xfId="4" applyFont="1" applyFill="1" applyBorder="1" applyAlignment="1" applyProtection="1">
      <alignment vertical="top"/>
      <protection locked="0"/>
    </xf>
    <xf numFmtId="44" fontId="4" fillId="5" borderId="4" xfId="4" applyFont="1" applyFill="1" applyBorder="1" applyAlignment="1" applyProtection="1">
      <alignment vertical="top"/>
      <protection locked="0"/>
    </xf>
    <xf numFmtId="44" fontId="12" fillId="5" borderId="1" xfId="2" applyFont="1" applyFill="1" applyBorder="1" applyAlignment="1" applyProtection="1">
      <alignment vertical="top"/>
      <protection locked="0"/>
    </xf>
    <xf numFmtId="9" fontId="12" fillId="5" borderId="1" xfId="1" applyFont="1" applyFill="1" applyBorder="1" applyAlignment="1">
      <alignment vertical="top"/>
    </xf>
    <xf numFmtId="44" fontId="4" fillId="6" borderId="5" xfId="4" applyFont="1" applyFill="1" applyBorder="1" applyAlignment="1">
      <alignment vertical="top"/>
    </xf>
    <xf numFmtId="44" fontId="4" fillId="6" borderId="29" xfId="4" applyFont="1" applyFill="1" applyBorder="1" applyAlignment="1">
      <alignment vertical="top"/>
    </xf>
    <xf numFmtId="44" fontId="4" fillId="6" borderId="32" xfId="4" applyFont="1" applyFill="1" applyBorder="1" applyAlignment="1">
      <alignment vertical="top"/>
    </xf>
    <xf numFmtId="44" fontId="4" fillId="5" borderId="2" xfId="4" applyFont="1" applyFill="1" applyBorder="1" applyAlignment="1" applyProtection="1">
      <alignment vertical="top"/>
      <protection locked="0"/>
    </xf>
    <xf numFmtId="9" fontId="4" fillId="5" borderId="4" xfId="1" applyFont="1" applyFill="1" applyBorder="1" applyAlignment="1" applyProtection="1">
      <alignment vertical="top"/>
      <protection locked="0"/>
    </xf>
    <xf numFmtId="44" fontId="4" fillId="6" borderId="52" xfId="4" applyFont="1" applyFill="1" applyBorder="1" applyAlignment="1">
      <alignment vertical="top"/>
    </xf>
    <xf numFmtId="44" fontId="4" fillId="6" borderId="51" xfId="4" applyFont="1" applyFill="1" applyBorder="1" applyAlignment="1">
      <alignment vertical="top"/>
    </xf>
    <xf numFmtId="44" fontId="4" fillId="6" borderId="23" xfId="4" applyFont="1" applyFill="1" applyBorder="1" applyAlignment="1">
      <alignment vertical="top"/>
    </xf>
    <xf numFmtId="44" fontId="4" fillId="6" borderId="39" xfId="4" applyFont="1" applyFill="1" applyBorder="1" applyAlignment="1">
      <alignment vertical="top"/>
    </xf>
    <xf numFmtId="44" fontId="4" fillId="6" borderId="1" xfId="4" applyFont="1" applyFill="1" applyBorder="1" applyAlignment="1">
      <alignment vertical="top"/>
    </xf>
    <xf numFmtId="44" fontId="15" fillId="6" borderId="32" xfId="4" applyFont="1" applyFill="1" applyBorder="1" applyAlignment="1">
      <alignment vertical="top"/>
    </xf>
    <xf numFmtId="44" fontId="4" fillId="6" borderId="1" xfId="4" applyFont="1" applyFill="1" applyBorder="1" applyAlignment="1" applyProtection="1">
      <alignment vertical="top"/>
    </xf>
    <xf numFmtId="0" fontId="16" fillId="0" borderId="0" xfId="0" applyFont="1"/>
    <xf numFmtId="0" fontId="4" fillId="0" borderId="1" xfId="0" applyFont="1" applyBorder="1" applyAlignment="1" applyProtection="1">
      <alignment vertical="top" wrapText="1"/>
      <protection locked="0"/>
    </xf>
    <xf numFmtId="0" fontId="9" fillId="3" borderId="6" xfId="0" applyFont="1" applyFill="1" applyBorder="1" applyAlignment="1">
      <alignment vertical="top" wrapText="1"/>
    </xf>
    <xf numFmtId="0" fontId="9" fillId="3" borderId="7" xfId="0" applyFont="1" applyFill="1" applyBorder="1" applyAlignment="1">
      <alignment vertical="top" wrapText="1"/>
    </xf>
    <xf numFmtId="0" fontId="9" fillId="3" borderId="5" xfId="0" applyFont="1" applyFill="1" applyBorder="1" applyAlignment="1">
      <alignment vertical="top"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0" fillId="0" borderId="0" xfId="0" applyFont="1" applyAlignment="1">
      <alignment horizontal="center" vertical="top" wrapText="1"/>
    </xf>
    <xf numFmtId="0" fontId="9" fillId="3" borderId="6" xfId="0" applyFont="1" applyFill="1" applyBorder="1" applyAlignment="1">
      <alignment horizontal="left" vertical="top" wrapText="1"/>
    </xf>
    <xf numFmtId="0" fontId="12" fillId="0" borderId="1" xfId="0" applyFont="1" applyBorder="1" applyAlignment="1" applyProtection="1">
      <alignment vertical="top" wrapText="1"/>
      <protection locked="0"/>
    </xf>
    <xf numFmtId="0" fontId="10" fillId="0" borderId="1" xfId="0" applyFont="1" applyBorder="1" applyAlignment="1">
      <alignment vertical="top" wrapText="1"/>
    </xf>
    <xf numFmtId="0" fontId="16" fillId="0" borderId="0" xfId="0" applyFont="1" applyAlignment="1">
      <alignment wrapText="1"/>
    </xf>
    <xf numFmtId="0" fontId="5" fillId="2" borderId="0" xfId="0" applyFont="1" applyFill="1" applyAlignment="1">
      <alignment vertical="top" wrapText="1"/>
    </xf>
    <xf numFmtId="0" fontId="7" fillId="2" borderId="12" xfId="0" applyFont="1" applyFill="1" applyBorder="1" applyAlignment="1" applyProtection="1">
      <alignment vertical="top" wrapText="1"/>
      <protection locked="0"/>
    </xf>
    <xf numFmtId="0" fontId="8" fillId="3" borderId="18" xfId="0" applyFont="1" applyFill="1" applyBorder="1" applyAlignment="1" applyProtection="1">
      <alignment vertical="top" wrapText="1"/>
      <protection locked="0"/>
    </xf>
    <xf numFmtId="0" fontId="8" fillId="3" borderId="34" xfId="0" applyFont="1" applyFill="1" applyBorder="1" applyAlignment="1" applyProtection="1">
      <alignment vertical="top" wrapText="1"/>
      <protection locked="0"/>
    </xf>
    <xf numFmtId="0" fontId="8" fillId="3" borderId="40" xfId="0" applyFont="1" applyFill="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8" fillId="3" borderId="2" xfId="0" applyFont="1" applyFill="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0" xfId="0" applyFont="1" applyAlignment="1" applyProtection="1">
      <alignment vertical="top" wrapText="1"/>
      <protection locked="0"/>
    </xf>
    <xf numFmtId="0" fontId="17" fillId="0" borderId="1" xfId="0" applyFont="1" applyBorder="1" applyAlignment="1" applyProtection="1">
      <alignment vertical="top" wrapText="1"/>
      <protection locked="0"/>
    </xf>
    <xf numFmtId="3" fontId="17" fillId="0" borderId="1" xfId="0" applyNumberFormat="1" applyFont="1" applyBorder="1" applyAlignment="1" applyProtection="1">
      <alignment horizontal="center" vertical="top"/>
      <protection locked="0"/>
    </xf>
    <xf numFmtId="44" fontId="17" fillId="5" borderId="1" xfId="4" applyFont="1" applyFill="1" applyBorder="1" applyAlignment="1" applyProtection="1">
      <alignment vertical="top"/>
      <protection locked="0"/>
    </xf>
    <xf numFmtId="0" fontId="17" fillId="0" borderId="1" xfId="0" applyFont="1" applyBorder="1" applyAlignment="1" applyProtection="1">
      <alignment horizontal="right" vertical="top"/>
      <protection locked="0"/>
    </xf>
    <xf numFmtId="44" fontId="17" fillId="6" borderId="1" xfId="4" applyFont="1" applyFill="1" applyBorder="1" applyAlignment="1">
      <alignment vertical="top"/>
    </xf>
    <xf numFmtId="9" fontId="17" fillId="5" borderId="1" xfId="1" applyFont="1" applyFill="1" applyBorder="1" applyAlignment="1" applyProtection="1">
      <alignment vertical="top"/>
      <protection locked="0"/>
    </xf>
    <xf numFmtId="0" fontId="9" fillId="3" borderId="9" xfId="0" applyFont="1" applyFill="1" applyBorder="1" applyAlignment="1">
      <alignment horizontal="left" vertical="top" wrapText="1"/>
    </xf>
    <xf numFmtId="0" fontId="12" fillId="0" borderId="3" xfId="0" applyFont="1" applyBorder="1" applyAlignment="1" applyProtection="1">
      <alignment vertical="top" wrapText="1"/>
      <protection locked="0"/>
    </xf>
    <xf numFmtId="44" fontId="4" fillId="0" borderId="0" xfId="0" applyNumberFormat="1" applyFont="1" applyAlignment="1">
      <alignment vertical="top"/>
    </xf>
    <xf numFmtId="2" fontId="8" fillId="3" borderId="35" xfId="0" applyNumberFormat="1" applyFont="1" applyFill="1" applyBorder="1" applyAlignment="1" applyProtection="1">
      <alignment vertical="top"/>
      <protection locked="0"/>
    </xf>
    <xf numFmtId="0" fontId="4" fillId="0" borderId="0" xfId="0" applyFont="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8" fillId="3" borderId="41" xfId="0" applyFont="1" applyFill="1" applyBorder="1" applyAlignment="1" applyProtection="1">
      <alignment horizontal="center" vertical="center"/>
      <protection locked="0"/>
    </xf>
    <xf numFmtId="0" fontId="4" fillId="0" borderId="5" xfId="4" applyNumberFormat="1" applyFont="1" applyFill="1" applyBorder="1" applyAlignment="1" applyProtection="1">
      <alignment horizontal="center" vertical="center"/>
      <protection locked="0"/>
    </xf>
    <xf numFmtId="0" fontId="4" fillId="0" borderId="1" xfId="4" applyNumberFormat="1" applyFont="1" applyFill="1" applyBorder="1" applyAlignment="1" applyProtection="1">
      <alignment horizontal="center" vertical="center"/>
      <protection locked="0"/>
    </xf>
    <xf numFmtId="0" fontId="4" fillId="0" borderId="1" xfId="0" quotePrefix="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5" fillId="2" borderId="0" xfId="0" applyFont="1" applyFill="1" applyAlignment="1">
      <alignment horizontal="center" vertical="center"/>
    </xf>
    <xf numFmtId="1" fontId="4" fillId="5" borderId="37" xfId="4" applyNumberFormat="1" applyFont="1" applyFill="1" applyBorder="1" applyAlignment="1" applyProtection="1">
      <alignment horizontal="center" vertical="center"/>
      <protection locked="0"/>
    </xf>
    <xf numFmtId="2" fontId="4" fillId="5" borderId="37" xfId="4" applyNumberFormat="1" applyFont="1" applyFill="1" applyBorder="1" applyAlignment="1" applyProtection="1">
      <alignment horizontal="center" vertical="center"/>
      <protection locked="0"/>
    </xf>
    <xf numFmtId="2" fontId="4" fillId="5" borderId="5" xfId="4" applyNumberFormat="1" applyFont="1" applyFill="1" applyBorder="1" applyAlignment="1" applyProtection="1">
      <alignment horizontal="center" vertical="center"/>
      <protection locked="0"/>
    </xf>
    <xf numFmtId="2" fontId="4" fillId="5" borderId="1" xfId="4" applyNumberFormat="1" applyFont="1" applyFill="1" applyBorder="1" applyAlignment="1" applyProtection="1">
      <alignment horizontal="center" vertical="center"/>
      <protection locked="0"/>
    </xf>
    <xf numFmtId="0" fontId="18" fillId="0" borderId="33" xfId="0" quotePrefix="1" applyFont="1" applyBorder="1" applyAlignment="1" applyProtection="1">
      <alignment horizontal="left" vertical="top" wrapText="1"/>
      <protection locked="0"/>
    </xf>
    <xf numFmtId="0" fontId="18" fillId="0" borderId="38" xfId="0" quotePrefix="1" applyFont="1" applyBorder="1" applyAlignment="1" applyProtection="1">
      <alignment horizontal="left" vertical="top" wrapText="1"/>
      <protection locked="0"/>
    </xf>
    <xf numFmtId="0" fontId="18" fillId="0" borderId="1" xfId="0" quotePrefix="1" applyFont="1" applyBorder="1" applyAlignment="1" applyProtection="1">
      <alignment vertical="top" wrapText="1"/>
      <protection locked="0"/>
    </xf>
    <xf numFmtId="0" fontId="4" fillId="2" borderId="1" xfId="0" applyFont="1" applyFill="1" applyBorder="1" applyAlignment="1" applyProtection="1">
      <alignment vertical="top" wrapText="1"/>
      <protection locked="0"/>
    </xf>
    <xf numFmtId="44" fontId="8" fillId="6" borderId="6" xfId="2" applyFont="1" applyFill="1" applyBorder="1" applyAlignment="1">
      <alignment horizontal="right" vertical="top"/>
    </xf>
    <xf numFmtId="0" fontId="19" fillId="0" borderId="1" xfId="0" applyFont="1" applyBorder="1" applyAlignment="1">
      <alignment horizontal="left" vertical="top" wrapText="1"/>
    </xf>
    <xf numFmtId="9" fontId="19" fillId="5" borderId="1" xfId="1" applyFont="1" applyFill="1" applyBorder="1" applyAlignment="1">
      <alignment vertical="top"/>
    </xf>
    <xf numFmtId="0" fontId="21" fillId="3" borderId="6" xfId="0" applyFont="1" applyFill="1" applyBorder="1" applyAlignment="1">
      <alignment vertical="top" wrapText="1"/>
    </xf>
    <xf numFmtId="0" fontId="19" fillId="0" borderId="0" xfId="0" applyFont="1" applyAlignment="1">
      <alignment horizontal="left" vertical="top" wrapText="1"/>
    </xf>
    <xf numFmtId="9" fontId="19" fillId="0" borderId="0" xfId="1" applyFont="1" applyFill="1" applyBorder="1" applyAlignment="1">
      <alignment vertical="top"/>
    </xf>
    <xf numFmtId="0" fontId="7" fillId="0" borderId="0" xfId="0" applyFont="1" applyAlignment="1">
      <alignment horizontal="center" vertical="top"/>
    </xf>
    <xf numFmtId="0" fontId="7" fillId="0" borderId="6" xfId="0" applyFont="1" applyBorder="1" applyAlignment="1" applyProtection="1">
      <alignment vertical="top" wrapText="1"/>
      <protection locked="0"/>
    </xf>
    <xf numFmtId="0" fontId="10" fillId="0" borderId="0" xfId="0" applyFont="1" applyAlignment="1">
      <alignment vertical="top" wrapText="1"/>
    </xf>
    <xf numFmtId="0" fontId="10" fillId="0" borderId="0" xfId="0" applyFont="1" applyAlignment="1">
      <alignment vertical="top"/>
    </xf>
    <xf numFmtId="44" fontId="12" fillId="0" borderId="0" xfId="2" applyFont="1" applyFill="1" applyBorder="1" applyAlignment="1" applyProtection="1">
      <alignment vertical="top"/>
      <protection locked="0"/>
    </xf>
    <xf numFmtId="164" fontId="10" fillId="2" borderId="0" xfId="0" applyNumberFormat="1" applyFont="1" applyFill="1" applyAlignment="1">
      <alignment vertical="top"/>
    </xf>
    <xf numFmtId="164" fontId="13" fillId="0" borderId="0" xfId="0" applyNumberFormat="1" applyFont="1" applyAlignment="1">
      <alignment vertical="top"/>
    </xf>
    <xf numFmtId="0" fontId="9" fillId="0" borderId="0" xfId="0" applyFont="1" applyAlignment="1">
      <alignment horizontal="center" vertical="top" wrapText="1"/>
    </xf>
    <xf numFmtId="0" fontId="8" fillId="4" borderId="6" xfId="0" applyFont="1" applyFill="1" applyBorder="1" applyAlignment="1" applyProtection="1">
      <alignment vertical="top" wrapText="1"/>
      <protection locked="0"/>
    </xf>
    <xf numFmtId="0" fontId="7" fillId="3" borderId="34" xfId="0" applyFont="1" applyFill="1" applyBorder="1" applyAlignment="1" applyProtection="1">
      <alignment vertical="top"/>
      <protection locked="0"/>
    </xf>
    <xf numFmtId="0" fontId="7" fillId="3" borderId="35" xfId="0" applyFont="1" applyFill="1" applyBorder="1" applyAlignment="1" applyProtection="1">
      <alignment vertical="top"/>
      <protection locked="0"/>
    </xf>
    <xf numFmtId="9" fontId="7" fillId="3" borderId="35" xfId="3" applyFont="1" applyFill="1" applyBorder="1" applyAlignment="1" applyProtection="1">
      <alignment vertical="top"/>
      <protection locked="0"/>
    </xf>
    <xf numFmtId="0" fontId="7" fillId="3" borderId="36" xfId="0" applyFont="1" applyFill="1" applyBorder="1" applyAlignment="1">
      <alignment vertical="top"/>
    </xf>
    <xf numFmtId="0" fontId="7" fillId="0" borderId="0" xfId="0" applyFont="1" applyAlignment="1">
      <alignment horizontal="left" vertical="top"/>
    </xf>
    <xf numFmtId="44" fontId="7" fillId="3" borderId="37" xfId="4" applyFont="1" applyFill="1" applyBorder="1" applyAlignment="1" applyProtection="1">
      <alignment vertical="top"/>
    </xf>
    <xf numFmtId="44" fontId="7" fillId="3" borderId="39" xfId="4" applyFont="1" applyFill="1" applyBorder="1" applyAlignment="1" applyProtection="1">
      <alignment vertical="top"/>
    </xf>
    <xf numFmtId="44" fontId="7" fillId="3" borderId="45" xfId="4" applyFont="1" applyFill="1" applyBorder="1" applyAlignment="1" applyProtection="1">
      <alignment vertical="top"/>
    </xf>
    <xf numFmtId="44" fontId="7" fillId="3" borderId="47" xfId="4" applyFont="1" applyFill="1" applyBorder="1" applyAlignment="1" applyProtection="1">
      <alignment vertical="top"/>
    </xf>
    <xf numFmtId="44" fontId="8" fillId="0" borderId="0" xfId="0" applyNumberFormat="1" applyFont="1" applyAlignment="1" applyProtection="1">
      <alignment vertical="top"/>
      <protection locked="0"/>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44" fontId="12" fillId="5" borderId="1" xfId="2" applyFont="1" applyFill="1" applyBorder="1" applyAlignment="1" applyProtection="1">
      <alignment horizontal="center" vertical="center"/>
      <protection locked="0"/>
    </xf>
    <xf numFmtId="44" fontId="13" fillId="3" borderId="1" xfId="2" applyFont="1" applyFill="1" applyBorder="1" applyAlignment="1">
      <alignment horizontal="center" vertical="center"/>
    </xf>
    <xf numFmtId="9" fontId="12" fillId="5" borderId="1" xfId="1" applyFont="1" applyFill="1" applyBorder="1" applyAlignment="1">
      <alignment horizontal="center" vertical="center"/>
    </xf>
    <xf numFmtId="44" fontId="12" fillId="5" borderId="1" xfId="2" applyFont="1" applyFill="1" applyBorder="1" applyAlignment="1" applyProtection="1">
      <alignment vertical="center"/>
      <protection locked="0"/>
    </xf>
    <xf numFmtId="0" fontId="11" fillId="0" borderId="0" xfId="0" applyFont="1" applyAlignment="1">
      <alignment vertical="center"/>
    </xf>
    <xf numFmtId="44" fontId="12" fillId="0" borderId="1" xfId="2" applyFont="1" applyFill="1" applyBorder="1" applyAlignment="1" applyProtection="1">
      <alignment vertical="center"/>
      <protection locked="0"/>
    </xf>
    <xf numFmtId="0" fontId="10" fillId="0" borderId="1" xfId="0" applyFont="1" applyBorder="1" applyAlignment="1">
      <alignment vertical="center"/>
    </xf>
    <xf numFmtId="164" fontId="10" fillId="2" borderId="1" xfId="0" applyNumberFormat="1" applyFont="1" applyFill="1" applyBorder="1" applyAlignment="1">
      <alignment vertical="center"/>
    </xf>
    <xf numFmtId="0" fontId="12" fillId="0" borderId="1" xfId="0" applyFont="1" applyBorder="1" applyAlignment="1" applyProtection="1">
      <alignment vertical="center"/>
      <protection locked="0"/>
    </xf>
    <xf numFmtId="9" fontId="12" fillId="5" borderId="1" xfId="1" applyFont="1" applyFill="1" applyBorder="1" applyAlignment="1">
      <alignment vertical="center"/>
    </xf>
    <xf numFmtId="44" fontId="13" fillId="3" borderId="1" xfId="2" applyFont="1" applyFill="1" applyBorder="1" applyAlignment="1" applyProtection="1">
      <alignment vertical="center" wrapText="1"/>
      <protection locked="0"/>
    </xf>
    <xf numFmtId="3" fontId="12" fillId="0" borderId="3" xfId="0" applyNumberFormat="1" applyFont="1" applyBorder="1" applyAlignment="1" applyProtection="1">
      <alignment vertical="center"/>
      <protection locked="0"/>
    </xf>
    <xf numFmtId="3" fontId="12" fillId="0" borderId="4" xfId="0" applyNumberFormat="1" applyFont="1" applyBorder="1" applyAlignment="1" applyProtection="1">
      <alignment vertical="center"/>
      <protection locked="0"/>
    </xf>
    <xf numFmtId="9" fontId="12" fillId="0" borderId="1" xfId="1" applyFont="1" applyFill="1" applyBorder="1" applyAlignment="1">
      <alignment vertical="center"/>
    </xf>
    <xf numFmtId="0" fontId="9" fillId="3" borderId="6" xfId="0" applyFont="1" applyFill="1" applyBorder="1" applyAlignment="1">
      <alignment vertical="center" wrapText="1"/>
    </xf>
    <xf numFmtId="0" fontId="14" fillId="3" borderId="1" xfId="0" applyFont="1" applyFill="1" applyBorder="1" applyAlignment="1">
      <alignment horizontal="center" vertical="center"/>
    </xf>
    <xf numFmtId="0" fontId="4" fillId="0" borderId="1" xfId="0" applyFont="1" applyBorder="1" applyAlignment="1">
      <alignment horizontal="center" vertical="center"/>
    </xf>
    <xf numFmtId="44" fontId="4" fillId="5" borderId="1" xfId="2"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44" fontId="14" fillId="3" borderId="1" xfId="2" applyFont="1" applyFill="1" applyBorder="1" applyAlignment="1">
      <alignment horizontal="center" vertical="center"/>
    </xf>
    <xf numFmtId="9" fontId="4" fillId="5" borderId="1" xfId="1" applyFont="1" applyFill="1" applyBorder="1" applyAlignment="1" applyProtection="1">
      <alignment horizontal="center" vertical="center"/>
      <protection locked="0"/>
    </xf>
    <xf numFmtId="164" fontId="13" fillId="3" borderId="1" xfId="0" applyNumberFormat="1" applyFont="1" applyFill="1" applyBorder="1" applyAlignment="1">
      <alignment horizontal="center" vertical="center"/>
    </xf>
    <xf numFmtId="165" fontId="8" fillId="6" borderId="6" xfId="2" applyNumberFormat="1" applyFont="1" applyFill="1" applyBorder="1" applyAlignment="1">
      <alignment horizontal="right" vertical="top"/>
    </xf>
    <xf numFmtId="0" fontId="17" fillId="2" borderId="1" xfId="0" applyFont="1" applyFill="1" applyBorder="1" applyAlignment="1" applyProtection="1">
      <alignment vertical="top" wrapText="1"/>
      <protection locked="0"/>
    </xf>
    <xf numFmtId="0" fontId="22" fillId="0" borderId="1" xfId="0" applyFont="1" applyBorder="1" applyAlignment="1">
      <alignment vertical="top" wrapText="1"/>
    </xf>
    <xf numFmtId="3" fontId="22" fillId="0" borderId="5" xfId="0" applyNumberFormat="1"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protection locked="0"/>
    </xf>
    <xf numFmtId="3" fontId="22" fillId="2" borderId="1" xfId="0" applyNumberFormat="1" applyFont="1" applyFill="1" applyBorder="1" applyAlignment="1" applyProtection="1">
      <alignment horizontal="center" vertical="center"/>
      <protection locked="0"/>
    </xf>
    <xf numFmtId="0" fontId="22" fillId="0" borderId="22" xfId="0" quotePrefix="1" applyFont="1" applyBorder="1" applyAlignment="1" applyProtection="1">
      <alignment horizontal="center" vertical="center" wrapText="1"/>
      <protection locked="0"/>
    </xf>
    <xf numFmtId="0" fontId="22" fillId="0" borderId="1" xfId="0" quotePrefix="1" applyFont="1" applyBorder="1" applyAlignment="1" applyProtection="1">
      <alignment horizontal="center" vertical="center" wrapText="1"/>
      <protection locked="0"/>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0" xfId="0" applyFont="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center" vertical="top"/>
    </xf>
    <xf numFmtId="0" fontId="8" fillId="3" borderId="7" xfId="0" applyFont="1" applyFill="1" applyBorder="1" applyAlignment="1">
      <alignment horizontal="center" vertical="top"/>
    </xf>
    <xf numFmtId="0" fontId="8" fillId="3" borderId="5" xfId="0" applyFont="1" applyFill="1" applyBorder="1" applyAlignment="1">
      <alignment horizontal="center" vertical="top"/>
    </xf>
    <xf numFmtId="0" fontId="8" fillId="3" borderId="21" xfId="0" applyFont="1" applyFill="1" applyBorder="1" applyAlignment="1" applyProtection="1">
      <alignment horizontal="center" vertical="top"/>
      <protection locked="0"/>
    </xf>
    <xf numFmtId="0" fontId="8" fillId="3" borderId="22" xfId="0" applyFont="1" applyFill="1" applyBorder="1" applyAlignment="1" applyProtection="1">
      <alignment horizontal="center" vertical="top"/>
      <protection locked="0"/>
    </xf>
    <xf numFmtId="0" fontId="8" fillId="3" borderId="23" xfId="0" applyFont="1" applyFill="1" applyBorder="1" applyAlignment="1" applyProtection="1">
      <alignment horizontal="center" vertical="top"/>
      <protection locked="0"/>
    </xf>
    <xf numFmtId="0" fontId="8" fillId="3" borderId="15" xfId="0" applyFont="1" applyFill="1" applyBorder="1" applyAlignment="1" applyProtection="1">
      <alignment horizontal="center" vertical="top"/>
      <protection locked="0"/>
    </xf>
    <xf numFmtId="0" fontId="8" fillId="3" borderId="16" xfId="0" applyFont="1" applyFill="1" applyBorder="1" applyAlignment="1" applyProtection="1">
      <alignment horizontal="center" vertical="top"/>
      <protection locked="0"/>
    </xf>
    <xf numFmtId="0" fontId="8" fillId="3" borderId="17" xfId="0" applyFont="1" applyFill="1" applyBorder="1" applyAlignment="1" applyProtection="1">
      <alignment horizontal="center" vertical="top"/>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4" xfId="0" applyFont="1" applyFill="1" applyBorder="1" applyAlignment="1" applyProtection="1">
      <alignment horizontal="center" vertical="top" wrapText="1"/>
      <protection locked="0"/>
    </xf>
    <xf numFmtId="0" fontId="8" fillId="3" borderId="28" xfId="0" applyFont="1" applyFill="1" applyBorder="1" applyAlignment="1" applyProtection="1">
      <alignment horizontal="center" vertical="top"/>
      <protection locked="0"/>
    </xf>
    <xf numFmtId="0" fontId="8" fillId="3" borderId="14" xfId="0" applyFont="1" applyFill="1" applyBorder="1" applyAlignment="1" applyProtection="1">
      <alignment horizontal="center" vertical="top" wrapText="1"/>
      <protection locked="0"/>
    </xf>
    <xf numFmtId="0" fontId="8" fillId="3" borderId="11" xfId="0" applyFont="1" applyFill="1" applyBorder="1" applyAlignment="1" applyProtection="1">
      <alignment horizontal="center" vertical="top" wrapText="1"/>
      <protection locked="0"/>
    </xf>
    <xf numFmtId="0" fontId="8" fillId="3" borderId="7"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3" borderId="25"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wrapText="1"/>
      <protection locked="0"/>
    </xf>
    <xf numFmtId="0" fontId="8" fillId="3" borderId="26" xfId="0" applyFont="1" applyFill="1" applyBorder="1" applyAlignment="1" applyProtection="1">
      <alignment horizontal="center" vertical="top" wrapText="1"/>
      <protection locked="0"/>
    </xf>
    <xf numFmtId="0" fontId="8" fillId="3" borderId="28"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top" wrapText="1"/>
      <protection locked="0"/>
    </xf>
    <xf numFmtId="0" fontId="8" fillId="3" borderId="27" xfId="0" applyFont="1" applyFill="1" applyBorder="1" applyAlignment="1" applyProtection="1">
      <alignment horizontal="center" vertical="top" wrapText="1"/>
      <protection locked="0"/>
    </xf>
    <xf numFmtId="0" fontId="8" fillId="4" borderId="18" xfId="0" applyFont="1" applyFill="1" applyBorder="1" applyAlignment="1">
      <alignment horizontal="center" vertical="top" wrapText="1"/>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4" fillId="0" borderId="3" xfId="0" applyFont="1" applyBorder="1" applyAlignment="1">
      <alignment horizontal="center" vertical="top"/>
    </xf>
    <xf numFmtId="0" fontId="8" fillId="3" borderId="8" xfId="0" applyFont="1" applyFill="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10"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12"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44" fontId="8" fillId="6" borderId="6" xfId="0" applyNumberFormat="1" applyFont="1" applyFill="1" applyBorder="1" applyAlignment="1" applyProtection="1">
      <alignment horizontal="right" vertical="top"/>
      <protection locked="0"/>
    </xf>
    <xf numFmtId="44" fontId="8" fillId="6" borderId="5" xfId="0" applyNumberFormat="1" applyFont="1" applyFill="1" applyBorder="1" applyAlignment="1" applyProtection="1">
      <alignment horizontal="right" vertical="top"/>
      <protection locked="0"/>
    </xf>
    <xf numFmtId="0" fontId="8" fillId="4" borderId="6" xfId="0" applyFont="1" applyFill="1" applyBorder="1" applyAlignment="1" applyProtection="1">
      <alignment horizontal="left" vertical="top" wrapText="1"/>
      <protection locked="0"/>
    </xf>
    <xf numFmtId="0" fontId="8" fillId="4" borderId="7" xfId="0" applyFont="1" applyFill="1" applyBorder="1" applyAlignment="1" applyProtection="1">
      <alignment horizontal="left" vertical="top" wrapText="1"/>
      <protection locked="0"/>
    </xf>
    <xf numFmtId="0" fontId="8" fillId="4" borderId="45" xfId="0" applyFont="1" applyFill="1" applyBorder="1" applyAlignment="1" applyProtection="1">
      <alignment horizontal="left" vertical="top" wrapText="1"/>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0" xfId="0" applyFont="1" applyAlignment="1">
      <alignment horizontal="center" vertical="top"/>
    </xf>
    <xf numFmtId="0" fontId="8" fillId="3" borderId="6" xfId="0" applyFont="1" applyFill="1" applyBorder="1" applyAlignment="1">
      <alignment vertical="top"/>
    </xf>
    <xf numFmtId="0" fontId="8" fillId="3" borderId="7" xfId="0" applyFont="1" applyFill="1" applyBorder="1" applyAlignment="1">
      <alignment vertical="top"/>
    </xf>
    <xf numFmtId="0" fontId="8" fillId="3" borderId="5" xfId="0" applyFont="1" applyFill="1" applyBorder="1" applyAlignment="1">
      <alignment vertical="top"/>
    </xf>
  </cellXfs>
  <cellStyles count="5">
    <cellStyle name="Procent" xfId="1" builtinId="5"/>
    <cellStyle name="Procent 2" xfId="3" xr:uid="{00000000-0005-0000-0000-000001000000}"/>
    <cellStyle name="Standaard" xfId="0" builtinId="0"/>
    <cellStyle name="Valuta" xfId="2" builtinId="4"/>
    <cellStyle name="Valuta 2" xfId="4" xr:uid="{00000000-0005-0000-0000-000004000000}"/>
  </cellStyles>
  <dxfs count="0"/>
  <tableStyles count="0" defaultTableStyle="TableStyleMedium2" defaultPivotStyle="PivotStyleMedium9"/>
  <colors>
    <mruColors>
      <color rgb="FF009BB2"/>
      <color rgb="FF96187A"/>
      <color rgb="FFB0A91B"/>
      <color rgb="FF614F23"/>
      <color rgb="FFE9B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35751</xdr:rowOff>
    </xdr:to>
    <xdr:pic>
      <xdr:nvPicPr>
        <xdr:cNvPr id="3" name="Afbeelding 2">
          <a:extLst>
            <a:ext uri="{FF2B5EF4-FFF2-40B4-BE49-F238E27FC236}">
              <a16:creationId xmlns:a16="http://schemas.microsoft.com/office/drawing/2014/main" id="{716BF46D-7D80-6B37-9038-6095C910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6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93558</xdr:rowOff>
    </xdr:to>
    <xdr:pic>
      <xdr:nvPicPr>
        <xdr:cNvPr id="4" name="Afbeelding 3">
          <a:extLst>
            <a:ext uri="{FF2B5EF4-FFF2-40B4-BE49-F238E27FC236}">
              <a16:creationId xmlns:a16="http://schemas.microsoft.com/office/drawing/2014/main" id="{D3B3D3A8-7130-4108-BB59-9792C77E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4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48</xdr:row>
      <xdr:rowOff>0</xdr:rowOff>
    </xdr:from>
    <xdr:to>
      <xdr:col>5</xdr:col>
      <xdr:colOff>0</xdr:colOff>
      <xdr:row>52</xdr:row>
      <xdr:rowOff>0</xdr:rowOff>
    </xdr:to>
    <xdr:sp macro="" textlink="">
      <xdr:nvSpPr>
        <xdr:cNvPr id="6" name="TextBox 1">
          <a:extLst>
            <a:ext uri="{FF2B5EF4-FFF2-40B4-BE49-F238E27FC236}">
              <a16:creationId xmlns:a16="http://schemas.microsoft.com/office/drawing/2014/main" id="{2B9F8C67-A766-4B4C-BAD2-8DAE797F965B}"/>
            </a:ext>
          </a:extLst>
        </xdr:cNvPr>
        <xdr:cNvSpPr txBox="1"/>
      </xdr:nvSpPr>
      <xdr:spPr>
        <a:xfrm>
          <a:off x="3867150" y="7610475"/>
          <a:ext cx="3962400"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104988</xdr:rowOff>
    </xdr:to>
    <xdr:pic>
      <xdr:nvPicPr>
        <xdr:cNvPr id="8" name="Afbeelding 7">
          <a:extLst>
            <a:ext uri="{FF2B5EF4-FFF2-40B4-BE49-F238E27FC236}">
              <a16:creationId xmlns:a16="http://schemas.microsoft.com/office/drawing/2014/main" id="{789C2340-A0F7-4CBD-B4A5-7A346F48A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4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95463</xdr:rowOff>
    </xdr:to>
    <xdr:pic>
      <xdr:nvPicPr>
        <xdr:cNvPr id="2" name="Afbeelding 1">
          <a:extLst>
            <a:ext uri="{FF2B5EF4-FFF2-40B4-BE49-F238E27FC236}">
              <a16:creationId xmlns:a16="http://schemas.microsoft.com/office/drawing/2014/main" id="{290D4842-9B98-4F7F-AD9B-9005D677D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38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85938</xdr:rowOff>
    </xdr:to>
    <xdr:pic>
      <xdr:nvPicPr>
        <xdr:cNvPr id="2" name="Afbeelding 1">
          <a:extLst>
            <a:ext uri="{FF2B5EF4-FFF2-40B4-BE49-F238E27FC236}">
              <a16:creationId xmlns:a16="http://schemas.microsoft.com/office/drawing/2014/main" id="{AA6F5818-6A62-4733-83E3-FDC486707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73238</xdr:rowOff>
    </xdr:to>
    <xdr:pic>
      <xdr:nvPicPr>
        <xdr:cNvPr id="2" name="Afbeelding 1">
          <a:extLst>
            <a:ext uri="{FF2B5EF4-FFF2-40B4-BE49-F238E27FC236}">
              <a16:creationId xmlns:a16="http://schemas.microsoft.com/office/drawing/2014/main" id="{328670A4-BC0F-45F0-85F7-AACF1829F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16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63713</xdr:rowOff>
    </xdr:to>
    <xdr:pic>
      <xdr:nvPicPr>
        <xdr:cNvPr id="2" name="Afbeelding 1">
          <a:extLst>
            <a:ext uri="{FF2B5EF4-FFF2-40B4-BE49-F238E27FC236}">
              <a16:creationId xmlns:a16="http://schemas.microsoft.com/office/drawing/2014/main" id="{AF2CED80-EC71-4A6D-8D38-8F4477AA1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06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4"/>
  <sheetViews>
    <sheetView workbookViewId="0">
      <selection activeCell="E21" sqref="E21"/>
    </sheetView>
  </sheetViews>
  <sheetFormatPr defaultColWidth="8.7109375" defaultRowHeight="14.25"/>
  <cols>
    <col min="1" max="1" width="135.28515625" style="1" customWidth="1"/>
    <col min="2" max="16384" width="8.7109375" style="1"/>
  </cols>
  <sheetData>
    <row r="2" spans="1:1" ht="15">
      <c r="A2" s="121"/>
    </row>
    <row r="4" spans="1:1" ht="15" thickBot="1"/>
    <row r="5" spans="1:1" ht="18">
      <c r="A5" s="8" t="s">
        <v>0</v>
      </c>
    </row>
    <row r="6" spans="1:1">
      <c r="A6" s="2"/>
    </row>
    <row r="7" spans="1:1">
      <c r="A7" s="2" t="s">
        <v>1</v>
      </c>
    </row>
    <row r="8" spans="1:1">
      <c r="A8" s="2"/>
    </row>
    <row r="9" spans="1:1" ht="25.5">
      <c r="A9" s="3" t="s">
        <v>2</v>
      </c>
    </row>
    <row r="10" spans="1:1">
      <c r="A10" s="3"/>
    </row>
    <row r="11" spans="1:1" ht="25.5">
      <c r="A11" s="4" t="s">
        <v>3</v>
      </c>
    </row>
    <row r="12" spans="1:1">
      <c r="A12" s="4"/>
    </row>
    <row r="13" spans="1:1">
      <c r="A13" s="4" t="s">
        <v>4</v>
      </c>
    </row>
    <row r="14" spans="1:1">
      <c r="A14" s="4"/>
    </row>
    <row r="15" spans="1:1">
      <c r="A15" s="4" t="s">
        <v>5</v>
      </c>
    </row>
    <row r="16" spans="1:1">
      <c r="A16" s="4"/>
    </row>
    <row r="17" spans="1:1" ht="38.25">
      <c r="A17" s="5" t="s">
        <v>6</v>
      </c>
    </row>
    <row r="18" spans="1:1">
      <c r="A18" s="5"/>
    </row>
    <row r="19" spans="1:1" ht="25.5">
      <c r="A19" s="4" t="s">
        <v>7</v>
      </c>
    </row>
    <row r="20" spans="1:1">
      <c r="A20" s="4"/>
    </row>
    <row r="21" spans="1:1">
      <c r="A21" s="4" t="s">
        <v>8</v>
      </c>
    </row>
    <row r="22" spans="1:1">
      <c r="A22" s="6"/>
    </row>
    <row r="23" spans="1:1">
      <c r="A23" s="7"/>
    </row>
    <row r="24" spans="1:1">
      <c r="A24"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597D-0A06-497D-B47A-3D1F6E59793D}">
  <dimension ref="A1:L52"/>
  <sheetViews>
    <sheetView workbookViewId="0">
      <selection activeCell="A18" sqref="A18"/>
    </sheetView>
  </sheetViews>
  <sheetFormatPr defaultRowHeight="15"/>
  <cols>
    <col min="1" max="1" width="36.28515625" customWidth="1"/>
    <col min="2" max="2" width="17.5703125" customWidth="1"/>
    <col min="3" max="8" width="15.7109375" customWidth="1"/>
    <col min="10" max="10" width="60.7109375" customWidth="1"/>
  </cols>
  <sheetData>
    <row r="1" spans="1:10" s="15" customFormat="1">
      <c r="A1" s="132"/>
      <c r="B1" s="69"/>
      <c r="C1" s="69"/>
    </row>
    <row r="2" spans="1:10" s="15" customFormat="1" ht="12.75">
      <c r="A2" s="144"/>
      <c r="B2" s="69"/>
      <c r="C2" s="69"/>
    </row>
    <row r="3" spans="1:10" s="15" customFormat="1" ht="12.75">
      <c r="A3" s="144"/>
      <c r="B3" s="69"/>
      <c r="C3" s="69"/>
    </row>
    <row r="4" spans="1:10" s="15" customFormat="1" ht="12.75">
      <c r="A4" s="144"/>
      <c r="B4" s="69"/>
      <c r="C4" s="69"/>
    </row>
    <row r="5" spans="1:10" s="15" customFormat="1" ht="33" customHeight="1">
      <c r="A5" s="86" t="s">
        <v>9</v>
      </c>
      <c r="B5" s="86"/>
      <c r="C5" s="86"/>
      <c r="D5" s="14"/>
      <c r="E5" s="14"/>
      <c r="F5" s="14"/>
      <c r="G5" s="14"/>
      <c r="H5" s="14"/>
      <c r="I5" s="14"/>
      <c r="J5" s="14"/>
    </row>
    <row r="7" spans="1:10" ht="14.65" customHeight="1">
      <c r="A7" s="240" t="s">
        <v>10</v>
      </c>
      <c r="B7" s="243"/>
      <c r="C7" s="237" t="s">
        <v>11</v>
      </c>
      <c r="D7" s="237"/>
      <c r="E7" s="237" t="s">
        <v>12</v>
      </c>
      <c r="F7" s="237" t="s">
        <v>13</v>
      </c>
      <c r="G7" s="237"/>
      <c r="H7" s="237" t="s">
        <v>14</v>
      </c>
    </row>
    <row r="8" spans="1:10">
      <c r="A8" s="241"/>
      <c r="B8" s="244"/>
      <c r="C8" s="238"/>
      <c r="D8" s="238"/>
      <c r="E8" s="238"/>
      <c r="F8" s="238"/>
      <c r="G8" s="238"/>
      <c r="H8" s="238"/>
    </row>
    <row r="9" spans="1:10">
      <c r="A9" s="242"/>
      <c r="B9" s="245"/>
      <c r="C9" s="239"/>
      <c r="D9" s="239"/>
      <c r="E9" s="239"/>
      <c r="F9" s="239"/>
      <c r="G9" s="239"/>
      <c r="H9" s="239"/>
    </row>
    <row r="10" spans="1:10">
      <c r="A10" s="122" t="s">
        <v>15</v>
      </c>
      <c r="B10" s="58"/>
      <c r="C10" s="98">
        <v>0</v>
      </c>
      <c r="D10" s="59"/>
      <c r="E10" s="98">
        <v>0</v>
      </c>
      <c r="F10" s="120">
        <f t="shared" ref="F10:F18" si="0">C10+(12*E10)</f>
        <v>0</v>
      </c>
      <c r="G10" s="100">
        <v>0</v>
      </c>
      <c r="H10" s="118">
        <f t="shared" ref="H10:H18" si="1">(1-G10)*F10</f>
        <v>0</v>
      </c>
    </row>
    <row r="11" spans="1:10">
      <c r="A11" s="145" t="s">
        <v>16</v>
      </c>
      <c r="B11" s="146"/>
      <c r="C11" s="147">
        <v>0</v>
      </c>
      <c r="D11" s="148"/>
      <c r="E11" s="147">
        <v>0</v>
      </c>
      <c r="F11" s="149">
        <f t="shared" si="0"/>
        <v>0</v>
      </c>
      <c r="G11" s="150">
        <v>0</v>
      </c>
      <c r="H11" s="149">
        <f t="shared" si="1"/>
        <v>0</v>
      </c>
    </row>
    <row r="12" spans="1:10">
      <c r="A12" s="145" t="s">
        <v>17</v>
      </c>
      <c r="B12" s="146"/>
      <c r="C12" s="147">
        <v>0</v>
      </c>
      <c r="D12" s="148"/>
      <c r="E12" s="147">
        <v>0</v>
      </c>
      <c r="F12" s="149">
        <f t="shared" si="0"/>
        <v>0</v>
      </c>
      <c r="G12" s="150">
        <v>0</v>
      </c>
      <c r="H12" s="149">
        <f t="shared" si="1"/>
        <v>0</v>
      </c>
    </row>
    <row r="13" spans="1:10">
      <c r="A13" s="173" t="s">
        <v>18</v>
      </c>
      <c r="B13" s="31"/>
      <c r="C13" s="98">
        <v>0</v>
      </c>
      <c r="D13" s="60"/>
      <c r="E13" s="98">
        <v>0</v>
      </c>
      <c r="F13" s="118">
        <f t="shared" si="0"/>
        <v>0</v>
      </c>
      <c r="G13" s="100">
        <v>0</v>
      </c>
      <c r="H13" s="118">
        <f t="shared" si="1"/>
        <v>0</v>
      </c>
    </row>
    <row r="14" spans="1:10" ht="25.5">
      <c r="A14" s="173" t="s">
        <v>19</v>
      </c>
      <c r="B14" s="31"/>
      <c r="C14" s="98">
        <v>0</v>
      </c>
      <c r="D14" s="60"/>
      <c r="E14" s="98">
        <v>0</v>
      </c>
      <c r="F14" s="118">
        <f t="shared" si="0"/>
        <v>0</v>
      </c>
      <c r="G14" s="100">
        <v>0</v>
      </c>
      <c r="H14" s="118">
        <f t="shared" si="1"/>
        <v>0</v>
      </c>
    </row>
    <row r="15" spans="1:10" ht="25.5">
      <c r="A15" s="173" t="s">
        <v>20</v>
      </c>
      <c r="B15" s="31"/>
      <c r="C15" s="98">
        <v>0</v>
      </c>
      <c r="D15" s="60"/>
      <c r="E15" s="98">
        <v>0</v>
      </c>
      <c r="F15" s="118">
        <f t="shared" si="0"/>
        <v>0</v>
      </c>
      <c r="G15" s="100">
        <v>0</v>
      </c>
      <c r="H15" s="118">
        <f t="shared" si="1"/>
        <v>0</v>
      </c>
    </row>
    <row r="16" spans="1:10" ht="38.25">
      <c r="A16" s="173" t="s">
        <v>21</v>
      </c>
      <c r="B16" s="31"/>
      <c r="C16" s="98">
        <v>0</v>
      </c>
      <c r="D16" s="60"/>
      <c r="E16" s="98">
        <v>0</v>
      </c>
      <c r="F16" s="118">
        <f t="shared" si="0"/>
        <v>0</v>
      </c>
      <c r="G16" s="100">
        <v>0</v>
      </c>
      <c r="H16" s="118">
        <f t="shared" si="1"/>
        <v>0</v>
      </c>
    </row>
    <row r="17" spans="1:8" ht="25.5">
      <c r="A17" s="173" t="s">
        <v>22</v>
      </c>
      <c r="B17" s="31"/>
      <c r="C17" s="98">
        <v>0</v>
      </c>
      <c r="D17" s="60"/>
      <c r="E17" s="98">
        <v>0</v>
      </c>
      <c r="F17" s="118">
        <f t="shared" si="0"/>
        <v>0</v>
      </c>
      <c r="G17" s="100">
        <v>0</v>
      </c>
      <c r="H17" s="118">
        <f t="shared" si="1"/>
        <v>0</v>
      </c>
    </row>
    <row r="18" spans="1:8">
      <c r="A18" s="173" t="s">
        <v>23</v>
      </c>
      <c r="B18" s="31"/>
      <c r="C18" s="98">
        <v>0</v>
      </c>
      <c r="D18" s="60"/>
      <c r="E18" s="98">
        <v>0</v>
      </c>
      <c r="F18" s="118">
        <f t="shared" si="0"/>
        <v>0</v>
      </c>
      <c r="G18" s="100">
        <v>0</v>
      </c>
      <c r="H18" s="118">
        <f t="shared" si="1"/>
        <v>0</v>
      </c>
    </row>
    <row r="19" spans="1:8">
      <c r="A19" s="224" t="s">
        <v>24</v>
      </c>
      <c r="B19" s="146"/>
      <c r="C19" s="147">
        <v>0</v>
      </c>
      <c r="D19" s="148"/>
      <c r="E19" s="147">
        <v>0</v>
      </c>
      <c r="F19" s="149">
        <f>C19+(12*E19)</f>
        <v>0</v>
      </c>
      <c r="G19" s="150">
        <v>0</v>
      </c>
      <c r="H19" s="149">
        <f>(1-G19)*F19</f>
        <v>0</v>
      </c>
    </row>
    <row r="20" spans="1:8" ht="25.5">
      <c r="A20" s="224" t="s">
        <v>25</v>
      </c>
      <c r="B20" s="146"/>
      <c r="C20" s="147">
        <v>0</v>
      </c>
      <c r="D20" s="148"/>
      <c r="E20" s="147">
        <v>0</v>
      </c>
      <c r="F20" s="149">
        <f>C20+(12*E20)</f>
        <v>0</v>
      </c>
      <c r="G20" s="150">
        <v>0</v>
      </c>
      <c r="H20" s="149">
        <f>(1-G20)*F20</f>
        <v>0</v>
      </c>
    </row>
    <row r="21" spans="1:8">
      <c r="A21" s="145" t="s">
        <v>26</v>
      </c>
      <c r="B21" s="146"/>
      <c r="C21" s="147">
        <v>0</v>
      </c>
      <c r="D21" s="148"/>
      <c r="E21" s="147">
        <v>0</v>
      </c>
      <c r="F21" s="149">
        <f>C21+(12*E21)</f>
        <v>0</v>
      </c>
      <c r="G21" s="150">
        <v>0</v>
      </c>
      <c r="H21" s="149">
        <f>(1-G21)*F21</f>
        <v>0</v>
      </c>
    </row>
    <row r="22" spans="1:8">
      <c r="A22" s="122"/>
      <c r="B22" s="31"/>
      <c r="C22" s="61"/>
      <c r="D22" s="60"/>
      <c r="E22" s="62"/>
      <c r="F22" s="63"/>
      <c r="G22" s="63"/>
      <c r="H22" s="63"/>
    </row>
    <row r="26" spans="1:8">
      <c r="A26" s="123" t="s">
        <v>27</v>
      </c>
      <c r="B26" s="124"/>
      <c r="C26" s="79" t="s">
        <v>28</v>
      </c>
      <c r="D26" s="79" t="s">
        <v>29</v>
      </c>
      <c r="E26" s="79"/>
      <c r="F26" s="79" t="s">
        <v>30</v>
      </c>
      <c r="G26" s="79"/>
    </row>
    <row r="27" spans="1:8">
      <c r="A27" s="124"/>
      <c r="B27" s="124"/>
      <c r="C27" s="79"/>
      <c r="D27" s="79"/>
      <c r="E27" s="79"/>
      <c r="F27" s="79"/>
      <c r="G27" s="79"/>
    </row>
    <row r="28" spans="1:8">
      <c r="A28" s="125"/>
      <c r="B28" s="125"/>
      <c r="C28" s="80"/>
      <c r="D28" s="80"/>
      <c r="E28" s="80"/>
      <c r="F28" s="80"/>
      <c r="G28" s="80"/>
    </row>
    <row r="29" spans="1:8">
      <c r="A29" s="126" t="s">
        <v>31</v>
      </c>
      <c r="B29" s="126"/>
      <c r="C29" s="107">
        <v>0</v>
      </c>
      <c r="D29" s="107">
        <v>0</v>
      </c>
      <c r="E29" s="81"/>
      <c r="F29" s="108">
        <v>0</v>
      </c>
      <c r="G29" s="82"/>
    </row>
    <row r="30" spans="1:8">
      <c r="A30" s="126" t="s">
        <v>32</v>
      </c>
      <c r="B30" s="126"/>
      <c r="C30" s="107">
        <v>0</v>
      </c>
      <c r="D30" s="107">
        <v>0</v>
      </c>
      <c r="E30" s="81"/>
      <c r="F30" s="108">
        <v>0</v>
      </c>
      <c r="G30" s="82"/>
    </row>
    <row r="31" spans="1:8">
      <c r="A31" s="126" t="s">
        <v>33</v>
      </c>
      <c r="B31" s="126"/>
      <c r="C31" s="107">
        <v>0</v>
      </c>
      <c r="D31" s="107">
        <v>0</v>
      </c>
      <c r="E31" s="81"/>
      <c r="F31" s="108">
        <v>0</v>
      </c>
      <c r="G31" s="82"/>
    </row>
    <row r="32" spans="1:8" ht="30.4" customHeight="1">
      <c r="A32" s="126" t="s">
        <v>34</v>
      </c>
      <c r="B32" s="126"/>
      <c r="C32" s="107">
        <v>0</v>
      </c>
      <c r="D32" s="107">
        <v>0</v>
      </c>
      <c r="E32" s="81"/>
      <c r="F32" s="108">
        <v>0</v>
      </c>
      <c r="G32" s="82"/>
    </row>
    <row r="33" spans="1:12">
      <c r="A33" s="126" t="s">
        <v>35</v>
      </c>
      <c r="B33" s="126"/>
      <c r="C33" s="107">
        <v>0</v>
      </c>
      <c r="D33" s="107">
        <v>0</v>
      </c>
      <c r="E33" s="81"/>
      <c r="F33" s="108">
        <v>0</v>
      </c>
      <c r="G33" s="82"/>
    </row>
    <row r="35" spans="1:12" ht="25.5">
      <c r="A35" s="123" t="s">
        <v>36</v>
      </c>
      <c r="B35" s="124"/>
      <c r="C35" s="79" t="s">
        <v>37</v>
      </c>
    </row>
    <row r="36" spans="1:12">
      <c r="A36" s="124"/>
      <c r="B36" s="124"/>
      <c r="C36" s="79"/>
    </row>
    <row r="37" spans="1:12">
      <c r="A37" s="125"/>
      <c r="B37" s="125"/>
      <c r="C37" s="80"/>
    </row>
    <row r="38" spans="1:12">
      <c r="A38" s="126" t="s">
        <v>38</v>
      </c>
      <c r="B38" s="126"/>
      <c r="C38" s="107">
        <v>0</v>
      </c>
    </row>
    <row r="39" spans="1:12">
      <c r="A39" s="126" t="s">
        <v>39</v>
      </c>
      <c r="B39" s="126"/>
      <c r="C39" s="107">
        <v>0</v>
      </c>
    </row>
    <row r="40" spans="1:12">
      <c r="A40" s="126" t="s">
        <v>40</v>
      </c>
      <c r="B40" s="126"/>
      <c r="C40" s="107">
        <v>0</v>
      </c>
    </row>
    <row r="42" spans="1:12" ht="38.25">
      <c r="A42" s="123" t="s">
        <v>41</v>
      </c>
      <c r="B42" s="177" t="s">
        <v>42</v>
      </c>
    </row>
    <row r="43" spans="1:12">
      <c r="A43" s="175" t="s">
        <v>43</v>
      </c>
      <c r="B43" s="176"/>
    </row>
    <row r="44" spans="1:12">
      <c r="A44" s="175" t="s">
        <v>44</v>
      </c>
      <c r="B44" s="176"/>
    </row>
    <row r="45" spans="1:12">
      <c r="A45" s="175" t="s">
        <v>45</v>
      </c>
      <c r="B45" s="176"/>
    </row>
    <row r="46" spans="1:12">
      <c r="A46" s="178"/>
      <c r="B46" s="179"/>
    </row>
    <row r="48" spans="1:12" s="15" customFormat="1" ht="12.75">
      <c r="A48" s="141" t="s">
        <v>46</v>
      </c>
      <c r="B48" s="71"/>
      <c r="C48" s="71"/>
      <c r="D48" s="71"/>
      <c r="E48" s="72"/>
      <c r="F48" s="64"/>
      <c r="H48" s="64"/>
      <c r="I48" s="64"/>
      <c r="J48" s="64"/>
      <c r="L48" s="64"/>
    </row>
    <row r="49" spans="1:12" s="15" customFormat="1" ht="12.75">
      <c r="A49" s="142" t="s">
        <v>47</v>
      </c>
      <c r="B49" s="231"/>
      <c r="C49" s="232"/>
      <c r="D49" s="57"/>
      <c r="E49" s="65"/>
      <c r="F49" s="64"/>
      <c r="H49" s="64"/>
      <c r="I49" s="64"/>
      <c r="J49" s="64"/>
      <c r="L49" s="64"/>
    </row>
    <row r="50" spans="1:12" s="15" customFormat="1" ht="12.75">
      <c r="A50" s="142" t="s">
        <v>48</v>
      </c>
      <c r="B50" s="233"/>
      <c r="C50" s="234"/>
      <c r="D50" s="57"/>
      <c r="E50" s="66"/>
      <c r="F50" s="64"/>
      <c r="H50" s="64"/>
      <c r="I50" s="64"/>
      <c r="J50" s="64"/>
      <c r="L50" s="64"/>
    </row>
    <row r="51" spans="1:12" s="15" customFormat="1" ht="12.75">
      <c r="A51" s="142" t="s">
        <v>49</v>
      </c>
      <c r="B51" s="233"/>
      <c r="C51" s="234"/>
      <c r="D51" s="57"/>
      <c r="E51" s="66"/>
    </row>
    <row r="52" spans="1:12" s="15" customFormat="1" ht="12.75">
      <c r="A52" s="143" t="s">
        <v>50</v>
      </c>
      <c r="B52" s="235"/>
      <c r="C52" s="236"/>
      <c r="D52" s="68"/>
      <c r="E52" s="67"/>
    </row>
  </sheetData>
  <mergeCells count="12">
    <mergeCell ref="H7:H9"/>
    <mergeCell ref="A7:A9"/>
    <mergeCell ref="B7:B9"/>
    <mergeCell ref="C7:C9"/>
    <mergeCell ref="D7:D9"/>
    <mergeCell ref="E7:E9"/>
    <mergeCell ref="F7:F9"/>
    <mergeCell ref="B49:C49"/>
    <mergeCell ref="B50:C50"/>
    <mergeCell ref="B51:C51"/>
    <mergeCell ref="B52:C52"/>
    <mergeCell ref="G7:G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80EB-DBFC-4587-9F2B-AA19749F27B0}">
  <dimension ref="A1:N63"/>
  <sheetViews>
    <sheetView tabSelected="1" topLeftCell="A32" workbookViewId="0">
      <selection activeCell="B49" sqref="B49"/>
    </sheetView>
  </sheetViews>
  <sheetFormatPr defaultColWidth="8.7109375" defaultRowHeight="15"/>
  <cols>
    <col min="1" max="1" width="56.42578125" customWidth="1"/>
    <col min="2" max="2" width="12.7109375" customWidth="1"/>
    <col min="3" max="3" width="13.57031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c r="A1" s="132"/>
      <c r="B1" s="155"/>
      <c r="C1" s="69"/>
    </row>
    <row r="2" spans="1:14" s="15" customFormat="1" ht="12.75">
      <c r="A2" s="144"/>
      <c r="B2" s="155"/>
      <c r="C2" s="69"/>
    </row>
    <row r="3" spans="1:14" s="15" customFormat="1" ht="12.75">
      <c r="A3" s="144"/>
      <c r="B3" s="155"/>
      <c r="C3" s="69"/>
    </row>
    <row r="4" spans="1:14" s="15" customFormat="1" ht="12.75">
      <c r="A4" s="144"/>
      <c r="B4" s="155"/>
      <c r="C4" s="69"/>
    </row>
    <row r="5" spans="1:14" s="15" customFormat="1" ht="33" customHeight="1" thickBot="1">
      <c r="A5" s="133" t="s">
        <v>51</v>
      </c>
      <c r="B5" s="165"/>
      <c r="C5" s="86"/>
      <c r="D5" s="14"/>
      <c r="E5" s="14"/>
      <c r="F5" s="14"/>
      <c r="G5" s="14"/>
      <c r="H5" s="14"/>
      <c r="I5" s="14"/>
      <c r="N5" s="14"/>
    </row>
    <row r="6" spans="1:14" s="15" customFormat="1" ht="13.5" thickBot="1">
      <c r="A6" s="134"/>
      <c r="B6" s="156"/>
      <c r="C6" s="16"/>
      <c r="D6" s="246" t="s">
        <v>11</v>
      </c>
      <c r="E6" s="247"/>
      <c r="F6" s="247"/>
      <c r="G6" s="247"/>
      <c r="H6" s="248"/>
      <c r="I6" s="17"/>
      <c r="J6" s="267" t="s">
        <v>52</v>
      </c>
      <c r="K6" s="268"/>
      <c r="L6" s="268"/>
      <c r="M6" s="269"/>
      <c r="N6" s="14"/>
    </row>
    <row r="7" spans="1:14" s="15" customFormat="1" ht="14.25" customHeight="1">
      <c r="A7" s="282" t="s">
        <v>53</v>
      </c>
      <c r="B7" s="252" t="s">
        <v>54</v>
      </c>
      <c r="C7" s="18"/>
      <c r="D7" s="255" t="s">
        <v>55</v>
      </c>
      <c r="E7" s="257" t="s">
        <v>56</v>
      </c>
      <c r="F7" s="259" t="s">
        <v>57</v>
      </c>
      <c r="G7" s="259" t="s">
        <v>30</v>
      </c>
      <c r="H7" s="261" t="s">
        <v>58</v>
      </c>
      <c r="I7" s="19"/>
      <c r="J7" s="249" t="s">
        <v>59</v>
      </c>
      <c r="K7" s="250"/>
      <c r="L7" s="250"/>
      <c r="M7" s="251"/>
      <c r="N7" s="14"/>
    </row>
    <row r="8" spans="1:14" s="15" customFormat="1" ht="12.75">
      <c r="A8" s="283"/>
      <c r="B8" s="253"/>
      <c r="C8" s="20" t="s">
        <v>60</v>
      </c>
      <c r="D8" s="255"/>
      <c r="E8" s="257"/>
      <c r="F8" s="259"/>
      <c r="G8" s="259"/>
      <c r="H8" s="261"/>
      <c r="I8" s="19"/>
      <c r="J8" s="263" t="s">
        <v>61</v>
      </c>
      <c r="K8" s="265" t="s">
        <v>13</v>
      </c>
      <c r="L8" s="265" t="s">
        <v>30</v>
      </c>
      <c r="M8" s="266" t="s">
        <v>14</v>
      </c>
      <c r="N8" s="14"/>
    </row>
    <row r="9" spans="1:14" s="15" customFormat="1" ht="13.5" thickBot="1">
      <c r="A9" s="284"/>
      <c r="B9" s="254"/>
      <c r="C9" s="21"/>
      <c r="D9" s="256"/>
      <c r="E9" s="258"/>
      <c r="F9" s="260"/>
      <c r="G9" s="260"/>
      <c r="H9" s="262"/>
      <c r="I9" s="19"/>
      <c r="J9" s="255"/>
      <c r="K9" s="259"/>
      <c r="L9" s="259"/>
      <c r="M9" s="261"/>
      <c r="N9" s="14"/>
    </row>
    <row r="10" spans="1:14" s="15" customFormat="1" ht="13.5" thickBot="1">
      <c r="A10" s="135" t="s">
        <v>62</v>
      </c>
      <c r="B10" s="157"/>
      <c r="C10" s="23"/>
      <c r="D10" s="22"/>
      <c r="E10" s="24"/>
      <c r="F10" s="25"/>
      <c r="G10" s="26"/>
      <c r="H10" s="27"/>
      <c r="I10" s="28"/>
      <c r="J10" s="264"/>
      <c r="K10" s="260"/>
      <c r="L10" s="260"/>
      <c r="M10" s="262"/>
      <c r="N10" s="14"/>
    </row>
    <row r="11" spans="1:14" s="15" customFormat="1" ht="12.75">
      <c r="A11" s="10" t="s">
        <v>63</v>
      </c>
      <c r="B11" s="226">
        <v>75</v>
      </c>
      <c r="C11" s="29" t="s">
        <v>64</v>
      </c>
      <c r="D11" s="95">
        <v>0</v>
      </c>
      <c r="E11" s="97">
        <v>0</v>
      </c>
      <c r="F11" s="109">
        <f>(B11*D11)+E11</f>
        <v>0</v>
      </c>
      <c r="G11" s="99">
        <v>0</v>
      </c>
      <c r="H11" s="111">
        <f t="shared" ref="H11:H17" si="0">(1-G11)*F11</f>
        <v>0</v>
      </c>
      <c r="I11" s="30"/>
      <c r="J11" s="22"/>
      <c r="K11" s="24"/>
      <c r="L11" s="26"/>
      <c r="M11" s="27"/>
      <c r="N11" s="14"/>
    </row>
    <row r="12" spans="1:14" s="15" customFormat="1" ht="12.75">
      <c r="A12" s="11" t="s">
        <v>65</v>
      </c>
      <c r="B12" s="227">
        <v>56</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75">
      <c r="A13" s="12" t="s">
        <v>66</v>
      </c>
      <c r="B13" s="227">
        <v>3</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75">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75">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75">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5" thickBot="1">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thickBot="1">
      <c r="A19" s="13" t="s">
        <v>72</v>
      </c>
      <c r="B19" s="229">
        <v>25</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c r="A22" s="137" t="s">
        <v>76</v>
      </c>
      <c r="B22" s="159"/>
      <c r="C22" s="42"/>
      <c r="D22" s="41"/>
      <c r="E22" s="43"/>
      <c r="F22" s="44"/>
      <c r="G22" s="45"/>
      <c r="H22" s="46"/>
      <c r="I22" s="28"/>
      <c r="J22" s="96">
        <v>0</v>
      </c>
      <c r="K22" s="118">
        <f>12*B21*J22</f>
        <v>0</v>
      </c>
      <c r="L22" s="100">
        <v>0</v>
      </c>
      <c r="M22" s="119">
        <f t="shared" si="6"/>
        <v>0</v>
      </c>
      <c r="N22" s="14"/>
    </row>
    <row r="23" spans="1:14" s="15" customFormat="1" ht="12.75">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c r="A25" s="138"/>
      <c r="B25" s="162"/>
      <c r="C25" s="49"/>
      <c r="D25" s="70"/>
      <c r="E25" s="106">
        <v>0</v>
      </c>
      <c r="F25" s="118">
        <f t="shared" si="7"/>
        <v>0</v>
      </c>
      <c r="G25" s="100">
        <v>0</v>
      </c>
      <c r="H25" s="111">
        <f t="shared" si="8"/>
        <v>0</v>
      </c>
      <c r="I25" s="30"/>
      <c r="N25" s="14"/>
    </row>
    <row r="26" spans="1:14" s="15" customFormat="1" ht="13.5" thickBot="1">
      <c r="A26" s="135" t="s">
        <v>81</v>
      </c>
      <c r="B26" s="157"/>
      <c r="C26" s="23"/>
      <c r="D26" s="22"/>
      <c r="E26" s="22"/>
      <c r="F26" s="25"/>
      <c r="G26" s="22"/>
      <c r="H26" s="27"/>
      <c r="I26" s="28"/>
      <c r="N26" s="14"/>
    </row>
    <row r="27" spans="1:14" s="15" customFormat="1" ht="15" customHeight="1">
      <c r="A27" s="47" t="s">
        <v>82</v>
      </c>
      <c r="B27" s="168"/>
      <c r="C27" s="50" t="s">
        <v>83</v>
      </c>
      <c r="D27" s="93"/>
      <c r="E27" s="106">
        <v>0</v>
      </c>
      <c r="F27" s="109">
        <f>B27*E27</f>
        <v>0</v>
      </c>
      <c r="G27" s="99">
        <v>0</v>
      </c>
      <c r="H27" s="110">
        <f t="shared" si="8"/>
        <v>0</v>
      </c>
      <c r="I27" s="30"/>
      <c r="M27" s="77"/>
      <c r="N27" s="14"/>
    </row>
    <row r="28" spans="1:14" s="15" customFormat="1" ht="15" customHeight="1">
      <c r="A28" s="138" t="s">
        <v>84</v>
      </c>
      <c r="B28" s="169"/>
      <c r="C28" s="50" t="s">
        <v>83</v>
      </c>
      <c r="D28" s="93"/>
      <c r="E28" s="106">
        <v>0</v>
      </c>
      <c r="F28" s="118">
        <f t="shared" ref="F28:F31" si="9">B28*E28</f>
        <v>0</v>
      </c>
      <c r="G28" s="100">
        <v>0</v>
      </c>
      <c r="H28" s="111">
        <f t="shared" si="8"/>
        <v>0</v>
      </c>
      <c r="I28" s="30"/>
      <c r="M28" s="77"/>
      <c r="N28" s="14"/>
    </row>
    <row r="29" spans="1:14" s="15" customFormat="1" ht="15" customHeight="1">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c r="A31" s="139"/>
      <c r="B31" s="163"/>
      <c r="C31" s="51"/>
      <c r="D31" s="94"/>
      <c r="E31" s="106">
        <v>0</v>
      </c>
      <c r="F31" s="118">
        <f t="shared" si="9"/>
        <v>0</v>
      </c>
      <c r="G31" s="100">
        <v>0</v>
      </c>
      <c r="H31" s="111">
        <f t="shared" si="8"/>
        <v>0</v>
      </c>
      <c r="I31" s="30"/>
      <c r="J31" s="77"/>
      <c r="K31" s="77"/>
      <c r="L31" s="77"/>
      <c r="M31" s="77"/>
      <c r="N31" s="14"/>
    </row>
    <row r="32" spans="1:14" s="15" customFormat="1" ht="13.5" thickBot="1">
      <c r="A32" s="140" t="s">
        <v>86</v>
      </c>
      <c r="B32" s="164"/>
      <c r="C32" s="52"/>
      <c r="D32" s="53"/>
      <c r="E32" s="54"/>
      <c r="F32" s="194">
        <f>SUM(F11:F31)</f>
        <v>0</v>
      </c>
      <c r="G32" s="54"/>
      <c r="H32" s="195">
        <f>SUM(H11:H31)</f>
        <v>0</v>
      </c>
      <c r="I32" s="55"/>
      <c r="J32" s="77"/>
      <c r="K32" s="77"/>
      <c r="L32" s="77"/>
      <c r="M32" s="77"/>
      <c r="N32" s="14"/>
    </row>
    <row r="33" spans="1:13" s="15" customFormat="1" ht="12.75">
      <c r="A33" s="181"/>
      <c r="J33" s="77"/>
      <c r="K33" s="77"/>
      <c r="L33" s="77"/>
      <c r="M33" s="77"/>
    </row>
    <row r="34" spans="1:13" s="15" customFormat="1" ht="35.450000000000003" customHeight="1">
      <c r="A34" s="188" t="s">
        <v>87</v>
      </c>
      <c r="J34" s="77"/>
      <c r="K34" s="77"/>
      <c r="L34" s="77"/>
      <c r="M34" s="77"/>
    </row>
    <row r="35" spans="1:13" s="77" customFormat="1" ht="52.5" customHeight="1">
      <c r="A35" s="123" t="s">
        <v>88</v>
      </c>
      <c r="B35" s="123" t="s">
        <v>54</v>
      </c>
      <c r="C35" s="83" t="s">
        <v>89</v>
      </c>
      <c r="D35" s="83" t="s">
        <v>90</v>
      </c>
      <c r="E35" s="83" t="s">
        <v>30</v>
      </c>
      <c r="F35" s="83" t="s">
        <v>91</v>
      </c>
      <c r="G35" s="83" t="s">
        <v>92</v>
      </c>
      <c r="I35"/>
    </row>
    <row r="36" spans="1:13" s="77" customFormat="1" ht="28.15" customHeight="1">
      <c r="A36" s="127" t="s">
        <v>93</v>
      </c>
      <c r="B36" s="199">
        <v>10</v>
      </c>
      <c r="C36" s="201">
        <v>0</v>
      </c>
      <c r="D36" s="202">
        <f>PRODUCT(B36,C36)</f>
        <v>0</v>
      </c>
      <c r="E36" s="203">
        <v>0</v>
      </c>
      <c r="F36" s="202">
        <f>(1-E36)*D36</f>
        <v>0</v>
      </c>
      <c r="G36" s="202">
        <f>F36*12</f>
        <v>0</v>
      </c>
      <c r="I36" s="57"/>
    </row>
    <row r="37" spans="1:13" s="77" customFormat="1" ht="12.75">
      <c r="A37" s="128"/>
      <c r="B37" s="128"/>
      <c r="C37" s="78"/>
      <c r="D37" s="78"/>
      <c r="E37" s="78"/>
      <c r="F37" s="78"/>
      <c r="G37" s="78"/>
      <c r="H37" s="78"/>
    </row>
    <row r="38" spans="1:13" s="77" customFormat="1" ht="27" customHeight="1">
      <c r="A38" s="129" t="s">
        <v>94</v>
      </c>
      <c r="B38" s="151" t="s">
        <v>54</v>
      </c>
      <c r="C38" s="84"/>
      <c r="D38" s="85"/>
      <c r="E38" s="83" t="s">
        <v>95</v>
      </c>
      <c r="F38" s="83" t="s">
        <v>96</v>
      </c>
      <c r="G38" s="83" t="s">
        <v>97</v>
      </c>
      <c r="J38" s="57"/>
      <c r="K38" s="57"/>
      <c r="L38" s="57"/>
      <c r="M38" s="57"/>
    </row>
    <row r="39" spans="1:13" s="77" customFormat="1" ht="15" customHeight="1">
      <c r="A39" s="130" t="s">
        <v>98</v>
      </c>
      <c r="B39" s="200">
        <v>10</v>
      </c>
      <c r="C39" s="209"/>
      <c r="D39" s="209"/>
      <c r="E39" s="204">
        <v>0</v>
      </c>
      <c r="F39" s="210">
        <v>0</v>
      </c>
      <c r="G39" s="211">
        <f>E39*(1-F39)</f>
        <v>0</v>
      </c>
      <c r="H39" s="205"/>
      <c r="J39" s="57"/>
      <c r="K39" s="57"/>
      <c r="L39" s="57"/>
      <c r="M39" s="57"/>
    </row>
    <row r="40" spans="1:13" s="77" customFormat="1" ht="12.75">
      <c r="A40" s="130" t="s">
        <v>99</v>
      </c>
      <c r="B40" s="130"/>
      <c r="C40" s="209"/>
      <c r="D40" s="209"/>
      <c r="E40" s="204">
        <v>0</v>
      </c>
      <c r="F40" s="210">
        <v>0</v>
      </c>
      <c r="G40" s="211">
        <f t="shared" ref="G40:G41" si="10">E40*(1-F40)</f>
        <v>0</v>
      </c>
      <c r="H40" s="205"/>
      <c r="J40" s="57"/>
      <c r="K40" s="57"/>
      <c r="L40" s="57"/>
      <c r="M40" s="57"/>
    </row>
    <row r="41" spans="1:13" s="77" customFormat="1" ht="12.75">
      <c r="A41" s="130"/>
      <c r="B41" s="152"/>
      <c r="C41" s="212"/>
      <c r="D41" s="213"/>
      <c r="E41" s="206"/>
      <c r="F41" s="214"/>
      <c r="G41" s="211">
        <f t="shared" si="10"/>
        <v>0</v>
      </c>
      <c r="H41" s="205"/>
      <c r="J41" s="57"/>
      <c r="K41" s="57"/>
      <c r="L41" s="57"/>
      <c r="M41" s="57"/>
    </row>
    <row r="42" spans="1:13" s="77" customFormat="1" ht="12.75">
      <c r="A42" s="131" t="s">
        <v>100</v>
      </c>
      <c r="B42" s="131"/>
      <c r="C42" s="207"/>
      <c r="D42" s="207"/>
      <c r="E42" s="206"/>
      <c r="F42" s="208"/>
      <c r="G42" s="222">
        <f>SUM(G39:G41)</f>
        <v>0</v>
      </c>
      <c r="H42" s="215" t="s">
        <v>101</v>
      </c>
      <c r="J42" s="57"/>
      <c r="K42" s="57"/>
      <c r="L42" s="57"/>
      <c r="M42" s="57"/>
    </row>
    <row r="43" spans="1:13" s="77" customFormat="1" ht="12.75">
      <c r="A43" s="182"/>
      <c r="B43" s="182"/>
      <c r="C43" s="183"/>
      <c r="D43" s="183"/>
      <c r="E43" s="184"/>
      <c r="F43" s="185"/>
      <c r="G43" s="186"/>
      <c r="H43" s="187"/>
      <c r="J43" s="57"/>
      <c r="K43" s="57"/>
      <c r="L43" s="57"/>
      <c r="M43" s="57"/>
    </row>
    <row r="44" spans="1:13" ht="32.1" customHeight="1">
      <c r="A44" s="188" t="s">
        <v>102</v>
      </c>
      <c r="J44" s="57"/>
      <c r="K44" s="57"/>
      <c r="L44" s="57"/>
      <c r="M44" s="57"/>
    </row>
    <row r="45" spans="1:13" s="57" customFormat="1" ht="15" customHeight="1">
      <c r="A45" s="289" t="s">
        <v>103</v>
      </c>
      <c r="B45" s="237" t="s">
        <v>54</v>
      </c>
      <c r="C45" s="237"/>
      <c r="D45" s="237" t="s">
        <v>104</v>
      </c>
      <c r="E45" s="237"/>
      <c r="F45" s="237" t="s">
        <v>13</v>
      </c>
      <c r="G45" s="237" t="s">
        <v>30</v>
      </c>
      <c r="H45" s="237" t="s">
        <v>14</v>
      </c>
    </row>
    <row r="46" spans="1:13" s="57" customFormat="1" ht="12.75">
      <c r="A46" s="290"/>
      <c r="B46" s="238"/>
      <c r="C46" s="238"/>
      <c r="D46" s="238"/>
      <c r="E46" s="238"/>
      <c r="F46" s="238"/>
      <c r="G46" s="238"/>
      <c r="H46" s="238"/>
    </row>
    <row r="47" spans="1:13" s="57" customFormat="1" ht="15" customHeight="1">
      <c r="A47" s="291"/>
      <c r="B47" s="239"/>
      <c r="C47" s="239"/>
      <c r="D47" s="239"/>
      <c r="E47" s="239"/>
      <c r="F47" s="239"/>
      <c r="G47" s="239"/>
      <c r="H47" s="239"/>
    </row>
    <row r="48" spans="1:13" s="57" customFormat="1" ht="25.5">
      <c r="A48" s="225" t="s">
        <v>105</v>
      </c>
      <c r="B48" s="216">
        <v>175</v>
      </c>
      <c r="C48" s="217"/>
      <c r="D48" s="218">
        <v>0</v>
      </c>
      <c r="E48" s="219"/>
      <c r="F48" s="220">
        <f t="shared" ref="F48:F49" si="11">12*B48*D48</f>
        <v>0</v>
      </c>
      <c r="G48" s="221">
        <v>0</v>
      </c>
      <c r="H48" s="220">
        <f>F48*(1-G48)</f>
        <v>0</v>
      </c>
      <c r="J48" s="153"/>
    </row>
    <row r="49" spans="1:13" s="57" customFormat="1" ht="37.5">
      <c r="A49" s="87" t="s">
        <v>106</v>
      </c>
      <c r="B49" s="216">
        <v>75</v>
      </c>
      <c r="C49" s="217"/>
      <c r="D49" s="218">
        <v>0</v>
      </c>
      <c r="E49" s="219"/>
      <c r="F49" s="220">
        <f t="shared" si="11"/>
        <v>0</v>
      </c>
      <c r="G49" s="221">
        <v>0</v>
      </c>
      <c r="H49" s="220">
        <f t="shared" ref="H49" si="12">F49*(1-G49)</f>
        <v>0</v>
      </c>
    </row>
    <row r="50" spans="1:13" s="57" customFormat="1" ht="23.65" customHeight="1">
      <c r="A50" s="285" t="s">
        <v>107</v>
      </c>
      <c r="B50" s="286"/>
      <c r="C50" s="286"/>
      <c r="D50" s="286"/>
      <c r="E50" s="286"/>
      <c r="F50" s="286"/>
      <c r="G50" s="287"/>
      <c r="H50" s="88">
        <f>H48+H49</f>
        <v>0</v>
      </c>
      <c r="J50"/>
      <c r="K50"/>
      <c r="L50"/>
      <c r="M50"/>
    </row>
    <row r="51" spans="1:13" s="57" customFormat="1" ht="23.65" customHeight="1">
      <c r="A51" s="193"/>
      <c r="B51" s="193"/>
      <c r="C51" s="193"/>
      <c r="D51" s="193"/>
      <c r="E51" s="193"/>
      <c r="F51" s="193"/>
      <c r="G51" s="193"/>
      <c r="H51" s="198"/>
      <c r="J51"/>
      <c r="K51"/>
      <c r="L51"/>
      <c r="M51"/>
    </row>
    <row r="52" spans="1:13" s="57" customFormat="1" ht="23.65" customHeight="1">
      <c r="A52" s="188" t="s">
        <v>108</v>
      </c>
      <c r="B52" s="193"/>
      <c r="C52" s="193"/>
      <c r="D52" s="193"/>
      <c r="E52" s="193"/>
      <c r="F52" s="193"/>
      <c r="G52" s="193"/>
      <c r="H52" s="198"/>
      <c r="J52"/>
      <c r="K52"/>
      <c r="L52"/>
      <c r="M52"/>
    </row>
    <row r="53" spans="1:13" s="57" customFormat="1">
      <c r="A53" s="288"/>
      <c r="B53" s="288"/>
      <c r="C53" s="288"/>
      <c r="D53" s="288"/>
      <c r="E53" s="288"/>
      <c r="F53" s="288"/>
      <c r="G53" s="288"/>
      <c r="H53" s="288"/>
      <c r="I53" s="288"/>
      <c r="J53"/>
      <c r="K53"/>
      <c r="L53"/>
      <c r="M53"/>
    </row>
    <row r="54" spans="1:13" s="57" customFormat="1">
      <c r="A54" s="89" t="s">
        <v>100</v>
      </c>
      <c r="B54" s="90"/>
      <c r="C54" s="90"/>
      <c r="D54" s="90"/>
      <c r="E54" s="91"/>
      <c r="F54" s="91"/>
      <c r="G54" s="91"/>
      <c r="H54" s="174">
        <f>H32+G42</f>
        <v>0</v>
      </c>
      <c r="I54" s="180"/>
      <c r="J54"/>
      <c r="K54"/>
      <c r="L54"/>
      <c r="M54"/>
    </row>
    <row r="55" spans="1:13" s="57" customFormat="1">
      <c r="A55" s="180"/>
      <c r="B55" s="180"/>
      <c r="C55" s="180"/>
      <c r="D55" s="180"/>
      <c r="E55" s="180"/>
      <c r="F55" s="180"/>
      <c r="G55" s="180"/>
      <c r="H55" s="180"/>
      <c r="I55" s="180"/>
      <c r="J55"/>
      <c r="K55"/>
      <c r="L55"/>
      <c r="M55"/>
    </row>
    <row r="56" spans="1:13" s="57" customFormat="1">
      <c r="A56" s="89" t="s">
        <v>109</v>
      </c>
      <c r="B56" s="90"/>
      <c r="C56" s="90"/>
      <c r="D56" s="90"/>
      <c r="E56" s="91"/>
      <c r="F56" s="91"/>
      <c r="G56" s="91"/>
      <c r="H56" s="174">
        <f>M24+G36+H50</f>
        <v>0</v>
      </c>
      <c r="I56" s="180"/>
      <c r="J56"/>
      <c r="K56"/>
      <c r="L56"/>
      <c r="M56"/>
    </row>
    <row r="57" spans="1:13" s="57" customFormat="1">
      <c r="A57" s="180"/>
      <c r="B57" s="180"/>
      <c r="C57" s="180"/>
      <c r="D57" s="180"/>
      <c r="E57" s="180"/>
      <c r="F57" s="180"/>
      <c r="G57" s="180"/>
      <c r="H57" s="180"/>
      <c r="I57" s="180"/>
      <c r="J57"/>
      <c r="K57"/>
      <c r="L57"/>
      <c r="M57"/>
    </row>
    <row r="58" spans="1:13" s="57" customFormat="1">
      <c r="A58" s="89" t="s">
        <v>110</v>
      </c>
      <c r="B58" s="90"/>
      <c r="C58" s="90"/>
      <c r="D58" s="90"/>
      <c r="E58" s="91"/>
      <c r="F58" s="91"/>
      <c r="G58" s="91"/>
      <c r="H58" s="174">
        <f>H54+H56</f>
        <v>0</v>
      </c>
      <c r="J58"/>
      <c r="K58"/>
      <c r="L58"/>
      <c r="M58"/>
    </row>
    <row r="59" spans="1:13" s="57" customFormat="1">
      <c r="A59" s="273"/>
      <c r="B59" s="273"/>
      <c r="C59" s="273"/>
      <c r="D59" s="273"/>
      <c r="E59" s="273"/>
      <c r="F59" s="273"/>
      <c r="G59" s="273"/>
      <c r="H59" s="273"/>
      <c r="J59"/>
      <c r="K59"/>
      <c r="L59"/>
      <c r="M59"/>
    </row>
    <row r="60" spans="1:13" s="57" customFormat="1" ht="34.5" customHeight="1">
      <c r="A60" s="270" t="s">
        <v>111</v>
      </c>
      <c r="B60" s="271"/>
      <c r="C60" s="271"/>
      <c r="D60" s="271"/>
      <c r="E60" s="271"/>
      <c r="F60" s="271"/>
      <c r="G60" s="272"/>
      <c r="H60" s="223">
        <f>H54+(4*H56)</f>
        <v>0</v>
      </c>
      <c r="J60"/>
      <c r="K60"/>
      <c r="L60"/>
      <c r="M60"/>
    </row>
    <row r="61" spans="1:13" s="57" customFormat="1">
      <c r="A61" s="273"/>
      <c r="B61" s="273"/>
      <c r="C61" s="273"/>
      <c r="D61" s="273"/>
      <c r="E61" s="273"/>
      <c r="F61" s="273"/>
      <c r="G61" s="273"/>
      <c r="H61" s="273"/>
      <c r="J61"/>
      <c r="K61"/>
      <c r="L61"/>
      <c r="M61"/>
    </row>
    <row r="62" spans="1:13" s="57" customFormat="1">
      <c r="A62" s="274" t="s">
        <v>112</v>
      </c>
      <c r="B62" s="275"/>
      <c r="C62" s="275"/>
      <c r="D62" s="275"/>
      <c r="E62" s="275"/>
      <c r="F62" s="275"/>
      <c r="G62" s="276"/>
      <c r="H62" s="280">
        <f>H60*1.21</f>
        <v>0</v>
      </c>
      <c r="J62"/>
      <c r="K62"/>
      <c r="L62"/>
      <c r="M62"/>
    </row>
    <row r="63" spans="1:13" s="57" customFormat="1">
      <c r="A63" s="277"/>
      <c r="B63" s="278"/>
      <c r="C63" s="278"/>
      <c r="D63" s="278"/>
      <c r="E63" s="278"/>
      <c r="F63" s="278"/>
      <c r="G63" s="279"/>
      <c r="H63" s="281"/>
      <c r="J63"/>
      <c r="K63"/>
      <c r="L63"/>
      <c r="M63"/>
    </row>
  </sheetData>
  <mergeCells count="29">
    <mergeCell ref="A60:G60"/>
    <mergeCell ref="A61:H61"/>
    <mergeCell ref="A62:G63"/>
    <mergeCell ref="H62:H63"/>
    <mergeCell ref="A7:A9"/>
    <mergeCell ref="F45:F47"/>
    <mergeCell ref="G45:G47"/>
    <mergeCell ref="H45:H47"/>
    <mergeCell ref="A50:G50"/>
    <mergeCell ref="A53:I53"/>
    <mergeCell ref="A59:H59"/>
    <mergeCell ref="A45:A47"/>
    <mergeCell ref="B45:B47"/>
    <mergeCell ref="C45:C47"/>
    <mergeCell ref="D45:D47"/>
    <mergeCell ref="E45:E47"/>
    <mergeCell ref="D6:H6"/>
    <mergeCell ref="J7:M7"/>
    <mergeCell ref="B7:B9"/>
    <mergeCell ref="D7:D9"/>
    <mergeCell ref="E7:E9"/>
    <mergeCell ref="F7:F9"/>
    <mergeCell ref="G7:G9"/>
    <mergeCell ref="H7:H9"/>
    <mergeCell ref="J8:J10"/>
    <mergeCell ref="K8:K10"/>
    <mergeCell ref="L8:L10"/>
    <mergeCell ref="M8:M10"/>
    <mergeCell ref="J6:M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0BAA-968E-4F22-A616-98F0E2256CE0}">
  <dimension ref="A1:N63"/>
  <sheetViews>
    <sheetView topLeftCell="A5" workbookViewId="0">
      <selection activeCell="B19" sqref="B19:B20"/>
    </sheetView>
  </sheetViews>
  <sheetFormatPr defaultColWidth="8.7109375" defaultRowHeight="15"/>
  <cols>
    <col min="1" max="1" width="56.42578125" customWidth="1"/>
    <col min="2" max="2" width="12.7109375" customWidth="1"/>
    <col min="3" max="3" width="13.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c r="A1" s="132"/>
      <c r="B1" s="155"/>
      <c r="C1" s="69"/>
    </row>
    <row r="2" spans="1:14" s="15" customFormat="1" ht="12.75">
      <c r="A2" s="144"/>
      <c r="B2" s="155"/>
      <c r="C2" s="69"/>
    </row>
    <row r="3" spans="1:14" s="15" customFormat="1" ht="12.75">
      <c r="A3" s="144"/>
      <c r="B3" s="155"/>
      <c r="C3" s="69"/>
    </row>
    <row r="4" spans="1:14" s="15" customFormat="1" ht="12.75">
      <c r="A4" s="144"/>
      <c r="B4" s="155"/>
      <c r="C4" s="69"/>
    </row>
    <row r="5" spans="1:14" s="15" customFormat="1" ht="43.5" customHeight="1" thickBot="1">
      <c r="A5" s="133" t="s">
        <v>113</v>
      </c>
      <c r="B5" s="165"/>
      <c r="C5" s="86"/>
      <c r="D5" s="14"/>
      <c r="E5" s="14"/>
      <c r="F5" s="14"/>
      <c r="G5" s="14"/>
      <c r="H5" s="14"/>
      <c r="I5" s="14"/>
      <c r="N5" s="14"/>
    </row>
    <row r="6" spans="1:14" s="15" customFormat="1" ht="13.5" thickBot="1">
      <c r="A6" s="134"/>
      <c r="B6" s="156"/>
      <c r="C6" s="16"/>
      <c r="D6" s="246" t="s">
        <v>11</v>
      </c>
      <c r="E6" s="247"/>
      <c r="F6" s="247"/>
      <c r="G6" s="247"/>
      <c r="H6" s="248"/>
      <c r="I6" s="17"/>
      <c r="J6" s="267" t="s">
        <v>52</v>
      </c>
      <c r="K6" s="268"/>
      <c r="L6" s="268"/>
      <c r="M6" s="269"/>
      <c r="N6" s="14"/>
    </row>
    <row r="7" spans="1:14" s="15" customFormat="1" ht="14.25" customHeight="1">
      <c r="A7" s="282" t="s">
        <v>53</v>
      </c>
      <c r="B7" s="252" t="s">
        <v>54</v>
      </c>
      <c r="C7" s="18"/>
      <c r="D7" s="255" t="s">
        <v>55</v>
      </c>
      <c r="E7" s="257" t="s">
        <v>56</v>
      </c>
      <c r="F7" s="259" t="s">
        <v>57</v>
      </c>
      <c r="G7" s="259" t="s">
        <v>30</v>
      </c>
      <c r="H7" s="261" t="s">
        <v>58</v>
      </c>
      <c r="I7" s="19"/>
      <c r="J7" s="249" t="s">
        <v>59</v>
      </c>
      <c r="K7" s="250"/>
      <c r="L7" s="250"/>
      <c r="M7" s="251"/>
      <c r="N7" s="14"/>
    </row>
    <row r="8" spans="1:14" s="15" customFormat="1" ht="12.75">
      <c r="A8" s="283"/>
      <c r="B8" s="253"/>
      <c r="C8" s="20" t="s">
        <v>60</v>
      </c>
      <c r="D8" s="255"/>
      <c r="E8" s="257"/>
      <c r="F8" s="259"/>
      <c r="G8" s="259"/>
      <c r="H8" s="261"/>
      <c r="I8" s="19"/>
      <c r="J8" s="263" t="s">
        <v>61</v>
      </c>
      <c r="K8" s="265" t="s">
        <v>13</v>
      </c>
      <c r="L8" s="265" t="s">
        <v>30</v>
      </c>
      <c r="M8" s="266" t="s">
        <v>14</v>
      </c>
      <c r="N8" s="14"/>
    </row>
    <row r="9" spans="1:14" s="15" customFormat="1" ht="13.5" thickBot="1">
      <c r="A9" s="284"/>
      <c r="B9" s="254"/>
      <c r="C9" s="21"/>
      <c r="D9" s="256"/>
      <c r="E9" s="258"/>
      <c r="F9" s="260"/>
      <c r="G9" s="260"/>
      <c r="H9" s="262"/>
      <c r="I9" s="19"/>
      <c r="J9" s="255"/>
      <c r="K9" s="259"/>
      <c r="L9" s="259"/>
      <c r="M9" s="261"/>
      <c r="N9" s="14"/>
    </row>
    <row r="10" spans="1:14" s="15" customFormat="1" ht="13.5" thickBot="1">
      <c r="A10" s="135" t="s">
        <v>62</v>
      </c>
      <c r="B10" s="157"/>
      <c r="C10" s="23"/>
      <c r="D10" s="22"/>
      <c r="E10" s="24"/>
      <c r="F10" s="25"/>
      <c r="G10" s="26"/>
      <c r="H10" s="27"/>
      <c r="I10" s="28"/>
      <c r="J10" s="264"/>
      <c r="K10" s="260"/>
      <c r="L10" s="260"/>
      <c r="M10" s="262"/>
      <c r="N10" s="14"/>
    </row>
    <row r="11" spans="1:14" s="15" customFormat="1" ht="12.75">
      <c r="A11" s="10" t="s">
        <v>63</v>
      </c>
      <c r="B11" s="226">
        <v>40</v>
      </c>
      <c r="C11" s="29" t="s">
        <v>64</v>
      </c>
      <c r="D11" s="95">
        <v>0</v>
      </c>
      <c r="E11" s="97">
        <v>0</v>
      </c>
      <c r="F11" s="109">
        <f>(B11*D11)+E11</f>
        <v>0</v>
      </c>
      <c r="G11" s="99">
        <v>0</v>
      </c>
      <c r="H11" s="111">
        <f t="shared" ref="H11:H17" si="0">(1-G11)*F11</f>
        <v>0</v>
      </c>
      <c r="I11" s="30"/>
      <c r="J11" s="22"/>
      <c r="K11" s="24"/>
      <c r="L11" s="26"/>
      <c r="M11" s="27"/>
      <c r="N11" s="14"/>
    </row>
    <row r="12" spans="1:14" s="15" customFormat="1" ht="12.75">
      <c r="A12" s="11" t="s">
        <v>65</v>
      </c>
      <c r="B12" s="227">
        <v>43</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75">
      <c r="A13" s="12" t="s">
        <v>66</v>
      </c>
      <c r="B13" s="227">
        <v>2</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75">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75">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75">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5" thickBot="1">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thickBot="1">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c r="A22" s="137" t="s">
        <v>76</v>
      </c>
      <c r="B22" s="159"/>
      <c r="C22" s="42"/>
      <c r="D22" s="41"/>
      <c r="E22" s="43"/>
      <c r="F22" s="44"/>
      <c r="G22" s="45"/>
      <c r="H22" s="46"/>
      <c r="I22" s="28"/>
      <c r="J22" s="96">
        <v>0</v>
      </c>
      <c r="K22" s="118">
        <f>12*B21*J22</f>
        <v>0</v>
      </c>
      <c r="L22" s="100">
        <v>0</v>
      </c>
      <c r="M22" s="119">
        <f t="shared" si="6"/>
        <v>0</v>
      </c>
      <c r="N22" s="14"/>
    </row>
    <row r="23" spans="1:14" s="15" customFormat="1" ht="12.75">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c r="A25" s="138"/>
      <c r="B25" s="162"/>
      <c r="C25" s="49"/>
      <c r="D25" s="70"/>
      <c r="E25" s="106">
        <v>0</v>
      </c>
      <c r="F25" s="118">
        <f t="shared" si="7"/>
        <v>0</v>
      </c>
      <c r="G25" s="100">
        <v>0</v>
      </c>
      <c r="H25" s="111">
        <f t="shared" si="8"/>
        <v>0</v>
      </c>
      <c r="I25" s="30"/>
      <c r="N25" s="14"/>
    </row>
    <row r="26" spans="1:14" s="15" customFormat="1" ht="13.5" thickBot="1">
      <c r="A26" s="135" t="s">
        <v>81</v>
      </c>
      <c r="B26" s="157"/>
      <c r="C26" s="23"/>
      <c r="D26" s="22"/>
      <c r="E26" s="22"/>
      <c r="F26" s="25"/>
      <c r="G26" s="22"/>
      <c r="H26" s="27"/>
      <c r="I26" s="28"/>
      <c r="N26" s="14"/>
    </row>
    <row r="27" spans="1:14" s="15" customFormat="1" ht="15" customHeight="1">
      <c r="A27" s="47" t="s">
        <v>82</v>
      </c>
      <c r="B27" s="168"/>
      <c r="C27" s="50" t="s">
        <v>83</v>
      </c>
      <c r="D27" s="93"/>
      <c r="E27" s="106">
        <v>0</v>
      </c>
      <c r="F27" s="109">
        <f>B27*E27</f>
        <v>0</v>
      </c>
      <c r="G27" s="99">
        <v>0</v>
      </c>
      <c r="H27" s="110">
        <f t="shared" si="8"/>
        <v>0</v>
      </c>
      <c r="I27" s="30"/>
      <c r="M27" s="77"/>
      <c r="N27" s="14"/>
    </row>
    <row r="28" spans="1:14" s="15" customFormat="1" ht="15" customHeight="1">
      <c r="A28" s="138" t="s">
        <v>84</v>
      </c>
      <c r="B28" s="169"/>
      <c r="C28" s="50" t="s">
        <v>83</v>
      </c>
      <c r="D28" s="93"/>
      <c r="E28" s="106">
        <v>0</v>
      </c>
      <c r="F28" s="118">
        <f t="shared" ref="F28:F31" si="9">B28*E28</f>
        <v>0</v>
      </c>
      <c r="G28" s="100">
        <v>0</v>
      </c>
      <c r="H28" s="111">
        <f t="shared" si="8"/>
        <v>0</v>
      </c>
      <c r="I28" s="30"/>
      <c r="M28" s="77"/>
      <c r="N28" s="14"/>
    </row>
    <row r="29" spans="1:14" s="15" customFormat="1" ht="15" customHeight="1">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c r="A31" s="139"/>
      <c r="B31" s="163"/>
      <c r="C31" s="51"/>
      <c r="D31" s="94"/>
      <c r="E31" s="106">
        <v>0</v>
      </c>
      <c r="F31" s="118">
        <f t="shared" si="9"/>
        <v>0</v>
      </c>
      <c r="G31" s="100">
        <v>0</v>
      </c>
      <c r="H31" s="111">
        <f t="shared" si="8"/>
        <v>0</v>
      </c>
      <c r="I31" s="30"/>
      <c r="J31" s="77"/>
      <c r="K31" s="77"/>
      <c r="L31" s="77"/>
      <c r="M31" s="77"/>
      <c r="N31" s="14"/>
    </row>
    <row r="32" spans="1:14" s="15" customFormat="1" ht="13.5" thickBot="1">
      <c r="A32" s="140" t="s">
        <v>86</v>
      </c>
      <c r="B32" s="164"/>
      <c r="C32" s="52"/>
      <c r="D32" s="53"/>
      <c r="E32" s="54"/>
      <c r="F32" s="194">
        <f>SUM(F11:F31)</f>
        <v>0</v>
      </c>
      <c r="G32" s="54"/>
      <c r="H32" s="195">
        <f>SUM(H11:H31)</f>
        <v>0</v>
      </c>
      <c r="I32" s="55"/>
      <c r="J32" s="77"/>
      <c r="K32" s="77"/>
      <c r="L32" s="77"/>
      <c r="M32" s="77"/>
      <c r="N32" s="14"/>
    </row>
    <row r="33" spans="1:13" s="15" customFormat="1" ht="12.75">
      <c r="A33" s="181"/>
      <c r="J33" s="77"/>
      <c r="K33" s="77"/>
      <c r="L33" s="77"/>
      <c r="M33" s="77"/>
    </row>
    <row r="34" spans="1:13" s="15" customFormat="1" ht="35.450000000000003" customHeight="1">
      <c r="A34" s="188" t="s">
        <v>87</v>
      </c>
      <c r="J34" s="77"/>
      <c r="K34" s="77"/>
      <c r="L34" s="77"/>
      <c r="M34" s="77"/>
    </row>
    <row r="35" spans="1:13" s="77" customFormat="1" ht="54" customHeight="1">
      <c r="A35" s="123" t="s">
        <v>88</v>
      </c>
      <c r="B35" s="123" t="s">
        <v>54</v>
      </c>
      <c r="C35" s="83" t="s">
        <v>89</v>
      </c>
      <c r="D35" s="83" t="s">
        <v>90</v>
      </c>
      <c r="E35" s="83" t="s">
        <v>30</v>
      </c>
      <c r="F35" s="83" t="s">
        <v>91</v>
      </c>
      <c r="G35" s="83" t="s">
        <v>92</v>
      </c>
      <c r="I35"/>
    </row>
    <row r="36" spans="1:13" s="77" customFormat="1" ht="28.15" customHeight="1">
      <c r="A36" s="127" t="s">
        <v>93</v>
      </c>
      <c r="B36" s="199">
        <v>5</v>
      </c>
      <c r="C36" s="201">
        <v>0</v>
      </c>
      <c r="D36" s="202">
        <f>PRODUCT(B36,C36)</f>
        <v>0</v>
      </c>
      <c r="E36" s="203">
        <v>0</v>
      </c>
      <c r="F36" s="202">
        <f>(1-E36)*D36</f>
        <v>0</v>
      </c>
      <c r="G36" s="202">
        <f>PRODUCT(F36,12)</f>
        <v>0</v>
      </c>
      <c r="I36" s="57"/>
    </row>
    <row r="37" spans="1:13" s="77" customFormat="1" ht="12.75">
      <c r="A37" s="128"/>
      <c r="B37" s="128"/>
      <c r="C37" s="78"/>
      <c r="D37" s="78"/>
      <c r="E37" s="78"/>
      <c r="F37" s="78"/>
      <c r="G37" s="78"/>
      <c r="H37" s="78"/>
    </row>
    <row r="38" spans="1:13" s="77" customFormat="1" ht="27" customHeight="1">
      <c r="A38" s="129" t="s">
        <v>94</v>
      </c>
      <c r="B38" s="151" t="s">
        <v>54</v>
      </c>
      <c r="C38" s="84"/>
      <c r="D38" s="85"/>
      <c r="E38" s="83" t="s">
        <v>95</v>
      </c>
      <c r="F38" s="83" t="s">
        <v>96</v>
      </c>
      <c r="G38" s="83" t="s">
        <v>97</v>
      </c>
      <c r="J38" s="57"/>
      <c r="K38" s="57"/>
      <c r="L38" s="57"/>
      <c r="M38" s="57"/>
    </row>
    <row r="39" spans="1:13" s="77" customFormat="1" ht="15" customHeight="1">
      <c r="A39" s="130" t="s">
        <v>98</v>
      </c>
      <c r="B39" s="200">
        <v>5</v>
      </c>
      <c r="C39" s="209"/>
      <c r="D39" s="209"/>
      <c r="E39" s="204">
        <v>0</v>
      </c>
      <c r="F39" s="210">
        <v>0</v>
      </c>
      <c r="G39" s="211">
        <f>E39*(1-F39)</f>
        <v>0</v>
      </c>
      <c r="H39" s="205"/>
      <c r="J39" s="57"/>
      <c r="K39" s="57"/>
      <c r="L39" s="57"/>
      <c r="M39" s="57"/>
    </row>
    <row r="40" spans="1:13" s="77" customFormat="1" ht="12.75">
      <c r="A40" s="130" t="s">
        <v>99</v>
      </c>
      <c r="B40" s="130"/>
      <c r="C40" s="209"/>
      <c r="D40" s="209"/>
      <c r="E40" s="204">
        <v>0</v>
      </c>
      <c r="F40" s="210">
        <v>0</v>
      </c>
      <c r="G40" s="211">
        <f t="shared" ref="G40:G41" si="10">E40*(1-F40)</f>
        <v>0</v>
      </c>
      <c r="H40" s="205"/>
      <c r="J40" s="57"/>
      <c r="K40" s="57"/>
      <c r="L40" s="57"/>
      <c r="M40" s="57"/>
    </row>
    <row r="41" spans="1:13" s="77" customFormat="1" ht="12.75">
      <c r="A41" s="130"/>
      <c r="B41" s="152"/>
      <c r="C41" s="212"/>
      <c r="D41" s="213"/>
      <c r="E41" s="206"/>
      <c r="F41" s="214"/>
      <c r="G41" s="211">
        <f t="shared" si="10"/>
        <v>0</v>
      </c>
      <c r="H41" s="205"/>
      <c r="J41" s="57"/>
      <c r="K41" s="57"/>
      <c r="L41" s="57"/>
      <c r="M41" s="57"/>
    </row>
    <row r="42" spans="1:13" s="77" customFormat="1" ht="12.75">
      <c r="A42" s="131" t="s">
        <v>100</v>
      </c>
      <c r="B42" s="131"/>
      <c r="C42" s="207"/>
      <c r="D42" s="207"/>
      <c r="E42" s="206"/>
      <c r="F42" s="208"/>
      <c r="G42" s="222">
        <f>SUM(G39:G41)</f>
        <v>0</v>
      </c>
      <c r="H42" s="215" t="s">
        <v>101</v>
      </c>
      <c r="J42" s="57"/>
      <c r="K42" s="57"/>
      <c r="L42" s="57"/>
      <c r="M42" s="57"/>
    </row>
    <row r="43" spans="1:13" s="77" customFormat="1" ht="12.75">
      <c r="A43" s="182"/>
      <c r="B43" s="182"/>
      <c r="C43" s="183"/>
      <c r="D43" s="183"/>
      <c r="E43" s="184"/>
      <c r="F43" s="185"/>
      <c r="G43" s="186"/>
      <c r="H43" s="187"/>
      <c r="J43" s="57"/>
      <c r="K43" s="57"/>
      <c r="L43" s="57"/>
      <c r="M43" s="57"/>
    </row>
    <row r="44" spans="1:13" ht="32.1" customHeight="1">
      <c r="A44" s="188" t="s">
        <v>102</v>
      </c>
      <c r="J44" s="57"/>
      <c r="K44" s="57"/>
      <c r="L44" s="57"/>
      <c r="M44" s="57"/>
    </row>
    <row r="45" spans="1:13" s="57" customFormat="1" ht="15" customHeight="1">
      <c r="A45" s="289" t="s">
        <v>103</v>
      </c>
      <c r="B45" s="237" t="s">
        <v>54</v>
      </c>
      <c r="C45" s="237"/>
      <c r="D45" s="237" t="s">
        <v>104</v>
      </c>
      <c r="E45" s="237"/>
      <c r="F45" s="237" t="s">
        <v>13</v>
      </c>
      <c r="G45" s="237" t="s">
        <v>30</v>
      </c>
      <c r="H45" s="237" t="s">
        <v>14</v>
      </c>
    </row>
    <row r="46" spans="1:13" s="57" customFormat="1" ht="12.75">
      <c r="A46" s="290"/>
      <c r="B46" s="238"/>
      <c r="C46" s="238"/>
      <c r="D46" s="238"/>
      <c r="E46" s="238"/>
      <c r="F46" s="238"/>
      <c r="G46" s="238"/>
      <c r="H46" s="238"/>
    </row>
    <row r="47" spans="1:13" s="57" customFormat="1" ht="15" customHeight="1">
      <c r="A47" s="291"/>
      <c r="B47" s="239"/>
      <c r="C47" s="239"/>
      <c r="D47" s="239"/>
      <c r="E47" s="239"/>
      <c r="F47" s="239"/>
      <c r="G47" s="239"/>
      <c r="H47" s="239"/>
    </row>
    <row r="48" spans="1:13" s="57" customFormat="1" ht="25.5">
      <c r="A48" s="225" t="s">
        <v>105</v>
      </c>
      <c r="B48" s="216">
        <v>0</v>
      </c>
      <c r="C48" s="217"/>
      <c r="D48" s="218">
        <v>0</v>
      </c>
      <c r="E48" s="219"/>
      <c r="F48" s="220">
        <f t="shared" ref="F48:F49" si="11">12*B48*D48</f>
        <v>0</v>
      </c>
      <c r="G48" s="221">
        <v>0</v>
      </c>
      <c r="H48" s="220">
        <f>F48*(1-G48)</f>
        <v>0</v>
      </c>
      <c r="J48" s="153"/>
    </row>
    <row r="49" spans="1:13" s="57" customFormat="1" ht="37.5">
      <c r="A49" s="87" t="s">
        <v>106</v>
      </c>
      <c r="B49" s="216">
        <v>0</v>
      </c>
      <c r="C49" s="217"/>
      <c r="D49" s="218">
        <v>0</v>
      </c>
      <c r="E49" s="219"/>
      <c r="F49" s="220">
        <f t="shared" si="11"/>
        <v>0</v>
      </c>
      <c r="G49" s="221">
        <v>0</v>
      </c>
      <c r="H49" s="220">
        <f t="shared" ref="H49" si="12">F49*(1-G49)</f>
        <v>0</v>
      </c>
    </row>
    <row r="50" spans="1:13" s="57" customFormat="1" ht="23.65" customHeight="1">
      <c r="A50" s="285" t="s">
        <v>107</v>
      </c>
      <c r="B50" s="286"/>
      <c r="C50" s="286"/>
      <c r="D50" s="286"/>
      <c r="E50" s="286"/>
      <c r="F50" s="286"/>
      <c r="G50" s="287"/>
      <c r="H50" s="88">
        <f>H48+H49</f>
        <v>0</v>
      </c>
      <c r="J50"/>
      <c r="K50"/>
      <c r="L50"/>
      <c r="M50"/>
    </row>
    <row r="51" spans="1:13" s="57" customFormat="1" ht="23.65" customHeight="1">
      <c r="A51" s="193"/>
      <c r="B51" s="193"/>
      <c r="C51" s="193"/>
      <c r="D51" s="193"/>
      <c r="E51" s="193"/>
      <c r="F51" s="193"/>
      <c r="G51" s="193"/>
      <c r="H51" s="198"/>
      <c r="J51"/>
      <c r="K51"/>
      <c r="L51"/>
      <c r="M51"/>
    </row>
    <row r="52" spans="1:13" s="57" customFormat="1" ht="23.65" customHeight="1">
      <c r="A52" s="188" t="s">
        <v>114</v>
      </c>
      <c r="B52" s="193"/>
      <c r="C52" s="193"/>
      <c r="D52" s="193"/>
      <c r="E52" s="193"/>
      <c r="F52" s="193"/>
      <c r="G52" s="193"/>
      <c r="H52" s="198"/>
      <c r="J52"/>
      <c r="K52"/>
      <c r="L52"/>
      <c r="M52"/>
    </row>
    <row r="53" spans="1:13" s="57" customFormat="1">
      <c r="A53" s="288"/>
      <c r="B53" s="288"/>
      <c r="C53" s="288"/>
      <c r="D53" s="288"/>
      <c r="E53" s="288"/>
      <c r="F53" s="288"/>
      <c r="G53" s="288"/>
      <c r="H53" s="288"/>
      <c r="I53" s="288"/>
      <c r="J53"/>
      <c r="K53"/>
      <c r="L53"/>
      <c r="M53"/>
    </row>
    <row r="54" spans="1:13" s="57" customFormat="1">
      <c r="A54" s="89" t="s">
        <v>100</v>
      </c>
      <c r="B54" s="90"/>
      <c r="C54" s="90"/>
      <c r="D54" s="90"/>
      <c r="E54" s="91"/>
      <c r="F54" s="91"/>
      <c r="G54" s="91"/>
      <c r="H54" s="174">
        <f>H32+G42</f>
        <v>0</v>
      </c>
      <c r="I54" s="180"/>
      <c r="J54"/>
      <c r="K54"/>
      <c r="L54"/>
      <c r="M54"/>
    </row>
    <row r="55" spans="1:13" s="57" customFormat="1">
      <c r="A55" s="180"/>
      <c r="B55" s="180"/>
      <c r="C55" s="180"/>
      <c r="D55" s="180"/>
      <c r="E55" s="180"/>
      <c r="F55" s="180"/>
      <c r="G55" s="180"/>
      <c r="H55" s="180"/>
      <c r="I55" s="180"/>
      <c r="J55"/>
      <c r="K55"/>
      <c r="L55"/>
      <c r="M55"/>
    </row>
    <row r="56" spans="1:13" s="57" customFormat="1">
      <c r="A56" s="89" t="s">
        <v>109</v>
      </c>
      <c r="B56" s="90"/>
      <c r="C56" s="90"/>
      <c r="D56" s="90"/>
      <c r="E56" s="91"/>
      <c r="F56" s="91"/>
      <c r="G56" s="91"/>
      <c r="H56" s="174">
        <f>M24+G36+H50</f>
        <v>0</v>
      </c>
      <c r="I56" s="180"/>
      <c r="J56"/>
      <c r="K56"/>
      <c r="L56"/>
      <c r="M56"/>
    </row>
    <row r="57" spans="1:13" s="57" customFormat="1">
      <c r="A57" s="180"/>
      <c r="B57" s="180"/>
      <c r="C57" s="180"/>
      <c r="D57" s="180"/>
      <c r="E57" s="180"/>
      <c r="F57" s="180"/>
      <c r="G57" s="180"/>
      <c r="H57" s="180"/>
      <c r="I57" s="180"/>
      <c r="J57"/>
      <c r="K57"/>
      <c r="L57"/>
      <c r="M57"/>
    </row>
    <row r="58" spans="1:13" s="57" customFormat="1">
      <c r="A58" s="89" t="s">
        <v>110</v>
      </c>
      <c r="B58" s="90"/>
      <c r="C58" s="90"/>
      <c r="D58" s="90"/>
      <c r="E58" s="91"/>
      <c r="F58" s="91"/>
      <c r="G58" s="91"/>
      <c r="H58" s="174">
        <f>H54+H56</f>
        <v>0</v>
      </c>
      <c r="J58"/>
      <c r="K58"/>
      <c r="L58"/>
      <c r="M58"/>
    </row>
    <row r="59" spans="1:13" s="57" customFormat="1">
      <c r="A59" s="273"/>
      <c r="B59" s="273"/>
      <c r="C59" s="273"/>
      <c r="D59" s="273"/>
      <c r="E59" s="273"/>
      <c r="F59" s="273"/>
      <c r="G59" s="273"/>
      <c r="H59" s="273"/>
      <c r="J59"/>
      <c r="K59"/>
      <c r="L59"/>
      <c r="M59"/>
    </row>
    <row r="60" spans="1:13" s="57" customFormat="1" ht="34.5" customHeight="1">
      <c r="A60" s="270" t="s">
        <v>111</v>
      </c>
      <c r="B60" s="271"/>
      <c r="C60" s="271"/>
      <c r="D60" s="271"/>
      <c r="E60" s="271"/>
      <c r="F60" s="271"/>
      <c r="G60" s="272"/>
      <c r="H60" s="223">
        <f>H54+(4*H56)</f>
        <v>0</v>
      </c>
      <c r="J60"/>
      <c r="K60"/>
      <c r="L60"/>
      <c r="M60"/>
    </row>
    <row r="61" spans="1:13" s="57" customFormat="1">
      <c r="A61" s="273"/>
      <c r="B61" s="273"/>
      <c r="C61" s="273"/>
      <c r="D61" s="273"/>
      <c r="E61" s="273"/>
      <c r="F61" s="273"/>
      <c r="G61" s="273"/>
      <c r="H61" s="273"/>
      <c r="J61"/>
      <c r="K61"/>
      <c r="L61"/>
      <c r="M61"/>
    </row>
    <row r="62" spans="1:13" s="57" customFormat="1">
      <c r="A62" s="274" t="s">
        <v>112</v>
      </c>
      <c r="B62" s="275"/>
      <c r="C62" s="275"/>
      <c r="D62" s="275"/>
      <c r="E62" s="275"/>
      <c r="F62" s="275"/>
      <c r="G62" s="276"/>
      <c r="H62" s="280">
        <f>H60*1.21</f>
        <v>0</v>
      </c>
      <c r="J62"/>
      <c r="K62"/>
      <c r="L62"/>
      <c r="M62"/>
    </row>
    <row r="63" spans="1:13" s="57" customFormat="1">
      <c r="A63" s="277"/>
      <c r="B63" s="278"/>
      <c r="C63" s="278"/>
      <c r="D63" s="278"/>
      <c r="E63" s="278"/>
      <c r="F63" s="278"/>
      <c r="G63" s="279"/>
      <c r="H63" s="281"/>
      <c r="J63"/>
      <c r="K63"/>
      <c r="L63"/>
      <c r="M63"/>
    </row>
  </sheetData>
  <mergeCells count="29">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 ref="J6:M6"/>
    <mergeCell ref="D6:H6"/>
    <mergeCell ref="J7:M7"/>
    <mergeCell ref="A7:A9"/>
    <mergeCell ref="B7:B9"/>
    <mergeCell ref="D7:D9"/>
    <mergeCell ref="E7:E9"/>
    <mergeCell ref="F7:F9"/>
    <mergeCell ref="G7:G9"/>
    <mergeCell ref="H7:H9"/>
    <mergeCell ref="J8:J10"/>
    <mergeCell ref="K8:K10"/>
    <mergeCell ref="L8:L10"/>
    <mergeCell ref="M8:M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3270-A225-4F85-B68E-8DCA2A5493A5}">
  <dimension ref="A1:N63"/>
  <sheetViews>
    <sheetView topLeftCell="A27" workbookViewId="0">
      <selection activeCell="J65" sqref="J65"/>
    </sheetView>
  </sheetViews>
  <sheetFormatPr defaultColWidth="8.7109375" defaultRowHeight="1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c r="A1" s="132"/>
      <c r="B1" s="155"/>
      <c r="C1" s="69"/>
    </row>
    <row r="2" spans="1:14" s="15" customFormat="1" ht="12.75">
      <c r="A2" s="144"/>
      <c r="B2" s="155"/>
      <c r="C2" s="69"/>
    </row>
    <row r="3" spans="1:14" s="15" customFormat="1" ht="12.75">
      <c r="A3" s="144"/>
      <c r="B3" s="155"/>
      <c r="C3" s="69"/>
    </row>
    <row r="4" spans="1:14" s="15" customFormat="1" ht="12.75">
      <c r="A4" s="144"/>
      <c r="B4" s="155"/>
      <c r="C4" s="69"/>
    </row>
    <row r="5" spans="1:14" s="15" customFormat="1" ht="33" customHeight="1" thickBot="1">
      <c r="A5" s="133" t="s">
        <v>115</v>
      </c>
      <c r="B5" s="165"/>
      <c r="C5" s="86"/>
      <c r="D5" s="14"/>
      <c r="E5" s="14"/>
      <c r="F5" s="14"/>
      <c r="G5" s="14"/>
      <c r="H5" s="14"/>
      <c r="I5" s="14"/>
      <c r="N5" s="14"/>
    </row>
    <row r="6" spans="1:14" s="15" customFormat="1" ht="13.5" thickBot="1">
      <c r="A6" s="134"/>
      <c r="B6" s="156"/>
      <c r="C6" s="16"/>
      <c r="D6" s="246" t="s">
        <v>11</v>
      </c>
      <c r="E6" s="247"/>
      <c r="F6" s="247"/>
      <c r="G6" s="247"/>
      <c r="H6" s="248"/>
      <c r="I6" s="17"/>
      <c r="J6" s="267" t="s">
        <v>52</v>
      </c>
      <c r="K6" s="268"/>
      <c r="L6" s="268"/>
      <c r="M6" s="269"/>
      <c r="N6" s="14"/>
    </row>
    <row r="7" spans="1:14" s="15" customFormat="1" ht="14.25" customHeight="1">
      <c r="A7" s="282" t="s">
        <v>53</v>
      </c>
      <c r="B7" s="252" t="s">
        <v>54</v>
      </c>
      <c r="C7" s="18"/>
      <c r="D7" s="255" t="s">
        <v>55</v>
      </c>
      <c r="E7" s="257" t="s">
        <v>56</v>
      </c>
      <c r="F7" s="259" t="s">
        <v>57</v>
      </c>
      <c r="G7" s="259" t="s">
        <v>30</v>
      </c>
      <c r="H7" s="261" t="s">
        <v>58</v>
      </c>
      <c r="I7" s="19"/>
      <c r="J7" s="249" t="s">
        <v>59</v>
      </c>
      <c r="K7" s="250"/>
      <c r="L7" s="250"/>
      <c r="M7" s="251"/>
      <c r="N7" s="14"/>
    </row>
    <row r="8" spans="1:14" s="15" customFormat="1" ht="12.75">
      <c r="A8" s="283"/>
      <c r="B8" s="253"/>
      <c r="C8" s="20" t="s">
        <v>60</v>
      </c>
      <c r="D8" s="255"/>
      <c r="E8" s="257"/>
      <c r="F8" s="259"/>
      <c r="G8" s="259"/>
      <c r="H8" s="261"/>
      <c r="I8" s="19"/>
      <c r="J8" s="263" t="s">
        <v>61</v>
      </c>
      <c r="K8" s="265" t="s">
        <v>13</v>
      </c>
      <c r="L8" s="265" t="s">
        <v>30</v>
      </c>
      <c r="M8" s="266" t="s">
        <v>14</v>
      </c>
      <c r="N8" s="14"/>
    </row>
    <row r="9" spans="1:14" s="15" customFormat="1" ht="13.5" thickBot="1">
      <c r="A9" s="284"/>
      <c r="B9" s="254"/>
      <c r="C9" s="21"/>
      <c r="D9" s="256"/>
      <c r="E9" s="258"/>
      <c r="F9" s="260"/>
      <c r="G9" s="260"/>
      <c r="H9" s="262"/>
      <c r="I9" s="19"/>
      <c r="J9" s="255"/>
      <c r="K9" s="259"/>
      <c r="L9" s="259"/>
      <c r="M9" s="261"/>
      <c r="N9" s="14"/>
    </row>
    <row r="10" spans="1:14" s="15" customFormat="1" ht="13.5" thickBot="1">
      <c r="A10" s="135" t="s">
        <v>62</v>
      </c>
      <c r="B10" s="157"/>
      <c r="C10" s="23"/>
      <c r="D10" s="22"/>
      <c r="E10" s="24"/>
      <c r="F10" s="25"/>
      <c r="G10" s="26"/>
      <c r="H10" s="27"/>
      <c r="I10" s="28"/>
      <c r="J10" s="264"/>
      <c r="K10" s="260"/>
      <c r="L10" s="260"/>
      <c r="M10" s="262"/>
      <c r="N10" s="14"/>
    </row>
    <row r="11" spans="1:14" s="15" customFormat="1" ht="12.75">
      <c r="A11" s="10" t="s">
        <v>63</v>
      </c>
      <c r="B11" s="226">
        <v>66</v>
      </c>
      <c r="C11" s="29" t="s">
        <v>64</v>
      </c>
      <c r="D11" s="95">
        <v>0</v>
      </c>
      <c r="E11" s="97">
        <v>0</v>
      </c>
      <c r="F11" s="109">
        <f>(B11*D11)+E11</f>
        <v>0</v>
      </c>
      <c r="G11" s="99">
        <v>0</v>
      </c>
      <c r="H11" s="111">
        <f t="shared" ref="H11:H17" si="0">(1-G11)*F11</f>
        <v>0</v>
      </c>
      <c r="I11" s="30"/>
      <c r="J11" s="22"/>
      <c r="K11" s="24"/>
      <c r="L11" s="26"/>
      <c r="M11" s="27"/>
      <c r="N11" s="14"/>
    </row>
    <row r="12" spans="1:14" s="15" customFormat="1" ht="12.75">
      <c r="A12" s="11" t="s">
        <v>65</v>
      </c>
      <c r="B12" s="227">
        <v>46</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75">
      <c r="A13" s="12" t="s">
        <v>66</v>
      </c>
      <c r="B13" s="227">
        <v>3</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75">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75">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75">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5" thickBot="1">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c r="A22" s="137" t="s">
        <v>76</v>
      </c>
      <c r="B22" s="159"/>
      <c r="C22" s="42"/>
      <c r="D22" s="41"/>
      <c r="E22" s="43"/>
      <c r="F22" s="44"/>
      <c r="G22" s="45"/>
      <c r="H22" s="46"/>
      <c r="I22" s="28"/>
      <c r="J22" s="96">
        <v>0</v>
      </c>
      <c r="K22" s="118">
        <f>12*B21*J22</f>
        <v>0</v>
      </c>
      <c r="L22" s="100">
        <v>0</v>
      </c>
      <c r="M22" s="119">
        <f t="shared" si="6"/>
        <v>0</v>
      </c>
      <c r="N22" s="14"/>
    </row>
    <row r="23" spans="1:14" s="15" customFormat="1" ht="12.75">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c r="A25" s="138"/>
      <c r="B25" s="162"/>
      <c r="C25" s="49"/>
      <c r="D25" s="70"/>
      <c r="E25" s="106">
        <v>0</v>
      </c>
      <c r="F25" s="118">
        <f t="shared" si="7"/>
        <v>0</v>
      </c>
      <c r="G25" s="100">
        <v>0</v>
      </c>
      <c r="H25" s="111">
        <f t="shared" si="8"/>
        <v>0</v>
      </c>
      <c r="I25" s="30"/>
      <c r="N25" s="14"/>
    </row>
    <row r="26" spans="1:14" s="15" customFormat="1" ht="13.5" thickBot="1">
      <c r="A26" s="135" t="s">
        <v>81</v>
      </c>
      <c r="B26" s="157"/>
      <c r="C26" s="23"/>
      <c r="D26" s="22"/>
      <c r="E26" s="22"/>
      <c r="F26" s="25"/>
      <c r="G26" s="22"/>
      <c r="H26" s="27"/>
      <c r="I26" s="28"/>
      <c r="N26" s="14"/>
    </row>
    <row r="27" spans="1:14" s="15" customFormat="1" ht="15" customHeight="1">
      <c r="A27" s="47" t="s">
        <v>82</v>
      </c>
      <c r="B27" s="168"/>
      <c r="C27" s="50" t="s">
        <v>83</v>
      </c>
      <c r="D27" s="93"/>
      <c r="E27" s="106">
        <v>0</v>
      </c>
      <c r="F27" s="109">
        <f>B27*E27</f>
        <v>0</v>
      </c>
      <c r="G27" s="99">
        <v>0</v>
      </c>
      <c r="H27" s="110">
        <f t="shared" si="8"/>
        <v>0</v>
      </c>
      <c r="I27" s="30"/>
      <c r="M27" s="77"/>
      <c r="N27" s="14"/>
    </row>
    <row r="28" spans="1:14" s="15" customFormat="1" ht="15" customHeight="1">
      <c r="A28" s="138" t="s">
        <v>84</v>
      </c>
      <c r="B28" s="169"/>
      <c r="C28" s="50" t="s">
        <v>83</v>
      </c>
      <c r="D28" s="93"/>
      <c r="E28" s="106">
        <v>0</v>
      </c>
      <c r="F28" s="118">
        <f t="shared" ref="F28:F31" si="9">B28*E28</f>
        <v>0</v>
      </c>
      <c r="G28" s="100">
        <v>0</v>
      </c>
      <c r="H28" s="111">
        <f t="shared" si="8"/>
        <v>0</v>
      </c>
      <c r="I28" s="30"/>
      <c r="M28" s="77"/>
      <c r="N28" s="14"/>
    </row>
    <row r="29" spans="1:14" s="15" customFormat="1" ht="15" customHeight="1">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c r="A31" s="139"/>
      <c r="B31" s="163"/>
      <c r="C31" s="51"/>
      <c r="D31" s="94"/>
      <c r="E31" s="106">
        <v>0</v>
      </c>
      <c r="F31" s="118">
        <f t="shared" si="9"/>
        <v>0</v>
      </c>
      <c r="G31" s="100">
        <v>0</v>
      </c>
      <c r="H31" s="111">
        <f t="shared" si="8"/>
        <v>0</v>
      </c>
      <c r="I31" s="30"/>
      <c r="J31" s="77"/>
      <c r="K31" s="77"/>
      <c r="L31" s="77"/>
      <c r="M31" s="77"/>
      <c r="N31" s="14"/>
    </row>
    <row r="32" spans="1:14" s="15" customFormat="1" ht="13.5" thickBot="1">
      <c r="A32" s="140" t="s">
        <v>86</v>
      </c>
      <c r="B32" s="164"/>
      <c r="C32" s="52"/>
      <c r="D32" s="53"/>
      <c r="E32" s="54"/>
      <c r="F32" s="194">
        <f>SUM(F11:F31)</f>
        <v>0</v>
      </c>
      <c r="G32" s="54"/>
      <c r="H32" s="195">
        <f>SUM(H11:H31)</f>
        <v>0</v>
      </c>
      <c r="I32" s="55"/>
      <c r="J32" s="77"/>
      <c r="K32" s="77"/>
      <c r="L32" s="77"/>
      <c r="M32" s="77"/>
      <c r="N32" s="14"/>
    </row>
    <row r="33" spans="1:13" s="15" customFormat="1" ht="12.75">
      <c r="A33" s="181"/>
      <c r="J33" s="77"/>
      <c r="K33" s="77"/>
      <c r="L33" s="77"/>
      <c r="M33" s="77"/>
    </row>
    <row r="34" spans="1:13" s="15" customFormat="1" ht="35.450000000000003" customHeight="1">
      <c r="A34" s="188" t="s">
        <v>87</v>
      </c>
      <c r="J34" s="77"/>
      <c r="K34" s="77"/>
      <c r="L34" s="77"/>
      <c r="M34" s="77"/>
    </row>
    <row r="35" spans="1:13" s="77" customFormat="1" ht="43.15" customHeight="1">
      <c r="A35" s="123" t="s">
        <v>88</v>
      </c>
      <c r="B35" s="123" t="s">
        <v>54</v>
      </c>
      <c r="C35" s="83" t="s">
        <v>89</v>
      </c>
      <c r="D35" s="83" t="s">
        <v>90</v>
      </c>
      <c r="E35" s="83" t="s">
        <v>30</v>
      </c>
      <c r="F35" s="83" t="s">
        <v>91</v>
      </c>
      <c r="G35" s="83" t="s">
        <v>92</v>
      </c>
      <c r="I35"/>
    </row>
    <row r="36" spans="1:13" s="77" customFormat="1" ht="28.15" customHeight="1">
      <c r="A36" s="127" t="s">
        <v>93</v>
      </c>
      <c r="B36" s="199">
        <v>5</v>
      </c>
      <c r="C36" s="201">
        <v>0</v>
      </c>
      <c r="D36" s="202">
        <f>PRODUCT(B36,C36)</f>
        <v>0</v>
      </c>
      <c r="E36" s="203">
        <v>0</v>
      </c>
      <c r="F36" s="202">
        <f>(1-E36)*D36</f>
        <v>0</v>
      </c>
      <c r="G36" s="202">
        <f>PRODUCT(F36,12)</f>
        <v>0</v>
      </c>
      <c r="I36" s="57"/>
    </row>
    <row r="37" spans="1:13" s="77" customFormat="1" ht="12.75">
      <c r="A37" s="128"/>
      <c r="B37" s="128"/>
      <c r="C37" s="78"/>
      <c r="D37" s="78"/>
      <c r="E37" s="78"/>
      <c r="F37" s="78"/>
      <c r="G37" s="78"/>
      <c r="H37" s="78"/>
    </row>
    <row r="38" spans="1:13" s="77" customFormat="1" ht="27" customHeight="1">
      <c r="A38" s="129" t="s">
        <v>94</v>
      </c>
      <c r="B38" s="151" t="s">
        <v>54</v>
      </c>
      <c r="C38" s="84"/>
      <c r="D38" s="85"/>
      <c r="E38" s="83" t="s">
        <v>95</v>
      </c>
      <c r="F38" s="83" t="s">
        <v>96</v>
      </c>
      <c r="G38" s="83" t="s">
        <v>97</v>
      </c>
      <c r="J38" s="57"/>
      <c r="K38" s="57"/>
      <c r="L38" s="57"/>
      <c r="M38" s="57"/>
    </row>
    <row r="39" spans="1:13" s="77" customFormat="1" ht="15" customHeight="1">
      <c r="A39" s="130" t="s">
        <v>98</v>
      </c>
      <c r="B39" s="200">
        <v>5</v>
      </c>
      <c r="C39" s="209"/>
      <c r="D39" s="209"/>
      <c r="E39" s="204">
        <v>0</v>
      </c>
      <c r="F39" s="210">
        <v>0</v>
      </c>
      <c r="G39" s="211">
        <f>E39*(1-F39)</f>
        <v>0</v>
      </c>
      <c r="H39" s="205"/>
      <c r="J39" s="57"/>
      <c r="K39" s="57"/>
      <c r="L39" s="57"/>
      <c r="M39" s="57"/>
    </row>
    <row r="40" spans="1:13" s="77" customFormat="1" ht="12.75">
      <c r="A40" s="130" t="s">
        <v>99</v>
      </c>
      <c r="B40" s="130"/>
      <c r="C40" s="209"/>
      <c r="D40" s="209"/>
      <c r="E40" s="204">
        <v>0</v>
      </c>
      <c r="F40" s="210">
        <v>0</v>
      </c>
      <c r="G40" s="211">
        <f t="shared" ref="G40:G41" si="10">E40*(1-F40)</f>
        <v>0</v>
      </c>
      <c r="H40" s="205"/>
      <c r="J40" s="57"/>
      <c r="K40" s="57"/>
      <c r="L40" s="57"/>
      <c r="M40" s="57"/>
    </row>
    <row r="41" spans="1:13" s="77" customFormat="1" ht="12.75">
      <c r="A41" s="130"/>
      <c r="B41" s="152"/>
      <c r="C41" s="212"/>
      <c r="D41" s="213"/>
      <c r="E41" s="206"/>
      <c r="F41" s="214"/>
      <c r="G41" s="211">
        <f t="shared" si="10"/>
        <v>0</v>
      </c>
      <c r="H41" s="205"/>
      <c r="J41" s="57"/>
      <c r="K41" s="57"/>
      <c r="L41" s="57"/>
      <c r="M41" s="57"/>
    </row>
    <row r="42" spans="1:13" s="77" customFormat="1" ht="12.75">
      <c r="A42" s="131" t="s">
        <v>100</v>
      </c>
      <c r="B42" s="131"/>
      <c r="C42" s="207"/>
      <c r="D42" s="207"/>
      <c r="E42" s="206"/>
      <c r="F42" s="208"/>
      <c r="G42" s="222">
        <f>SUM(G39:G41)</f>
        <v>0</v>
      </c>
      <c r="H42" s="215" t="s">
        <v>101</v>
      </c>
      <c r="J42" s="57"/>
      <c r="K42" s="57"/>
      <c r="L42" s="57"/>
      <c r="M42" s="57"/>
    </row>
    <row r="43" spans="1:13" s="77" customFormat="1" ht="12.75">
      <c r="A43" s="182"/>
      <c r="B43" s="182"/>
      <c r="C43" s="183"/>
      <c r="D43" s="183"/>
      <c r="E43" s="184"/>
      <c r="F43" s="185"/>
      <c r="G43" s="186"/>
      <c r="H43" s="187"/>
      <c r="J43" s="57"/>
      <c r="K43" s="57"/>
      <c r="L43" s="57"/>
      <c r="M43" s="57"/>
    </row>
    <row r="44" spans="1:13" ht="32.1" customHeight="1">
      <c r="A44" s="188" t="s">
        <v>102</v>
      </c>
      <c r="J44" s="57"/>
      <c r="K44" s="57"/>
      <c r="L44" s="57"/>
      <c r="M44" s="57"/>
    </row>
    <row r="45" spans="1:13" s="57" customFormat="1" ht="15" customHeight="1">
      <c r="A45" s="289" t="s">
        <v>103</v>
      </c>
      <c r="B45" s="237" t="s">
        <v>54</v>
      </c>
      <c r="C45" s="237"/>
      <c r="D45" s="237" t="s">
        <v>104</v>
      </c>
      <c r="E45" s="237"/>
      <c r="F45" s="237" t="s">
        <v>13</v>
      </c>
      <c r="G45" s="237" t="s">
        <v>30</v>
      </c>
      <c r="H45" s="237" t="s">
        <v>14</v>
      </c>
    </row>
    <row r="46" spans="1:13" s="57" customFormat="1" ht="12.75">
      <c r="A46" s="290"/>
      <c r="B46" s="238"/>
      <c r="C46" s="238"/>
      <c r="D46" s="238"/>
      <c r="E46" s="238"/>
      <c r="F46" s="238"/>
      <c r="G46" s="238"/>
      <c r="H46" s="238"/>
    </row>
    <row r="47" spans="1:13" s="57" customFormat="1" ht="15" customHeight="1">
      <c r="A47" s="291"/>
      <c r="B47" s="239"/>
      <c r="C47" s="239"/>
      <c r="D47" s="239"/>
      <c r="E47" s="239"/>
      <c r="F47" s="239"/>
      <c r="G47" s="239"/>
      <c r="H47" s="239"/>
    </row>
    <row r="48" spans="1:13" s="57" customFormat="1" ht="25.5">
      <c r="A48" s="225" t="s">
        <v>105</v>
      </c>
      <c r="B48" s="216">
        <v>37</v>
      </c>
      <c r="C48" s="217"/>
      <c r="D48" s="218">
        <v>0</v>
      </c>
      <c r="E48" s="219"/>
      <c r="F48" s="220">
        <f t="shared" ref="F48:F49" si="11">12*B48*D48</f>
        <v>0</v>
      </c>
      <c r="G48" s="221">
        <v>0</v>
      </c>
      <c r="H48" s="220">
        <f>F48*(1-G48)</f>
        <v>0</v>
      </c>
      <c r="J48" s="153"/>
    </row>
    <row r="49" spans="1:13" s="57" customFormat="1" ht="37.5">
      <c r="A49" s="87" t="s">
        <v>106</v>
      </c>
      <c r="B49" s="216">
        <v>0</v>
      </c>
      <c r="C49" s="217"/>
      <c r="D49" s="218">
        <v>0</v>
      </c>
      <c r="E49" s="219"/>
      <c r="F49" s="220">
        <f t="shared" si="11"/>
        <v>0</v>
      </c>
      <c r="G49" s="221">
        <v>0</v>
      </c>
      <c r="H49" s="220">
        <f t="shared" ref="H49" si="12">F49*(1-G49)</f>
        <v>0</v>
      </c>
    </row>
    <row r="50" spans="1:13" s="57" customFormat="1" ht="23.65" customHeight="1">
      <c r="A50" s="285" t="s">
        <v>107</v>
      </c>
      <c r="B50" s="286"/>
      <c r="C50" s="286"/>
      <c r="D50" s="286"/>
      <c r="E50" s="286"/>
      <c r="F50" s="286"/>
      <c r="G50" s="287"/>
      <c r="H50" s="88">
        <f>H48+H49</f>
        <v>0</v>
      </c>
      <c r="J50"/>
      <c r="K50"/>
      <c r="L50"/>
      <c r="M50"/>
    </row>
    <row r="51" spans="1:13" s="57" customFormat="1" ht="23.65" customHeight="1">
      <c r="A51" s="193"/>
      <c r="B51" s="193"/>
      <c r="C51" s="193"/>
      <c r="D51" s="193"/>
      <c r="E51" s="193"/>
      <c r="F51" s="193"/>
      <c r="G51" s="193"/>
      <c r="H51" s="198"/>
      <c r="J51"/>
      <c r="K51"/>
      <c r="L51"/>
      <c r="M51"/>
    </row>
    <row r="52" spans="1:13" s="57" customFormat="1" ht="23.65" customHeight="1">
      <c r="A52" s="188" t="s">
        <v>116</v>
      </c>
      <c r="B52" s="193"/>
      <c r="C52" s="193"/>
      <c r="D52" s="193"/>
      <c r="E52" s="193"/>
      <c r="F52" s="193"/>
      <c r="G52" s="193"/>
      <c r="H52" s="198"/>
      <c r="J52"/>
      <c r="K52"/>
      <c r="L52"/>
      <c r="M52"/>
    </row>
    <row r="53" spans="1:13" s="57" customFormat="1">
      <c r="A53" s="288"/>
      <c r="B53" s="288"/>
      <c r="C53" s="288"/>
      <c r="D53" s="288"/>
      <c r="E53" s="288"/>
      <c r="F53" s="288"/>
      <c r="G53" s="288"/>
      <c r="H53" s="288"/>
      <c r="I53" s="288"/>
      <c r="J53"/>
      <c r="K53"/>
      <c r="L53"/>
      <c r="M53"/>
    </row>
    <row r="54" spans="1:13" s="57" customFormat="1">
      <c r="A54" s="89" t="s">
        <v>100</v>
      </c>
      <c r="B54" s="90"/>
      <c r="C54" s="90"/>
      <c r="D54" s="90"/>
      <c r="E54" s="91"/>
      <c r="F54" s="91"/>
      <c r="G54" s="91"/>
      <c r="H54" s="174">
        <f>H32+G42</f>
        <v>0</v>
      </c>
      <c r="I54" s="180"/>
      <c r="J54"/>
      <c r="K54"/>
      <c r="L54"/>
      <c r="M54"/>
    </row>
    <row r="55" spans="1:13" s="57" customFormat="1">
      <c r="A55" s="180"/>
      <c r="B55" s="180"/>
      <c r="C55" s="180"/>
      <c r="D55" s="180"/>
      <c r="E55" s="180"/>
      <c r="F55" s="180"/>
      <c r="G55" s="180"/>
      <c r="H55" s="180"/>
      <c r="I55" s="180"/>
      <c r="J55"/>
      <c r="K55"/>
      <c r="L55"/>
      <c r="M55"/>
    </row>
    <row r="56" spans="1:13" s="57" customFormat="1">
      <c r="A56" s="89" t="s">
        <v>109</v>
      </c>
      <c r="B56" s="90"/>
      <c r="C56" s="90"/>
      <c r="D56" s="90"/>
      <c r="E56" s="91"/>
      <c r="F56" s="91"/>
      <c r="G56" s="91"/>
      <c r="H56" s="174">
        <f>M24+G36+H50</f>
        <v>0</v>
      </c>
      <c r="I56" s="180"/>
      <c r="J56"/>
      <c r="K56"/>
      <c r="L56"/>
      <c r="M56"/>
    </row>
    <row r="57" spans="1:13" s="57" customFormat="1">
      <c r="A57" s="180"/>
      <c r="B57" s="180"/>
      <c r="C57" s="180"/>
      <c r="D57" s="180"/>
      <c r="E57" s="180"/>
      <c r="F57" s="180"/>
      <c r="G57" s="180"/>
      <c r="H57" s="180"/>
      <c r="I57" s="180"/>
      <c r="J57"/>
      <c r="K57"/>
      <c r="L57"/>
      <c r="M57"/>
    </row>
    <row r="58" spans="1:13" s="57" customFormat="1">
      <c r="A58" s="89" t="s">
        <v>110</v>
      </c>
      <c r="B58" s="90"/>
      <c r="C58" s="90"/>
      <c r="D58" s="90"/>
      <c r="E58" s="91"/>
      <c r="F58" s="91"/>
      <c r="G58" s="91"/>
      <c r="H58" s="174">
        <f>H54+H56</f>
        <v>0</v>
      </c>
      <c r="J58"/>
      <c r="K58"/>
      <c r="L58"/>
      <c r="M58"/>
    </row>
    <row r="59" spans="1:13" s="57" customFormat="1">
      <c r="A59" s="273"/>
      <c r="B59" s="273"/>
      <c r="C59" s="273"/>
      <c r="D59" s="273"/>
      <c r="E59" s="273"/>
      <c r="F59" s="273"/>
      <c r="G59" s="273"/>
      <c r="H59" s="273"/>
      <c r="J59"/>
      <c r="K59"/>
      <c r="L59"/>
      <c r="M59"/>
    </row>
    <row r="60" spans="1:13" s="57" customFormat="1" ht="34.5" customHeight="1">
      <c r="A60" s="270" t="s">
        <v>111</v>
      </c>
      <c r="B60" s="271"/>
      <c r="C60" s="271"/>
      <c r="D60" s="271"/>
      <c r="E60" s="271"/>
      <c r="F60" s="271"/>
      <c r="G60" s="272"/>
      <c r="H60" s="223">
        <f>H54+(4*H56)</f>
        <v>0</v>
      </c>
      <c r="J60"/>
      <c r="K60"/>
      <c r="L60"/>
      <c r="M60"/>
    </row>
    <row r="61" spans="1:13" s="57" customFormat="1">
      <c r="A61" s="273"/>
      <c r="B61" s="273"/>
      <c r="C61" s="273"/>
      <c r="D61" s="273"/>
      <c r="E61" s="273"/>
      <c r="F61" s="273"/>
      <c r="G61" s="273"/>
      <c r="H61" s="273"/>
      <c r="J61"/>
      <c r="K61"/>
      <c r="L61"/>
      <c r="M61"/>
    </row>
    <row r="62" spans="1:13" s="57" customFormat="1">
      <c r="A62" s="274" t="s">
        <v>112</v>
      </c>
      <c r="B62" s="275"/>
      <c r="C62" s="275"/>
      <c r="D62" s="275"/>
      <c r="E62" s="275"/>
      <c r="F62" s="275"/>
      <c r="G62" s="276"/>
      <c r="H62" s="280">
        <f>H60*1.21</f>
        <v>0</v>
      </c>
      <c r="J62"/>
      <c r="K62"/>
      <c r="L62"/>
      <c r="M62"/>
    </row>
    <row r="63" spans="1:13" s="57" customFormat="1">
      <c r="A63" s="277"/>
      <c r="B63" s="278"/>
      <c r="C63" s="278"/>
      <c r="D63" s="278"/>
      <c r="E63" s="278"/>
      <c r="F63" s="278"/>
      <c r="G63" s="279"/>
      <c r="H63" s="281"/>
      <c r="J63"/>
      <c r="K63"/>
      <c r="L63"/>
      <c r="M63"/>
    </row>
  </sheetData>
  <mergeCells count="29">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 ref="J6:M6"/>
    <mergeCell ref="D6:H6"/>
    <mergeCell ref="J7:M7"/>
    <mergeCell ref="A7:A9"/>
    <mergeCell ref="B7:B9"/>
    <mergeCell ref="D7:D9"/>
    <mergeCell ref="E7:E9"/>
    <mergeCell ref="F7:F9"/>
    <mergeCell ref="G7:G9"/>
    <mergeCell ref="H7:H9"/>
    <mergeCell ref="J8:J10"/>
    <mergeCell ref="K8:K10"/>
    <mergeCell ref="L8:L10"/>
    <mergeCell ref="M8:M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2174-14A6-446A-952C-896D01940E7A}">
  <dimension ref="A1:N63"/>
  <sheetViews>
    <sheetView topLeftCell="A16" workbookViewId="0">
      <selection activeCell="J35" sqref="J35"/>
    </sheetView>
  </sheetViews>
  <sheetFormatPr defaultColWidth="8.7109375" defaultRowHeight="1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c r="A1" s="132"/>
      <c r="B1" s="155"/>
      <c r="C1" s="69"/>
    </row>
    <row r="2" spans="1:14" s="15" customFormat="1" ht="12.75">
      <c r="A2" s="144"/>
      <c r="B2" s="155"/>
      <c r="C2" s="69"/>
    </row>
    <row r="3" spans="1:14" s="15" customFormat="1" ht="12.75">
      <c r="A3" s="144"/>
      <c r="B3" s="155"/>
      <c r="C3" s="69"/>
    </row>
    <row r="4" spans="1:14" s="15" customFormat="1" ht="12.75">
      <c r="A4" s="144"/>
      <c r="B4" s="155"/>
      <c r="C4" s="69"/>
    </row>
    <row r="5" spans="1:14" s="15" customFormat="1" ht="33" customHeight="1" thickBot="1">
      <c r="A5" s="133" t="s">
        <v>117</v>
      </c>
      <c r="B5" s="165"/>
      <c r="C5" s="86"/>
      <c r="D5" s="14"/>
      <c r="E5" s="14"/>
      <c r="F5" s="14"/>
      <c r="G5" s="14"/>
      <c r="H5" s="14"/>
      <c r="I5" s="14"/>
      <c r="N5" s="14"/>
    </row>
    <row r="6" spans="1:14" s="15" customFormat="1" ht="13.5" thickBot="1">
      <c r="A6" s="134"/>
      <c r="B6" s="156"/>
      <c r="C6" s="16"/>
      <c r="D6" s="246" t="s">
        <v>11</v>
      </c>
      <c r="E6" s="247"/>
      <c r="F6" s="247"/>
      <c r="G6" s="247"/>
      <c r="H6" s="248"/>
      <c r="I6" s="17"/>
      <c r="J6" s="267" t="s">
        <v>52</v>
      </c>
      <c r="K6" s="268"/>
      <c r="L6" s="268"/>
      <c r="M6" s="269"/>
      <c r="N6" s="14"/>
    </row>
    <row r="7" spans="1:14" s="15" customFormat="1" ht="14.25" customHeight="1">
      <c r="A7" s="282" t="s">
        <v>53</v>
      </c>
      <c r="B7" s="252" t="s">
        <v>54</v>
      </c>
      <c r="C7" s="18"/>
      <c r="D7" s="255" t="s">
        <v>55</v>
      </c>
      <c r="E7" s="257" t="s">
        <v>56</v>
      </c>
      <c r="F7" s="259" t="s">
        <v>57</v>
      </c>
      <c r="G7" s="259" t="s">
        <v>30</v>
      </c>
      <c r="H7" s="261" t="s">
        <v>58</v>
      </c>
      <c r="I7" s="19"/>
      <c r="J7" s="249" t="s">
        <v>59</v>
      </c>
      <c r="K7" s="250"/>
      <c r="L7" s="250"/>
      <c r="M7" s="251"/>
      <c r="N7" s="14"/>
    </row>
    <row r="8" spans="1:14" s="15" customFormat="1" ht="12.75">
      <c r="A8" s="283"/>
      <c r="B8" s="253"/>
      <c r="C8" s="20" t="s">
        <v>60</v>
      </c>
      <c r="D8" s="255"/>
      <c r="E8" s="257"/>
      <c r="F8" s="259"/>
      <c r="G8" s="259"/>
      <c r="H8" s="261"/>
      <c r="I8" s="19"/>
      <c r="J8" s="263" t="s">
        <v>61</v>
      </c>
      <c r="K8" s="265" t="s">
        <v>13</v>
      </c>
      <c r="L8" s="265" t="s">
        <v>30</v>
      </c>
      <c r="M8" s="266" t="s">
        <v>14</v>
      </c>
      <c r="N8" s="14"/>
    </row>
    <row r="9" spans="1:14" s="15" customFormat="1" ht="13.5" thickBot="1">
      <c r="A9" s="284"/>
      <c r="B9" s="254"/>
      <c r="C9" s="21"/>
      <c r="D9" s="256"/>
      <c r="E9" s="258"/>
      <c r="F9" s="260"/>
      <c r="G9" s="260"/>
      <c r="H9" s="262"/>
      <c r="I9" s="19"/>
      <c r="J9" s="255"/>
      <c r="K9" s="259"/>
      <c r="L9" s="259"/>
      <c r="M9" s="261"/>
      <c r="N9" s="14"/>
    </row>
    <row r="10" spans="1:14" s="15" customFormat="1" ht="13.5" thickBot="1">
      <c r="A10" s="135" t="s">
        <v>62</v>
      </c>
      <c r="B10" s="157"/>
      <c r="C10" s="23"/>
      <c r="D10" s="22"/>
      <c r="E10" s="24"/>
      <c r="F10" s="25"/>
      <c r="G10" s="26"/>
      <c r="H10" s="27"/>
      <c r="I10" s="28"/>
      <c r="J10" s="264"/>
      <c r="K10" s="260"/>
      <c r="L10" s="260"/>
      <c r="M10" s="262"/>
      <c r="N10" s="14"/>
    </row>
    <row r="11" spans="1:14" s="15" customFormat="1" ht="12.75">
      <c r="A11" s="10" t="s">
        <v>63</v>
      </c>
      <c r="B11" s="226">
        <v>59</v>
      </c>
      <c r="C11" s="29" t="s">
        <v>64</v>
      </c>
      <c r="D11" s="95">
        <v>0</v>
      </c>
      <c r="E11" s="97">
        <v>0</v>
      </c>
      <c r="F11" s="109">
        <f>(B11*D11)+E11</f>
        <v>0</v>
      </c>
      <c r="G11" s="99">
        <v>0</v>
      </c>
      <c r="H11" s="111">
        <f t="shared" ref="H11:H17" si="0">(1-G11)*F11</f>
        <v>0</v>
      </c>
      <c r="I11" s="30"/>
      <c r="J11" s="22"/>
      <c r="K11" s="24"/>
      <c r="L11" s="26"/>
      <c r="M11" s="27"/>
      <c r="N11" s="14"/>
    </row>
    <row r="12" spans="1:14" s="15" customFormat="1" ht="12.75">
      <c r="A12" s="11" t="s">
        <v>65</v>
      </c>
      <c r="B12" s="227">
        <v>0</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75">
      <c r="A13" s="12" t="s">
        <v>66</v>
      </c>
      <c r="B13" s="227">
        <v>3</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75">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75">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75">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5" thickBot="1">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c r="A22" s="137" t="s">
        <v>76</v>
      </c>
      <c r="B22" s="159"/>
      <c r="C22" s="42"/>
      <c r="D22" s="41"/>
      <c r="E22" s="43"/>
      <c r="F22" s="44"/>
      <c r="G22" s="45"/>
      <c r="H22" s="46"/>
      <c r="I22" s="28"/>
      <c r="J22" s="96">
        <v>0</v>
      </c>
      <c r="K22" s="118">
        <f>12*B21*J22</f>
        <v>0</v>
      </c>
      <c r="L22" s="100">
        <v>0</v>
      </c>
      <c r="M22" s="119">
        <f t="shared" si="6"/>
        <v>0</v>
      </c>
      <c r="N22" s="14"/>
    </row>
    <row r="23" spans="1:14" s="15" customFormat="1" ht="12.75">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c r="A25" s="138"/>
      <c r="B25" s="162"/>
      <c r="C25" s="49"/>
      <c r="D25" s="70"/>
      <c r="E25" s="106">
        <v>0</v>
      </c>
      <c r="F25" s="118">
        <f t="shared" si="7"/>
        <v>0</v>
      </c>
      <c r="G25" s="100">
        <v>0</v>
      </c>
      <c r="H25" s="111">
        <f t="shared" si="8"/>
        <v>0</v>
      </c>
      <c r="I25" s="30"/>
      <c r="N25" s="14"/>
    </row>
    <row r="26" spans="1:14" s="15" customFormat="1" ht="13.5" thickBot="1">
      <c r="A26" s="135" t="s">
        <v>81</v>
      </c>
      <c r="B26" s="157"/>
      <c r="C26" s="23"/>
      <c r="D26" s="22"/>
      <c r="E26" s="22"/>
      <c r="F26" s="25"/>
      <c r="G26" s="22"/>
      <c r="H26" s="27"/>
      <c r="I26" s="28"/>
      <c r="N26" s="14"/>
    </row>
    <row r="27" spans="1:14" s="15" customFormat="1" ht="15" customHeight="1">
      <c r="A27" s="47" t="s">
        <v>82</v>
      </c>
      <c r="B27" s="168"/>
      <c r="C27" s="50" t="s">
        <v>83</v>
      </c>
      <c r="D27" s="93"/>
      <c r="E27" s="106">
        <v>0</v>
      </c>
      <c r="F27" s="109">
        <f>B27*E27</f>
        <v>0</v>
      </c>
      <c r="G27" s="99">
        <v>0</v>
      </c>
      <c r="H27" s="110">
        <f t="shared" si="8"/>
        <v>0</v>
      </c>
      <c r="I27" s="30"/>
      <c r="M27" s="77"/>
      <c r="N27" s="14"/>
    </row>
    <row r="28" spans="1:14" s="15" customFormat="1" ht="15" customHeight="1">
      <c r="A28" s="138" t="s">
        <v>84</v>
      </c>
      <c r="B28" s="169"/>
      <c r="C28" s="50" t="s">
        <v>83</v>
      </c>
      <c r="D28" s="93"/>
      <c r="E28" s="106">
        <v>0</v>
      </c>
      <c r="F28" s="118">
        <f t="shared" ref="F28:F31" si="9">B28*E28</f>
        <v>0</v>
      </c>
      <c r="G28" s="100">
        <v>0</v>
      </c>
      <c r="H28" s="111">
        <f t="shared" si="8"/>
        <v>0</v>
      </c>
      <c r="I28" s="30"/>
      <c r="M28" s="77"/>
      <c r="N28" s="14"/>
    </row>
    <row r="29" spans="1:14" s="15" customFormat="1" ht="15" customHeight="1">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c r="A31" s="139"/>
      <c r="B31" s="163"/>
      <c r="C31" s="51"/>
      <c r="D31" s="94"/>
      <c r="E31" s="106">
        <v>0</v>
      </c>
      <c r="F31" s="118">
        <f t="shared" si="9"/>
        <v>0</v>
      </c>
      <c r="G31" s="100">
        <v>0</v>
      </c>
      <c r="H31" s="111">
        <f t="shared" si="8"/>
        <v>0</v>
      </c>
      <c r="I31" s="30"/>
      <c r="J31" s="77"/>
      <c r="K31" s="77"/>
      <c r="L31" s="77"/>
      <c r="M31" s="77"/>
      <c r="N31" s="14"/>
    </row>
    <row r="32" spans="1:14" s="15" customFormat="1" ht="13.5" thickBot="1">
      <c r="A32" s="140" t="s">
        <v>86</v>
      </c>
      <c r="B32" s="164"/>
      <c r="C32" s="52"/>
      <c r="D32" s="53"/>
      <c r="E32" s="54"/>
      <c r="F32" s="194">
        <f>SUM(F11:F31)</f>
        <v>0</v>
      </c>
      <c r="G32" s="54"/>
      <c r="H32" s="195">
        <f>SUM(H11:H31)</f>
        <v>0</v>
      </c>
      <c r="I32" s="55"/>
      <c r="J32" s="77"/>
      <c r="K32" s="77"/>
      <c r="L32" s="77"/>
      <c r="M32" s="77"/>
      <c r="N32" s="14"/>
    </row>
    <row r="33" spans="1:13" s="15" customFormat="1" ht="12.75">
      <c r="A33" s="181"/>
      <c r="J33" s="77"/>
      <c r="K33" s="77"/>
      <c r="L33" s="77"/>
      <c r="M33" s="77"/>
    </row>
    <row r="34" spans="1:13" s="15" customFormat="1" ht="35.450000000000003" customHeight="1">
      <c r="A34" s="188" t="s">
        <v>87</v>
      </c>
      <c r="J34" s="77"/>
      <c r="K34" s="77"/>
      <c r="L34" s="77"/>
      <c r="M34" s="77"/>
    </row>
    <row r="35" spans="1:13" s="77" customFormat="1" ht="43.15" customHeight="1">
      <c r="A35" s="123" t="s">
        <v>88</v>
      </c>
      <c r="B35" s="123" t="s">
        <v>54</v>
      </c>
      <c r="C35" s="83" t="s">
        <v>89</v>
      </c>
      <c r="D35" s="83" t="s">
        <v>90</v>
      </c>
      <c r="E35" s="83" t="s">
        <v>30</v>
      </c>
      <c r="F35" s="83" t="s">
        <v>91</v>
      </c>
      <c r="G35" s="83" t="s">
        <v>92</v>
      </c>
      <c r="I35"/>
    </row>
    <row r="36" spans="1:13" s="77" customFormat="1" ht="28.15" customHeight="1">
      <c r="A36" s="127" t="s">
        <v>93</v>
      </c>
      <c r="B36" s="199">
        <v>5</v>
      </c>
      <c r="C36" s="201">
        <v>0</v>
      </c>
      <c r="D36" s="202">
        <f>PRODUCT(B36,C36)</f>
        <v>0</v>
      </c>
      <c r="E36" s="203">
        <v>0</v>
      </c>
      <c r="F36" s="202">
        <f>(1-E36)*D36</f>
        <v>0</v>
      </c>
      <c r="G36" s="202">
        <f>PRODUCT(F36,12)</f>
        <v>0</v>
      </c>
      <c r="I36" s="57"/>
    </row>
    <row r="37" spans="1:13" s="77" customFormat="1" ht="12.75">
      <c r="A37" s="128"/>
      <c r="B37" s="128"/>
      <c r="C37" s="78"/>
      <c r="D37" s="78"/>
      <c r="E37" s="78"/>
      <c r="F37" s="78"/>
      <c r="G37" s="78"/>
      <c r="H37" s="78"/>
    </row>
    <row r="38" spans="1:13" s="77" customFormat="1" ht="27" customHeight="1">
      <c r="A38" s="129" t="s">
        <v>94</v>
      </c>
      <c r="B38" s="151" t="s">
        <v>54</v>
      </c>
      <c r="C38" s="84"/>
      <c r="D38" s="85"/>
      <c r="E38" s="83" t="s">
        <v>95</v>
      </c>
      <c r="F38" s="83" t="s">
        <v>96</v>
      </c>
      <c r="G38" s="83" t="s">
        <v>97</v>
      </c>
      <c r="J38" s="57"/>
      <c r="K38" s="57"/>
      <c r="L38" s="57"/>
      <c r="M38" s="57"/>
    </row>
    <row r="39" spans="1:13" s="77" customFormat="1" ht="15" customHeight="1">
      <c r="A39" s="130" t="s">
        <v>98</v>
      </c>
      <c r="B39" s="200">
        <v>5</v>
      </c>
      <c r="C39" s="209"/>
      <c r="D39" s="209"/>
      <c r="E39" s="204">
        <v>0</v>
      </c>
      <c r="F39" s="210">
        <v>0</v>
      </c>
      <c r="G39" s="211">
        <f>E39*(1-F39)</f>
        <v>0</v>
      </c>
      <c r="H39" s="205"/>
      <c r="J39" s="57"/>
      <c r="K39" s="57"/>
      <c r="L39" s="57"/>
      <c r="M39" s="57"/>
    </row>
    <row r="40" spans="1:13" s="77" customFormat="1" ht="12.75">
      <c r="A40" s="130" t="s">
        <v>99</v>
      </c>
      <c r="B40" s="130"/>
      <c r="C40" s="209"/>
      <c r="D40" s="209"/>
      <c r="E40" s="204">
        <v>0</v>
      </c>
      <c r="F40" s="210">
        <v>0</v>
      </c>
      <c r="G40" s="211">
        <f t="shared" ref="G40:G41" si="10">E40*(1-F40)</f>
        <v>0</v>
      </c>
      <c r="H40" s="205"/>
      <c r="J40" s="57"/>
      <c r="K40" s="57"/>
      <c r="L40" s="57"/>
      <c r="M40" s="57"/>
    </row>
    <row r="41" spans="1:13" s="77" customFormat="1" ht="12.75">
      <c r="A41" s="130"/>
      <c r="B41" s="152"/>
      <c r="C41" s="212"/>
      <c r="D41" s="213"/>
      <c r="E41" s="206"/>
      <c r="F41" s="214"/>
      <c r="G41" s="211">
        <f t="shared" si="10"/>
        <v>0</v>
      </c>
      <c r="H41" s="205"/>
      <c r="J41" s="57"/>
      <c r="K41" s="57"/>
      <c r="L41" s="57"/>
      <c r="M41" s="57"/>
    </row>
    <row r="42" spans="1:13" s="77" customFormat="1" ht="12.75">
      <c r="A42" s="131" t="s">
        <v>100</v>
      </c>
      <c r="B42" s="131"/>
      <c r="C42" s="207"/>
      <c r="D42" s="207"/>
      <c r="E42" s="206"/>
      <c r="F42" s="208"/>
      <c r="G42" s="222">
        <f>SUM(G39:G41)</f>
        <v>0</v>
      </c>
      <c r="H42" s="215" t="s">
        <v>101</v>
      </c>
      <c r="J42" s="57"/>
      <c r="K42" s="57"/>
      <c r="L42" s="57"/>
      <c r="M42" s="57"/>
    </row>
    <row r="43" spans="1:13" s="77" customFormat="1" ht="12.75">
      <c r="A43" s="182"/>
      <c r="B43" s="182"/>
      <c r="C43" s="183"/>
      <c r="D43" s="183"/>
      <c r="E43" s="184"/>
      <c r="F43" s="185"/>
      <c r="G43" s="186"/>
      <c r="H43" s="187"/>
      <c r="J43" s="57"/>
      <c r="K43" s="57"/>
      <c r="L43" s="57"/>
      <c r="M43" s="57"/>
    </row>
    <row r="44" spans="1:13" ht="32.1" customHeight="1">
      <c r="A44" s="188" t="s">
        <v>102</v>
      </c>
      <c r="J44" s="57"/>
      <c r="K44" s="57"/>
      <c r="L44" s="57"/>
      <c r="M44" s="57"/>
    </row>
    <row r="45" spans="1:13" s="57" customFormat="1" ht="15" customHeight="1">
      <c r="A45" s="289" t="s">
        <v>103</v>
      </c>
      <c r="B45" s="237" t="s">
        <v>54</v>
      </c>
      <c r="C45" s="237"/>
      <c r="D45" s="237" t="s">
        <v>104</v>
      </c>
      <c r="E45" s="237"/>
      <c r="F45" s="237" t="s">
        <v>13</v>
      </c>
      <c r="G45" s="237" t="s">
        <v>30</v>
      </c>
      <c r="H45" s="237" t="s">
        <v>14</v>
      </c>
    </row>
    <row r="46" spans="1:13" s="57" customFormat="1" ht="12.75">
      <c r="A46" s="290"/>
      <c r="B46" s="238"/>
      <c r="C46" s="238"/>
      <c r="D46" s="238"/>
      <c r="E46" s="238"/>
      <c r="F46" s="238"/>
      <c r="G46" s="238"/>
      <c r="H46" s="238"/>
    </row>
    <row r="47" spans="1:13" s="57" customFormat="1" ht="15" customHeight="1">
      <c r="A47" s="291"/>
      <c r="B47" s="239"/>
      <c r="C47" s="239"/>
      <c r="D47" s="239"/>
      <c r="E47" s="239"/>
      <c r="F47" s="239"/>
      <c r="G47" s="239"/>
      <c r="H47" s="239"/>
    </row>
    <row r="48" spans="1:13" s="57" customFormat="1" ht="25.5">
      <c r="A48" s="225" t="s">
        <v>105</v>
      </c>
      <c r="B48" s="216">
        <v>0</v>
      </c>
      <c r="C48" s="217"/>
      <c r="D48" s="218">
        <v>0</v>
      </c>
      <c r="E48" s="219"/>
      <c r="F48" s="220">
        <f t="shared" ref="F48:F49" si="11">12*B48*D48</f>
        <v>0</v>
      </c>
      <c r="G48" s="221">
        <v>0</v>
      </c>
      <c r="H48" s="220">
        <f>F48*(1-G48)</f>
        <v>0</v>
      </c>
      <c r="J48" s="153"/>
    </row>
    <row r="49" spans="1:13" s="57" customFormat="1" ht="37.5">
      <c r="A49" s="87" t="s">
        <v>106</v>
      </c>
      <c r="B49" s="216">
        <v>0</v>
      </c>
      <c r="C49" s="217"/>
      <c r="D49" s="218">
        <v>0</v>
      </c>
      <c r="E49" s="219"/>
      <c r="F49" s="220">
        <f t="shared" si="11"/>
        <v>0</v>
      </c>
      <c r="G49" s="221">
        <v>0</v>
      </c>
      <c r="H49" s="220">
        <f t="shared" ref="H49" si="12">F49*(1-G49)</f>
        <v>0</v>
      </c>
    </row>
    <row r="50" spans="1:13" s="57" customFormat="1" ht="23.65" customHeight="1">
      <c r="A50" s="285" t="s">
        <v>107</v>
      </c>
      <c r="B50" s="286"/>
      <c r="C50" s="286"/>
      <c r="D50" s="286"/>
      <c r="E50" s="286"/>
      <c r="F50" s="286"/>
      <c r="G50" s="287"/>
      <c r="H50" s="88">
        <f>H48+H49</f>
        <v>0</v>
      </c>
      <c r="J50"/>
      <c r="K50"/>
      <c r="L50"/>
      <c r="M50"/>
    </row>
    <row r="51" spans="1:13" s="57" customFormat="1" ht="23.65" customHeight="1">
      <c r="A51" s="193"/>
      <c r="B51" s="193"/>
      <c r="C51" s="193"/>
      <c r="D51" s="193"/>
      <c r="E51" s="193"/>
      <c r="F51" s="193"/>
      <c r="G51" s="193"/>
      <c r="H51" s="198"/>
      <c r="J51"/>
      <c r="K51"/>
      <c r="L51"/>
      <c r="M51"/>
    </row>
    <row r="52" spans="1:13" s="57" customFormat="1" ht="23.65" customHeight="1">
      <c r="A52" s="188" t="s">
        <v>118</v>
      </c>
      <c r="B52" s="193"/>
      <c r="C52" s="193"/>
      <c r="D52" s="193"/>
      <c r="E52" s="193"/>
      <c r="F52" s="193"/>
      <c r="G52" s="193"/>
      <c r="H52" s="198"/>
      <c r="J52"/>
      <c r="K52"/>
      <c r="L52"/>
      <c r="M52"/>
    </row>
    <row r="53" spans="1:13" s="57" customFormat="1">
      <c r="A53" s="288"/>
      <c r="B53" s="288"/>
      <c r="C53" s="288"/>
      <c r="D53" s="288"/>
      <c r="E53" s="288"/>
      <c r="F53" s="288"/>
      <c r="G53" s="288"/>
      <c r="H53" s="288"/>
      <c r="I53" s="288"/>
      <c r="J53"/>
      <c r="K53"/>
      <c r="L53"/>
      <c r="M53"/>
    </row>
    <row r="54" spans="1:13" s="57" customFormat="1">
      <c r="A54" s="89" t="s">
        <v>100</v>
      </c>
      <c r="B54" s="90"/>
      <c r="C54" s="90"/>
      <c r="D54" s="90"/>
      <c r="E54" s="91"/>
      <c r="F54" s="91"/>
      <c r="G54" s="91"/>
      <c r="H54" s="174">
        <f>H32+G42</f>
        <v>0</v>
      </c>
      <c r="I54" s="180"/>
      <c r="J54"/>
      <c r="K54"/>
      <c r="L54"/>
      <c r="M54"/>
    </row>
    <row r="55" spans="1:13" s="57" customFormat="1">
      <c r="A55" s="180"/>
      <c r="B55" s="180"/>
      <c r="C55" s="180"/>
      <c r="D55" s="180"/>
      <c r="E55" s="180"/>
      <c r="F55" s="180"/>
      <c r="G55" s="180"/>
      <c r="H55" s="180"/>
      <c r="I55" s="180"/>
      <c r="J55"/>
      <c r="K55"/>
      <c r="L55"/>
      <c r="M55"/>
    </row>
    <row r="56" spans="1:13" s="57" customFormat="1">
      <c r="A56" s="89" t="s">
        <v>109</v>
      </c>
      <c r="B56" s="90"/>
      <c r="C56" s="90"/>
      <c r="D56" s="90"/>
      <c r="E56" s="91"/>
      <c r="F56" s="91"/>
      <c r="G56" s="91"/>
      <c r="H56" s="174">
        <f>M24+G36+H50</f>
        <v>0</v>
      </c>
      <c r="I56" s="180"/>
      <c r="J56"/>
      <c r="K56"/>
      <c r="L56"/>
      <c r="M56"/>
    </row>
    <row r="57" spans="1:13" s="57" customFormat="1">
      <c r="A57" s="180"/>
      <c r="B57" s="180"/>
      <c r="C57" s="180"/>
      <c r="D57" s="180"/>
      <c r="E57" s="180"/>
      <c r="F57" s="180"/>
      <c r="G57" s="180"/>
      <c r="H57" s="180"/>
      <c r="I57" s="180"/>
      <c r="J57"/>
      <c r="K57"/>
      <c r="L57"/>
      <c r="M57"/>
    </row>
    <row r="58" spans="1:13" s="57" customFormat="1">
      <c r="A58" s="89" t="s">
        <v>110</v>
      </c>
      <c r="B58" s="90"/>
      <c r="C58" s="90"/>
      <c r="D58" s="90"/>
      <c r="E58" s="91"/>
      <c r="F58" s="91"/>
      <c r="G58" s="91"/>
      <c r="H58" s="174">
        <f>H54+H56</f>
        <v>0</v>
      </c>
      <c r="J58"/>
      <c r="K58"/>
      <c r="L58"/>
      <c r="M58"/>
    </row>
    <row r="59" spans="1:13" s="57" customFormat="1">
      <c r="A59" s="273"/>
      <c r="B59" s="273"/>
      <c r="C59" s="273"/>
      <c r="D59" s="273"/>
      <c r="E59" s="273"/>
      <c r="F59" s="273"/>
      <c r="G59" s="273"/>
      <c r="H59" s="273"/>
      <c r="J59"/>
      <c r="K59"/>
      <c r="L59"/>
      <c r="M59"/>
    </row>
    <row r="60" spans="1:13" s="57" customFormat="1" ht="34.5" customHeight="1">
      <c r="A60" s="270" t="s">
        <v>111</v>
      </c>
      <c r="B60" s="271"/>
      <c r="C60" s="271"/>
      <c r="D60" s="271"/>
      <c r="E60" s="271"/>
      <c r="F60" s="271"/>
      <c r="G60" s="272"/>
      <c r="H60" s="223">
        <f>H54+(4*H56)</f>
        <v>0</v>
      </c>
      <c r="J60"/>
      <c r="K60"/>
      <c r="L60"/>
      <c r="M60"/>
    </row>
    <row r="61" spans="1:13" s="57" customFormat="1">
      <c r="A61" s="273"/>
      <c r="B61" s="273"/>
      <c r="C61" s="273"/>
      <c r="D61" s="273"/>
      <c r="E61" s="273"/>
      <c r="F61" s="273"/>
      <c r="G61" s="273"/>
      <c r="H61" s="273"/>
      <c r="J61"/>
      <c r="K61"/>
      <c r="L61"/>
      <c r="M61"/>
    </row>
    <row r="62" spans="1:13" s="57" customFormat="1">
      <c r="A62" s="274" t="s">
        <v>112</v>
      </c>
      <c r="B62" s="275"/>
      <c r="C62" s="275"/>
      <c r="D62" s="275"/>
      <c r="E62" s="275"/>
      <c r="F62" s="275"/>
      <c r="G62" s="276"/>
      <c r="H62" s="280">
        <f>H60*1.21</f>
        <v>0</v>
      </c>
      <c r="J62"/>
      <c r="K62"/>
      <c r="L62"/>
      <c r="M62"/>
    </row>
    <row r="63" spans="1:13" s="57" customFormat="1">
      <c r="A63" s="277"/>
      <c r="B63" s="278"/>
      <c r="C63" s="278"/>
      <c r="D63" s="278"/>
      <c r="E63" s="278"/>
      <c r="F63" s="278"/>
      <c r="G63" s="279"/>
      <c r="H63" s="281"/>
      <c r="J63"/>
      <c r="K63"/>
      <c r="L63"/>
      <c r="M63"/>
    </row>
  </sheetData>
  <mergeCells count="29">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 ref="J6:M6"/>
    <mergeCell ref="D6:H6"/>
    <mergeCell ref="J7:M7"/>
    <mergeCell ref="A7:A9"/>
    <mergeCell ref="B7:B9"/>
    <mergeCell ref="D7:D9"/>
    <mergeCell ref="E7:E9"/>
    <mergeCell ref="F7:F9"/>
    <mergeCell ref="G7:G9"/>
    <mergeCell ref="H7:H9"/>
    <mergeCell ref="J8:J10"/>
    <mergeCell ref="K8:K10"/>
    <mergeCell ref="L8:L10"/>
    <mergeCell ref="M8:M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983C-533D-4BAA-86B5-B23310B9E48E}">
  <dimension ref="A1:N63"/>
  <sheetViews>
    <sheetView topLeftCell="A36" workbookViewId="0">
      <selection activeCell="F72" sqref="F72"/>
    </sheetView>
  </sheetViews>
  <sheetFormatPr defaultColWidth="8.7109375" defaultRowHeight="15"/>
  <cols>
    <col min="1" max="1" width="56.42578125" customWidth="1"/>
    <col min="2" max="2" width="12.7109375" customWidth="1"/>
    <col min="3" max="3" width="17.28515625" customWidth="1"/>
    <col min="4" max="5" width="14" customWidth="1"/>
    <col min="6" max="6" width="18.28515625" customWidth="1"/>
    <col min="7" max="7" width="14" customWidth="1"/>
    <col min="8" max="8" width="16.85546875" customWidth="1"/>
    <col min="9" max="9" width="11.7109375" customWidth="1"/>
    <col min="10" max="10" width="22.28515625" customWidth="1"/>
    <col min="11" max="11" width="16.7109375" customWidth="1"/>
    <col min="12" max="12" width="12.28515625" customWidth="1"/>
    <col min="13" max="13" width="16" customWidth="1"/>
    <col min="14" max="14" width="2.7109375" customWidth="1"/>
    <col min="15" max="15" width="6.7109375" customWidth="1"/>
  </cols>
  <sheetData>
    <row r="1" spans="1:14" s="15" customFormat="1">
      <c r="A1" s="132"/>
      <c r="B1" s="155"/>
      <c r="C1" s="69"/>
    </row>
    <row r="2" spans="1:14" s="15" customFormat="1" ht="12.75">
      <c r="A2" s="144"/>
      <c r="B2" s="155"/>
      <c r="C2" s="69"/>
    </row>
    <row r="3" spans="1:14" s="15" customFormat="1" ht="12.75">
      <c r="A3" s="144"/>
      <c r="B3" s="155"/>
      <c r="C3" s="69"/>
    </row>
    <row r="4" spans="1:14" s="15" customFormat="1" ht="12.75">
      <c r="A4" s="144"/>
      <c r="B4" s="155"/>
      <c r="C4" s="69"/>
    </row>
    <row r="5" spans="1:14" s="15" customFormat="1" ht="33" customHeight="1" thickBot="1">
      <c r="A5" s="133" t="s">
        <v>119</v>
      </c>
      <c r="B5" s="165"/>
      <c r="C5" s="86"/>
      <c r="D5" s="14"/>
      <c r="E5" s="14"/>
      <c r="F5" s="14"/>
      <c r="G5" s="14"/>
      <c r="H5" s="14"/>
      <c r="I5" s="14"/>
      <c r="N5" s="14"/>
    </row>
    <row r="6" spans="1:14" s="15" customFormat="1" ht="13.5" thickBot="1">
      <c r="A6" s="134"/>
      <c r="B6" s="156"/>
      <c r="C6" s="16"/>
      <c r="D6" s="246" t="s">
        <v>11</v>
      </c>
      <c r="E6" s="247"/>
      <c r="F6" s="247"/>
      <c r="G6" s="247"/>
      <c r="H6" s="248"/>
      <c r="I6" s="17"/>
      <c r="J6" s="267" t="s">
        <v>52</v>
      </c>
      <c r="K6" s="268"/>
      <c r="L6" s="268"/>
      <c r="M6" s="269"/>
      <c r="N6" s="14"/>
    </row>
    <row r="7" spans="1:14" s="15" customFormat="1" ht="14.25" customHeight="1">
      <c r="A7" s="282" t="s">
        <v>53</v>
      </c>
      <c r="B7" s="252" t="s">
        <v>54</v>
      </c>
      <c r="C7" s="18"/>
      <c r="D7" s="255" t="s">
        <v>55</v>
      </c>
      <c r="E7" s="257" t="s">
        <v>56</v>
      </c>
      <c r="F7" s="259" t="s">
        <v>57</v>
      </c>
      <c r="G7" s="259" t="s">
        <v>30</v>
      </c>
      <c r="H7" s="261" t="s">
        <v>58</v>
      </c>
      <c r="I7" s="19"/>
      <c r="J7" s="249" t="s">
        <v>59</v>
      </c>
      <c r="K7" s="250"/>
      <c r="L7" s="250"/>
      <c r="M7" s="251"/>
      <c r="N7" s="14"/>
    </row>
    <row r="8" spans="1:14" s="15" customFormat="1" ht="12.75">
      <c r="A8" s="283"/>
      <c r="B8" s="253"/>
      <c r="C8" s="20" t="s">
        <v>60</v>
      </c>
      <c r="D8" s="255"/>
      <c r="E8" s="257"/>
      <c r="F8" s="259"/>
      <c r="G8" s="259"/>
      <c r="H8" s="261"/>
      <c r="I8" s="19"/>
      <c r="J8" s="263" t="s">
        <v>61</v>
      </c>
      <c r="K8" s="265" t="s">
        <v>13</v>
      </c>
      <c r="L8" s="265" t="s">
        <v>30</v>
      </c>
      <c r="M8" s="266" t="s">
        <v>14</v>
      </c>
      <c r="N8" s="14"/>
    </row>
    <row r="9" spans="1:14" s="15" customFormat="1" ht="13.5" thickBot="1">
      <c r="A9" s="284"/>
      <c r="B9" s="254"/>
      <c r="C9" s="21"/>
      <c r="D9" s="256"/>
      <c r="E9" s="258"/>
      <c r="F9" s="260"/>
      <c r="G9" s="260"/>
      <c r="H9" s="262"/>
      <c r="I9" s="19"/>
      <c r="J9" s="255"/>
      <c r="K9" s="259"/>
      <c r="L9" s="259"/>
      <c r="M9" s="261"/>
      <c r="N9" s="14"/>
    </row>
    <row r="10" spans="1:14" s="15" customFormat="1" ht="13.5" thickBot="1">
      <c r="A10" s="135" t="s">
        <v>62</v>
      </c>
      <c r="B10" s="157"/>
      <c r="C10" s="23"/>
      <c r="D10" s="22"/>
      <c r="E10" s="24"/>
      <c r="F10" s="25"/>
      <c r="G10" s="26"/>
      <c r="H10" s="27"/>
      <c r="I10" s="28"/>
      <c r="J10" s="264"/>
      <c r="K10" s="260"/>
      <c r="L10" s="260"/>
      <c r="M10" s="262"/>
      <c r="N10" s="14"/>
    </row>
    <row r="11" spans="1:14" s="15" customFormat="1" ht="12.75">
      <c r="A11" s="10" t="s">
        <v>63</v>
      </c>
      <c r="B11" s="226">
        <v>10</v>
      </c>
      <c r="C11" s="29" t="s">
        <v>64</v>
      </c>
      <c r="D11" s="95">
        <v>0</v>
      </c>
      <c r="E11" s="97">
        <v>0</v>
      </c>
      <c r="F11" s="109">
        <f>(B11*D11)+E11</f>
        <v>0</v>
      </c>
      <c r="G11" s="99">
        <v>0</v>
      </c>
      <c r="H11" s="111">
        <f t="shared" ref="H11:H17" si="0">(1-G11)*F11</f>
        <v>0</v>
      </c>
      <c r="I11" s="30"/>
      <c r="J11" s="22"/>
      <c r="K11" s="24"/>
      <c r="L11" s="26"/>
      <c r="M11" s="27"/>
      <c r="N11" s="14"/>
    </row>
    <row r="12" spans="1:14" s="15" customFormat="1" ht="12.75">
      <c r="A12" s="11" t="s">
        <v>65</v>
      </c>
      <c r="B12" s="227">
        <v>0</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75">
      <c r="A13" s="12" t="s">
        <v>66</v>
      </c>
      <c r="B13" s="227">
        <v>1</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75">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75">
      <c r="A15" s="12" t="s">
        <v>68</v>
      </c>
      <c r="B15" s="228">
        <v>3</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75">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5" thickBot="1">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5" thickBot="1">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5" thickBot="1">
      <c r="A22" s="137" t="s">
        <v>76</v>
      </c>
      <c r="B22" s="159"/>
      <c r="C22" s="42"/>
      <c r="D22" s="41"/>
      <c r="E22" s="43"/>
      <c r="F22" s="44"/>
      <c r="G22" s="45"/>
      <c r="H22" s="46"/>
      <c r="I22" s="28"/>
      <c r="J22" s="96">
        <v>0</v>
      </c>
      <c r="K22" s="118">
        <f>12*B21*J22</f>
        <v>0</v>
      </c>
      <c r="L22" s="100">
        <v>0</v>
      </c>
      <c r="M22" s="119">
        <f t="shared" si="6"/>
        <v>0</v>
      </c>
      <c r="N22" s="14"/>
    </row>
    <row r="23" spans="1:14" s="15" customFormat="1" ht="12.75">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c r="A25" s="138"/>
      <c r="B25" s="162"/>
      <c r="C25" s="49"/>
      <c r="D25" s="70"/>
      <c r="E25" s="106">
        <v>0</v>
      </c>
      <c r="F25" s="118">
        <f t="shared" si="7"/>
        <v>0</v>
      </c>
      <c r="G25" s="100">
        <v>0</v>
      </c>
      <c r="H25" s="111">
        <f t="shared" si="8"/>
        <v>0</v>
      </c>
      <c r="I25" s="30"/>
      <c r="N25" s="14"/>
    </row>
    <row r="26" spans="1:14" s="15" customFormat="1" ht="13.5" thickBot="1">
      <c r="A26" s="135" t="s">
        <v>81</v>
      </c>
      <c r="B26" s="157"/>
      <c r="C26" s="23"/>
      <c r="D26" s="22"/>
      <c r="E26" s="22"/>
      <c r="F26" s="25"/>
      <c r="G26" s="22"/>
      <c r="H26" s="27"/>
      <c r="I26" s="28"/>
      <c r="N26" s="14"/>
    </row>
    <row r="27" spans="1:14" s="15" customFormat="1" ht="15" customHeight="1">
      <c r="A27" s="47" t="s">
        <v>82</v>
      </c>
      <c r="B27" s="168"/>
      <c r="C27" s="50" t="s">
        <v>83</v>
      </c>
      <c r="D27" s="93"/>
      <c r="E27" s="106">
        <v>0</v>
      </c>
      <c r="F27" s="109">
        <f>B27*E27</f>
        <v>0</v>
      </c>
      <c r="G27" s="99">
        <v>0</v>
      </c>
      <c r="H27" s="110">
        <f t="shared" si="8"/>
        <v>0</v>
      </c>
      <c r="I27" s="30"/>
      <c r="M27" s="77"/>
      <c r="N27" s="14"/>
    </row>
    <row r="28" spans="1:14" s="15" customFormat="1" ht="15" customHeight="1">
      <c r="A28" s="138" t="s">
        <v>84</v>
      </c>
      <c r="B28" s="169"/>
      <c r="C28" s="50" t="s">
        <v>83</v>
      </c>
      <c r="D28" s="93"/>
      <c r="E28" s="106">
        <v>0</v>
      </c>
      <c r="F28" s="118">
        <f t="shared" ref="F28:F31" si="9">B28*E28</f>
        <v>0</v>
      </c>
      <c r="G28" s="100">
        <v>0</v>
      </c>
      <c r="H28" s="111">
        <f t="shared" si="8"/>
        <v>0</v>
      </c>
      <c r="I28" s="30"/>
      <c r="M28" s="77"/>
      <c r="N28" s="14"/>
    </row>
    <row r="29" spans="1:14" s="15" customFormat="1" ht="15" customHeight="1">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c r="A31" s="139"/>
      <c r="B31" s="163"/>
      <c r="C31" s="51"/>
      <c r="D31" s="94"/>
      <c r="E31" s="106">
        <v>0</v>
      </c>
      <c r="F31" s="118">
        <f t="shared" si="9"/>
        <v>0</v>
      </c>
      <c r="G31" s="100">
        <v>0</v>
      </c>
      <c r="H31" s="111">
        <f t="shared" si="8"/>
        <v>0</v>
      </c>
      <c r="I31" s="30"/>
      <c r="J31" s="77"/>
      <c r="K31" s="77"/>
      <c r="L31" s="77"/>
      <c r="M31" s="77"/>
      <c r="N31" s="14"/>
    </row>
    <row r="32" spans="1:14" s="15" customFormat="1" ht="13.5" thickBot="1">
      <c r="A32" s="140" t="s">
        <v>86</v>
      </c>
      <c r="B32" s="164"/>
      <c r="C32" s="52"/>
      <c r="D32" s="53"/>
      <c r="E32" s="54"/>
      <c r="F32" s="194">
        <f>SUM(F11:F31)</f>
        <v>0</v>
      </c>
      <c r="G32" s="54"/>
      <c r="H32" s="195">
        <f>SUM(H11:H31)</f>
        <v>0</v>
      </c>
      <c r="I32" s="55"/>
      <c r="J32" s="77"/>
      <c r="K32" s="77"/>
      <c r="L32" s="77"/>
      <c r="M32" s="77"/>
      <c r="N32" s="14"/>
    </row>
    <row r="33" spans="1:13" s="15" customFormat="1" ht="12.75">
      <c r="A33" s="181"/>
      <c r="J33" s="77"/>
      <c r="K33" s="77"/>
      <c r="L33" s="77"/>
      <c r="M33" s="77"/>
    </row>
    <row r="34" spans="1:13" s="15" customFormat="1" ht="35.450000000000003" customHeight="1">
      <c r="A34" s="188" t="s">
        <v>87</v>
      </c>
      <c r="J34" s="77"/>
      <c r="K34" s="77"/>
      <c r="L34" s="77"/>
      <c r="M34" s="77"/>
    </row>
    <row r="35" spans="1:13" s="77" customFormat="1" ht="43.15" customHeight="1">
      <c r="A35" s="123" t="s">
        <v>88</v>
      </c>
      <c r="B35" s="123" t="s">
        <v>54</v>
      </c>
      <c r="C35" s="83" t="s">
        <v>89</v>
      </c>
      <c r="D35" s="83" t="s">
        <v>90</v>
      </c>
      <c r="E35" s="83" t="s">
        <v>30</v>
      </c>
      <c r="F35" s="83" t="s">
        <v>91</v>
      </c>
      <c r="G35" s="83" t="s">
        <v>92</v>
      </c>
      <c r="I35"/>
    </row>
    <row r="36" spans="1:13" s="77" customFormat="1" ht="28.15" customHeight="1">
      <c r="A36" s="127" t="s">
        <v>93</v>
      </c>
      <c r="B36" s="199">
        <v>5</v>
      </c>
      <c r="C36" s="201">
        <v>0</v>
      </c>
      <c r="D36" s="202">
        <f>PRODUCT(B36,C36)</f>
        <v>0</v>
      </c>
      <c r="E36" s="203">
        <v>0</v>
      </c>
      <c r="F36" s="202">
        <f>(1-E36)*D36</f>
        <v>0</v>
      </c>
      <c r="G36" s="202">
        <f>PRODUCT(F36,12)</f>
        <v>0</v>
      </c>
      <c r="I36" s="57"/>
    </row>
    <row r="37" spans="1:13" s="77" customFormat="1" ht="12.75">
      <c r="A37" s="128"/>
      <c r="B37" s="128"/>
      <c r="C37" s="78"/>
      <c r="D37" s="78"/>
      <c r="E37" s="78"/>
      <c r="F37" s="78"/>
      <c r="G37" s="78"/>
      <c r="H37" s="78"/>
    </row>
    <row r="38" spans="1:13" s="77" customFormat="1" ht="27" customHeight="1">
      <c r="A38" s="129" t="s">
        <v>94</v>
      </c>
      <c r="B38" s="151" t="s">
        <v>54</v>
      </c>
      <c r="C38" s="84"/>
      <c r="D38" s="85"/>
      <c r="E38" s="83" t="s">
        <v>95</v>
      </c>
      <c r="F38" s="83" t="s">
        <v>96</v>
      </c>
      <c r="G38" s="83" t="s">
        <v>97</v>
      </c>
      <c r="J38" s="57"/>
      <c r="K38" s="57"/>
      <c r="L38" s="57"/>
      <c r="M38" s="57"/>
    </row>
    <row r="39" spans="1:13" s="77" customFormat="1" ht="15" customHeight="1">
      <c r="A39" s="130" t="s">
        <v>98</v>
      </c>
      <c r="B39" s="200">
        <v>5</v>
      </c>
      <c r="C39" s="209"/>
      <c r="D39" s="209"/>
      <c r="E39" s="204">
        <v>0</v>
      </c>
      <c r="F39" s="210">
        <v>0</v>
      </c>
      <c r="G39" s="211">
        <f>E39*(1-F39)</f>
        <v>0</v>
      </c>
      <c r="H39" s="205"/>
      <c r="J39" s="57"/>
      <c r="K39" s="57"/>
      <c r="L39" s="57"/>
      <c r="M39" s="57"/>
    </row>
    <row r="40" spans="1:13" s="77" customFormat="1" ht="12.75">
      <c r="A40" s="130" t="s">
        <v>99</v>
      </c>
      <c r="B40" s="130"/>
      <c r="C40" s="209"/>
      <c r="D40" s="209"/>
      <c r="E40" s="204">
        <v>0</v>
      </c>
      <c r="F40" s="210">
        <v>0</v>
      </c>
      <c r="G40" s="211">
        <f t="shared" ref="G40:G41" si="10">E40*(1-F40)</f>
        <v>0</v>
      </c>
      <c r="H40" s="205"/>
      <c r="J40" s="57"/>
      <c r="K40" s="57"/>
      <c r="L40" s="57"/>
      <c r="M40" s="57"/>
    </row>
    <row r="41" spans="1:13" s="77" customFormat="1" ht="12.75">
      <c r="A41" s="130"/>
      <c r="B41" s="152"/>
      <c r="C41" s="212"/>
      <c r="D41" s="213"/>
      <c r="E41" s="206"/>
      <c r="F41" s="214"/>
      <c r="G41" s="211">
        <f t="shared" si="10"/>
        <v>0</v>
      </c>
      <c r="H41" s="205"/>
      <c r="J41" s="57"/>
      <c r="K41" s="57"/>
      <c r="L41" s="57"/>
      <c r="M41" s="57"/>
    </row>
    <row r="42" spans="1:13" s="77" customFormat="1" ht="12.75">
      <c r="A42" s="131" t="s">
        <v>100</v>
      </c>
      <c r="B42" s="131"/>
      <c r="C42" s="207"/>
      <c r="D42" s="207"/>
      <c r="E42" s="206"/>
      <c r="F42" s="208"/>
      <c r="G42" s="222">
        <f>SUM(G39:G41)</f>
        <v>0</v>
      </c>
      <c r="H42" s="215" t="s">
        <v>101</v>
      </c>
      <c r="J42" s="57"/>
      <c r="K42" s="57"/>
      <c r="L42" s="57"/>
      <c r="M42" s="57"/>
    </row>
    <row r="43" spans="1:13" s="77" customFormat="1" ht="12.75">
      <c r="A43" s="182"/>
      <c r="B43" s="182"/>
      <c r="C43" s="183"/>
      <c r="D43" s="183"/>
      <c r="E43" s="184"/>
      <c r="F43" s="185"/>
      <c r="G43" s="186"/>
      <c r="H43" s="187"/>
      <c r="J43" s="57"/>
      <c r="K43" s="57"/>
      <c r="L43" s="57"/>
      <c r="M43" s="57"/>
    </row>
    <row r="44" spans="1:13" ht="32.1" customHeight="1">
      <c r="A44" s="188" t="s">
        <v>102</v>
      </c>
      <c r="J44" s="57"/>
      <c r="K44" s="57"/>
      <c r="L44" s="57"/>
      <c r="M44" s="57"/>
    </row>
    <row r="45" spans="1:13" s="57" customFormat="1" ht="15" customHeight="1">
      <c r="A45" s="289" t="s">
        <v>103</v>
      </c>
      <c r="B45" s="237" t="s">
        <v>54</v>
      </c>
      <c r="C45" s="237"/>
      <c r="D45" s="237" t="s">
        <v>104</v>
      </c>
      <c r="E45" s="237"/>
      <c r="F45" s="237" t="s">
        <v>13</v>
      </c>
      <c r="G45" s="237" t="s">
        <v>30</v>
      </c>
      <c r="H45" s="237" t="s">
        <v>14</v>
      </c>
    </row>
    <row r="46" spans="1:13" s="57" customFormat="1" ht="12.75">
      <c r="A46" s="290"/>
      <c r="B46" s="238"/>
      <c r="C46" s="238"/>
      <c r="D46" s="238"/>
      <c r="E46" s="238"/>
      <c r="F46" s="238"/>
      <c r="G46" s="238"/>
      <c r="H46" s="238"/>
    </row>
    <row r="47" spans="1:13" s="57" customFormat="1" ht="15" customHeight="1">
      <c r="A47" s="291"/>
      <c r="B47" s="239"/>
      <c r="C47" s="239"/>
      <c r="D47" s="239"/>
      <c r="E47" s="239"/>
      <c r="F47" s="239"/>
      <c r="G47" s="239"/>
      <c r="H47" s="239"/>
    </row>
    <row r="48" spans="1:13" s="57" customFormat="1" ht="25.5">
      <c r="A48" s="87" t="s">
        <v>120</v>
      </c>
      <c r="B48" s="216">
        <v>14</v>
      </c>
      <c r="C48" s="217"/>
      <c r="D48" s="218">
        <v>0</v>
      </c>
      <c r="E48" s="219"/>
      <c r="F48" s="220">
        <f t="shared" ref="F48:F49" si="11">12*B48*D48</f>
        <v>0</v>
      </c>
      <c r="G48" s="221">
        <v>0</v>
      </c>
      <c r="H48" s="220">
        <f>F48*(1-G48)</f>
        <v>0</v>
      </c>
      <c r="J48" s="153"/>
    </row>
    <row r="49" spans="1:13" s="57" customFormat="1" ht="37.5">
      <c r="A49" s="87" t="s">
        <v>106</v>
      </c>
      <c r="B49" s="216">
        <v>0</v>
      </c>
      <c r="C49" s="217"/>
      <c r="D49" s="218">
        <v>0</v>
      </c>
      <c r="E49" s="219"/>
      <c r="F49" s="220">
        <f t="shared" si="11"/>
        <v>0</v>
      </c>
      <c r="G49" s="221">
        <v>0</v>
      </c>
      <c r="H49" s="220">
        <f t="shared" ref="H49" si="12">F49*(1-G49)</f>
        <v>0</v>
      </c>
    </row>
    <row r="50" spans="1:13" s="57" customFormat="1" ht="23.65" customHeight="1">
      <c r="A50" s="285" t="s">
        <v>107</v>
      </c>
      <c r="B50" s="286"/>
      <c r="C50" s="286"/>
      <c r="D50" s="286"/>
      <c r="E50" s="286"/>
      <c r="F50" s="286"/>
      <c r="G50" s="287"/>
      <c r="H50" s="88">
        <f>H48+H49</f>
        <v>0</v>
      </c>
      <c r="J50"/>
      <c r="K50"/>
      <c r="L50"/>
      <c r="M50"/>
    </row>
    <row r="51" spans="1:13" s="57" customFormat="1" ht="23.65" customHeight="1">
      <c r="A51" s="193"/>
      <c r="B51" s="193"/>
      <c r="C51" s="193"/>
      <c r="D51" s="193"/>
      <c r="E51" s="193"/>
      <c r="F51" s="193"/>
      <c r="G51" s="193"/>
      <c r="H51" s="198"/>
      <c r="J51"/>
      <c r="K51"/>
      <c r="L51"/>
      <c r="M51"/>
    </row>
    <row r="52" spans="1:13" s="57" customFormat="1" ht="23.65" customHeight="1">
      <c r="A52" s="188" t="s">
        <v>121</v>
      </c>
      <c r="B52" s="193"/>
      <c r="C52" s="193"/>
      <c r="D52" s="193"/>
      <c r="E52" s="193"/>
      <c r="F52" s="193"/>
      <c r="G52" s="193"/>
      <c r="H52" s="198"/>
      <c r="J52"/>
      <c r="K52"/>
      <c r="L52"/>
      <c r="M52"/>
    </row>
    <row r="53" spans="1:13" s="57" customFormat="1">
      <c r="A53" s="288"/>
      <c r="B53" s="288"/>
      <c r="C53" s="288"/>
      <c r="D53" s="288"/>
      <c r="E53" s="288"/>
      <c r="F53" s="288"/>
      <c r="G53" s="288"/>
      <c r="H53" s="288"/>
      <c r="I53" s="288"/>
      <c r="J53"/>
      <c r="K53"/>
      <c r="L53"/>
      <c r="M53"/>
    </row>
    <row r="54" spans="1:13" s="57" customFormat="1">
      <c r="A54" s="89" t="s">
        <v>100</v>
      </c>
      <c r="B54" s="90"/>
      <c r="C54" s="90"/>
      <c r="D54" s="90"/>
      <c r="E54" s="91"/>
      <c r="F54" s="91"/>
      <c r="G54" s="91"/>
      <c r="H54" s="174">
        <f>H32+G42</f>
        <v>0</v>
      </c>
      <c r="I54" s="180"/>
      <c r="J54"/>
      <c r="K54"/>
      <c r="L54"/>
      <c r="M54"/>
    </row>
    <row r="55" spans="1:13" s="57" customFormat="1">
      <c r="A55" s="180"/>
      <c r="B55" s="180"/>
      <c r="C55" s="180"/>
      <c r="D55" s="180"/>
      <c r="E55" s="180"/>
      <c r="F55" s="180"/>
      <c r="G55" s="180"/>
      <c r="H55" s="180"/>
      <c r="I55" s="180"/>
      <c r="J55"/>
      <c r="K55"/>
      <c r="L55"/>
      <c r="M55"/>
    </row>
    <row r="56" spans="1:13" s="57" customFormat="1">
      <c r="A56" s="89" t="s">
        <v>109</v>
      </c>
      <c r="B56" s="90"/>
      <c r="C56" s="90"/>
      <c r="D56" s="90"/>
      <c r="E56" s="91"/>
      <c r="F56" s="91"/>
      <c r="G56" s="91"/>
      <c r="H56" s="174">
        <f>M24+G36+H50</f>
        <v>0</v>
      </c>
      <c r="I56" s="180"/>
      <c r="J56"/>
      <c r="K56"/>
      <c r="L56"/>
      <c r="M56"/>
    </row>
    <row r="57" spans="1:13" s="57" customFormat="1">
      <c r="A57" s="180"/>
      <c r="B57" s="180"/>
      <c r="C57" s="180"/>
      <c r="D57" s="180"/>
      <c r="E57" s="180"/>
      <c r="F57" s="180"/>
      <c r="G57" s="180"/>
      <c r="H57" s="180"/>
      <c r="I57" s="180"/>
      <c r="J57"/>
      <c r="K57"/>
      <c r="L57"/>
      <c r="M57"/>
    </row>
    <row r="58" spans="1:13" s="57" customFormat="1">
      <c r="A58" s="89" t="s">
        <v>110</v>
      </c>
      <c r="B58" s="90"/>
      <c r="C58" s="90"/>
      <c r="D58" s="90"/>
      <c r="E58" s="91"/>
      <c r="F58" s="91"/>
      <c r="G58" s="91"/>
      <c r="H58" s="174">
        <f>H54+H56</f>
        <v>0</v>
      </c>
      <c r="J58"/>
      <c r="K58"/>
      <c r="L58"/>
      <c r="M58"/>
    </row>
    <row r="59" spans="1:13" s="57" customFormat="1">
      <c r="A59" s="273"/>
      <c r="B59" s="273"/>
      <c r="C59" s="273"/>
      <c r="D59" s="273"/>
      <c r="E59" s="273"/>
      <c r="F59" s="273"/>
      <c r="G59" s="273"/>
      <c r="H59" s="273"/>
      <c r="J59"/>
      <c r="K59"/>
      <c r="L59"/>
      <c r="M59"/>
    </row>
    <row r="60" spans="1:13" s="57" customFormat="1" ht="34.5" customHeight="1">
      <c r="A60" s="270" t="s">
        <v>111</v>
      </c>
      <c r="B60" s="271"/>
      <c r="C60" s="271"/>
      <c r="D60" s="271"/>
      <c r="E60" s="271"/>
      <c r="F60" s="271"/>
      <c r="G60" s="272"/>
      <c r="H60" s="223">
        <f>H54+(4*H56)</f>
        <v>0</v>
      </c>
      <c r="J60"/>
      <c r="K60"/>
      <c r="L60"/>
      <c r="M60"/>
    </row>
    <row r="61" spans="1:13" s="57" customFormat="1">
      <c r="A61" s="273"/>
      <c r="B61" s="273"/>
      <c r="C61" s="273"/>
      <c r="D61" s="273"/>
      <c r="E61" s="273"/>
      <c r="F61" s="273"/>
      <c r="G61" s="273"/>
      <c r="H61" s="273"/>
      <c r="J61"/>
      <c r="K61"/>
      <c r="L61"/>
      <c r="M61"/>
    </row>
    <row r="62" spans="1:13" s="57" customFormat="1">
      <c r="A62" s="274" t="s">
        <v>112</v>
      </c>
      <c r="B62" s="275"/>
      <c r="C62" s="275"/>
      <c r="D62" s="275"/>
      <c r="E62" s="275"/>
      <c r="F62" s="275"/>
      <c r="G62" s="276"/>
      <c r="H62" s="280">
        <f>H60*1.21</f>
        <v>0</v>
      </c>
      <c r="J62"/>
      <c r="K62"/>
      <c r="L62"/>
      <c r="M62"/>
    </row>
    <row r="63" spans="1:13" s="57" customFormat="1">
      <c r="A63" s="277"/>
      <c r="B63" s="278"/>
      <c r="C63" s="278"/>
      <c r="D63" s="278"/>
      <c r="E63" s="278"/>
      <c r="F63" s="278"/>
      <c r="G63" s="279"/>
      <c r="H63" s="281"/>
      <c r="J63"/>
      <c r="K63"/>
      <c r="L63"/>
      <c r="M63"/>
    </row>
  </sheetData>
  <mergeCells count="29">
    <mergeCell ref="F45:F47"/>
    <mergeCell ref="A61:H61"/>
    <mergeCell ref="A62:G63"/>
    <mergeCell ref="H62:H63"/>
    <mergeCell ref="G45:G47"/>
    <mergeCell ref="H45:H47"/>
    <mergeCell ref="A50:G50"/>
    <mergeCell ref="A53:I53"/>
    <mergeCell ref="A59:H59"/>
    <mergeCell ref="A60:G60"/>
    <mergeCell ref="A45:A47"/>
    <mergeCell ref="B45:B47"/>
    <mergeCell ref="C45:C47"/>
    <mergeCell ref="D45:D47"/>
    <mergeCell ref="E45:E47"/>
    <mergeCell ref="J6:M6"/>
    <mergeCell ref="D6:H6"/>
    <mergeCell ref="J7:M7"/>
    <mergeCell ref="A7:A9"/>
    <mergeCell ref="B7:B9"/>
    <mergeCell ref="D7:D9"/>
    <mergeCell ref="E7:E9"/>
    <mergeCell ref="F7:F9"/>
    <mergeCell ref="G7:G9"/>
    <mergeCell ref="H7:H9"/>
    <mergeCell ref="J8:J10"/>
    <mergeCell ref="K8:K10"/>
    <mergeCell ref="L8:L10"/>
    <mergeCell ref="M8:M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cc4bb5a5c7c1040bb4df83a31b3d0f62">
  <xsd:schema xmlns:xsd="http://www.w3.org/2001/XMLSchema" xmlns:xs="http://www.w3.org/2001/XMLSchema" xmlns:p="http://schemas.microsoft.com/office/2006/metadata/properties" xmlns:ns2="e1318133-cd36-4b84-b941-9da954f210ab" targetNamespace="http://schemas.microsoft.com/office/2006/metadata/properties" ma:root="true" ma:fieldsID="967d0f388b8b3c16bbd4190799978244"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2EBEC6-0D82-4C97-A542-51DB91553989}"/>
</file>

<file path=customXml/itemProps2.xml><?xml version="1.0" encoding="utf-8"?>
<ds:datastoreItem xmlns:ds="http://schemas.openxmlformats.org/officeDocument/2006/customXml" ds:itemID="{6746476E-D93F-4B98-8127-80036614C6C6}"/>
</file>

<file path=customXml/itemProps3.xml><?xml version="1.0" encoding="utf-8"?>
<ds:datastoreItem xmlns:ds="http://schemas.openxmlformats.org/officeDocument/2006/customXml" ds:itemID="{5F92A314-374F-40B2-9A18-7065F40397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Telefonieoplossing incl. mobiele abonnementen</dc:title>
  <dc:subject>Telefonieoplossing incl. mobiele abonnementen, VaMO en vaste tlf</dc:subject>
  <dc:creator/>
  <cp:keywords/>
  <dc:description/>
  <cp:lastModifiedBy>Remko Ten Donkelaar</cp:lastModifiedBy>
  <cp:revision/>
  <dcterms:created xsi:type="dcterms:W3CDTF">2006-09-16T00:00:00Z</dcterms:created>
  <dcterms:modified xsi:type="dcterms:W3CDTF">2025-11-26T12:43:19Z</dcterms:modified>
  <cp:category/>
  <cp:contentStatus>Concept 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y fmtid="{D5CDD505-2E9C-101B-9397-08002B2CF9AE}" pid="6" name="_dlc_DocIdItemGuid">
    <vt:lpwstr>16d6ccb1-0b0e-4ecc-8219-42e0da3b4975</vt:lpwstr>
  </property>
  <property fmtid="{D5CDD505-2E9C-101B-9397-08002B2CF9AE}" pid="7" name="MediaServiceImageTags">
    <vt:lpwstr/>
  </property>
</Properties>
</file>