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ebruiker\Documents\Aanbestedingen\VeiligheidNL\diensten Digital\Werkdocumenten Inschrijffase\Te publiceren documenten\"/>
    </mc:Choice>
  </mc:AlternateContent>
  <bookViews>
    <workbookView xWindow="0" yWindow="0" windowWidth="23190" windowHeight="16140"/>
  </bookViews>
  <sheets>
    <sheet name="Perceel 2"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2" l="1"/>
  <c r="E16" i="2"/>
  <c r="E15" i="2"/>
  <c r="E18" i="2" l="1"/>
  <c r="E9" i="2"/>
  <c r="E29" i="2"/>
  <c r="E28" i="2"/>
  <c r="E27" i="2"/>
  <c r="E26" i="2"/>
  <c r="E25" i="2"/>
  <c r="E24" i="2"/>
  <c r="E23" i="2"/>
  <c r="E22" i="2"/>
  <c r="E11" i="2" l="1"/>
  <c r="E30" i="2"/>
  <c r="C34" i="2" l="1"/>
  <c r="E34" i="2" l="1"/>
  <c r="E35" i="2" s="1"/>
  <c r="E37" i="2" s="1"/>
  <c r="F40" i="2" s="1"/>
</calcChain>
</file>

<file path=xl/sharedStrings.xml><?xml version="1.0" encoding="utf-8"?>
<sst xmlns="http://schemas.openxmlformats.org/spreadsheetml/2006/main" count="76" uniqueCount="74">
  <si>
    <t xml:space="preserve">Formulier F - Prijzenblad </t>
  </si>
  <si>
    <t xml:space="preserve">Perceel 2: Ontwikkeling en onderhouden van (web)applicaties </t>
  </si>
  <si>
    <t xml:space="preserve">A. SLA Kosten </t>
  </si>
  <si>
    <t>Nr.</t>
  </si>
  <si>
    <t xml:space="preserve">Omschrijving </t>
  </si>
  <si>
    <t xml:space="preserve">geraamde aantal </t>
  </si>
  <si>
    <t xml:space="preserve">tarief per maand </t>
  </si>
  <si>
    <t xml:space="preserve">prijs per jaar </t>
  </si>
  <si>
    <t xml:space="preserve">Toelichting </t>
  </si>
  <si>
    <t xml:space="preserve">A1 </t>
  </si>
  <si>
    <t xml:space="preserve">Vaste SLA prijs per applicatie </t>
  </si>
  <si>
    <t xml:space="preserve">Inschrijver dient een vaste prijs per (web)applicatie af te geven voor het beheren van ontwikkelde (web)applicaties. </t>
  </si>
  <si>
    <t>A2</t>
  </si>
  <si>
    <t xml:space="preserve">Eenmalige setup kosten </t>
  </si>
  <si>
    <t xml:space="preserve">Eenmalige vaste kosten voor het inregelen van het beheer bij aanvang van beheersfase. </t>
  </si>
  <si>
    <t xml:space="preserve">subtotaal SLA kosten </t>
  </si>
  <si>
    <t>B. Overige functies</t>
  </si>
  <si>
    <t>nr</t>
  </si>
  <si>
    <t xml:space="preserve">Geraamde Aantal </t>
  </si>
  <si>
    <t xml:space="preserve">Tarief </t>
  </si>
  <si>
    <t xml:space="preserve">Jaarbedrag </t>
  </si>
  <si>
    <t>Toelichting</t>
  </si>
  <si>
    <t>B1</t>
  </si>
  <si>
    <t>Solution architect</t>
  </si>
  <si>
    <t xml:space="preserve">Uurtarief voor inzet van medior / strategisch solution architect </t>
  </si>
  <si>
    <t>B2</t>
  </si>
  <si>
    <t xml:space="preserve">Digital Strateeg </t>
  </si>
  <si>
    <t>B3</t>
  </si>
  <si>
    <t>Beheerder / Azure engineer / Devops engineer</t>
  </si>
  <si>
    <t>Uurtarief voor inzet van medior / strategisch niveau</t>
  </si>
  <si>
    <t xml:space="preserve">Subtotaal </t>
  </si>
  <si>
    <t xml:space="preserve">C. Sprint </t>
  </si>
  <si>
    <t xml:space="preserve">nr </t>
  </si>
  <si>
    <t xml:space="preserve">functieprofiel </t>
  </si>
  <si>
    <t>Geraamde aantal uren</t>
  </si>
  <si>
    <t>Uurtarief</t>
  </si>
  <si>
    <t xml:space="preserve">bedrag </t>
  </si>
  <si>
    <t xml:space="preserve">toelichting </t>
  </si>
  <si>
    <t>C1</t>
  </si>
  <si>
    <t>Projectleider</t>
  </si>
  <si>
    <t>Bewaakt de backlog, prioriteert wensen VeiligheidNL, fungeert als schakel tussen business en team.</t>
  </si>
  <si>
    <t>C2</t>
  </si>
  <si>
    <t>Scrum Master</t>
  </si>
  <si>
    <t>Faciliteert het Scrum-proces, verwijdert belemmeringen, borgt agile werkwijze.</t>
  </si>
  <si>
    <t>C3</t>
  </si>
  <si>
    <t>Senior Developer (Backend/ Frontend / Fullstack)</t>
  </si>
  <si>
    <t>Tenminste 5 jaar ervaring als developer</t>
  </si>
  <si>
    <t>C4</t>
  </si>
  <si>
    <t>Medior Developer (Backend/ Frontend / Fullstack)</t>
  </si>
  <si>
    <t>Tenminste 2 jaar ervaring, voert sprints uit, bug-fixes, onderhoud bestaande modules.</t>
  </si>
  <si>
    <t>C5</t>
  </si>
  <si>
    <t>Visual Designer</t>
  </si>
  <si>
    <t xml:space="preserve">Zorgt voor de visuele look-and-feel. </t>
  </si>
  <si>
    <t>C6</t>
  </si>
  <si>
    <t>UX Designer</t>
  </si>
  <si>
    <t>Ontwerpt de structuur en logica van de (web)applicatie.</t>
  </si>
  <si>
    <t>C7</t>
  </si>
  <si>
    <t>Security Specialist (OWASP)</t>
  </si>
  <si>
    <t>Voert security-scans uit, adviseert over kwetsbaarheden, OWASP-toetsing.</t>
  </si>
  <si>
    <t>C8</t>
  </si>
  <si>
    <t>Tester / QA Engineer</t>
  </si>
  <si>
    <t>Functionele en regressietests, acceptatietests per sprint.</t>
  </si>
  <si>
    <t xml:space="preserve">Subtotaal prijs per sprint </t>
  </si>
  <si>
    <t>D. Jaarlijkse sprints</t>
  </si>
  <si>
    <t xml:space="preserve">prijs per sprint </t>
  </si>
  <si>
    <t xml:space="preserve">aantal sprints per jaar </t>
  </si>
  <si>
    <t xml:space="preserve">jaarbedrag </t>
  </si>
  <si>
    <t>D1</t>
  </si>
  <si>
    <t xml:space="preserve">Aantal sprints per jaar </t>
  </si>
  <si>
    <t xml:space="preserve">subtotaal jaarlijkse sprints </t>
  </si>
  <si>
    <t>Totaal (fictieve) inschrijfsom Perceel 2 = A + B + D</t>
  </si>
  <si>
    <t>Let op! Voor Perceel 2 geldt een plafond bedrag van €315.000,- en een ondergrens van € 235.000,-</t>
  </si>
  <si>
    <t>Behaald aantal punten:</t>
  </si>
  <si>
    <r>
      <rPr>
        <b/>
        <sz val="11"/>
        <color theme="1"/>
        <rFont val="Calibri"/>
        <family val="2"/>
        <scheme val="minor"/>
      </rPr>
      <t>invulinstructie:</t>
    </r>
    <r>
      <rPr>
        <sz val="11"/>
        <color theme="1"/>
        <rFont val="Calibri"/>
        <family val="2"/>
        <scheme val="minor"/>
      </rPr>
      <t xml:space="preserve"> 
* Vul uitsluitend de oranje cellen in. 
* Wijzig geen formules of andere cellen.
* De in dit prijzenblad opgenomen aantallen zijn uitsluitend bedoeld om te komen tot een Fictieve inschrijfsom. Aan de opgegeven aantallen kan Inschrijver geen rechten ontlenen. De door Inschrijver opgegeven tarieven maken onderdeel uit van de af te sluiten Raamovereenkomst. 
* Inschrijver garandeert dat er naast deze kostencomponenten geen verborgen of additionele kosten zijn. 
* Onderdeel B. Overige functies: voor de uurtarieven van B1 Solution Architect en B2 Digital Strateeg  geldt een maximum tarief van € 160,- per uur. Inschrijvingen met een hoger tarief komen niet in aanmerking voor gunning. 
* Onderdeel C. Sprint: Voor onderdeel C geldt dat een maximum tarief van € 140,- per uur. Inschrijvingen met een hoger tarief komen niet in aanmerking voor gunning.
* Onderdeel C (Sprint) bepaalt de kostprijs van één sprintteam voor één sprint. Dit bedrag wordt automatisch doorgerekend in Onderdeel D (Jaarlijkse sprints) op basis van het aantal sprints per jaar, en is om die reden niet afzonderlijk in het totaal (E37) opgenomen.
 * Voor perceel 2  geldt een plafondbedrag van € 315.000,-. Inschrijvingen die dit plafondbedrag overschrijden komen niet in aanmerking voor gunning. 
* Voor perceel 2 geldt een ondergrens van € 235.000,-. Inschrijvingen die met een lager fictieve inschrijfsom inschrijven krijgen de maximale score van 45 punten
* E39: Formule voor het bepalen van het behaalde aantal punten is: Punten= (bodembedrag-aangebodenprijs)/(plafondbedrag- bodembedrag)*45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</si>
</sst>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 &quot;€&quot;\ * #,##0_ ;_ &quot;€&quot;\ * \-#,##0_ ;_ &quot;€&quot;\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charset val="1"/>
    </font>
    <font>
      <b/>
      <sz val="9"/>
      <color rgb="FF000000"/>
      <name val="Arial"/>
      <family val="2"/>
    </font>
    <font>
      <b/>
      <sz val="12"/>
      <color theme="1"/>
      <name val="Calibri"/>
      <family val="2"/>
      <scheme val="minor"/>
    </font>
    <font>
      <b/>
      <sz val="14"/>
      <color theme="1"/>
      <name val="Calibri"/>
      <family val="2"/>
      <scheme val="minor"/>
    </font>
    <font>
      <b/>
      <sz val="18"/>
      <color theme="1"/>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bgColor rgb="FFE2EFDA"/>
      </patternFill>
    </fill>
    <fill>
      <patternFill patternType="solid">
        <fgColor theme="0"/>
        <bgColor rgb="FFF2F2F2"/>
      </patternFill>
    </fill>
    <fill>
      <patternFill patternType="solid">
        <fgColor theme="7"/>
        <bgColor indexed="64"/>
      </patternFill>
    </fill>
    <fill>
      <patternFill patternType="solid">
        <fgColor theme="4" tint="0.79998168889431442"/>
        <bgColor indexed="64"/>
      </patternFill>
    </fill>
    <fill>
      <patternFill patternType="solid">
        <fgColor rgb="FF00B0F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56">
    <xf numFmtId="0" fontId="0" fillId="0" borderId="0" xfId="0"/>
    <xf numFmtId="0" fontId="0" fillId="3" borderId="0" xfId="0" applyFill="1"/>
    <xf numFmtId="0" fontId="4" fillId="4"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0" fillId="3" borderId="1" xfId="0" applyFill="1" applyBorder="1"/>
    <xf numFmtId="0" fontId="2" fillId="7" borderId="2" xfId="0" applyFont="1" applyFill="1" applyBorder="1"/>
    <xf numFmtId="0" fontId="0" fillId="7" borderId="3" xfId="0" applyFill="1" applyBorder="1"/>
    <xf numFmtId="0" fontId="0" fillId="7" borderId="4" xfId="0" applyFill="1" applyBorder="1"/>
    <xf numFmtId="0" fontId="0" fillId="7" borderId="5" xfId="0" applyFill="1" applyBorder="1"/>
    <xf numFmtId="0" fontId="0" fillId="7" borderId="6" xfId="0" applyFill="1" applyBorder="1"/>
    <xf numFmtId="0" fontId="0" fillId="7" borderId="7" xfId="0" applyFill="1" applyBorder="1"/>
    <xf numFmtId="164" fontId="0" fillId="3" borderId="1" xfId="1" applyNumberFormat="1" applyFont="1" applyFill="1" applyBorder="1"/>
    <xf numFmtId="164" fontId="5" fillId="7" borderId="11" xfId="0" applyNumberFormat="1" applyFont="1" applyFill="1" applyBorder="1"/>
    <xf numFmtId="164" fontId="0" fillId="3" borderId="1" xfId="0" applyNumberFormat="1" applyFill="1" applyBorder="1"/>
    <xf numFmtId="0" fontId="0" fillId="3" borderId="8" xfId="0" applyFill="1" applyBorder="1"/>
    <xf numFmtId="0" fontId="0" fillId="3" borderId="9" xfId="0" applyFill="1" applyBorder="1"/>
    <xf numFmtId="0" fontId="2" fillId="7" borderId="12" xfId="0" applyFont="1" applyFill="1" applyBorder="1"/>
    <xf numFmtId="0" fontId="0" fillId="7" borderId="13" xfId="0" applyFill="1" applyBorder="1"/>
    <xf numFmtId="164" fontId="0" fillId="7" borderId="13" xfId="0" applyNumberFormat="1" applyFill="1" applyBorder="1"/>
    <xf numFmtId="0" fontId="0" fillId="7" borderId="14" xfId="0" applyFill="1" applyBorder="1"/>
    <xf numFmtId="0" fontId="6" fillId="7" borderId="15" xfId="0" applyFont="1" applyFill="1" applyBorder="1"/>
    <xf numFmtId="0" fontId="6" fillId="7" borderId="16" xfId="0" applyFont="1" applyFill="1" applyBorder="1"/>
    <xf numFmtId="164" fontId="6" fillId="7" borderId="17" xfId="0" applyNumberFormat="1" applyFont="1" applyFill="1" applyBorder="1"/>
    <xf numFmtId="164" fontId="5" fillId="7" borderId="10" xfId="1" applyNumberFormat="1" applyFont="1" applyFill="1" applyBorder="1"/>
    <xf numFmtId="0" fontId="2" fillId="7" borderId="5" xfId="0" applyFont="1" applyFill="1" applyBorder="1"/>
    <xf numFmtId="164" fontId="2" fillId="7" borderId="6" xfId="0" applyNumberFormat="1" applyFont="1" applyFill="1" applyBorder="1"/>
    <xf numFmtId="164" fontId="0" fillId="3" borderId="9" xfId="0" applyNumberFormat="1" applyFill="1" applyBorder="1"/>
    <xf numFmtId="0" fontId="0" fillId="7" borderId="18" xfId="0" applyFill="1" applyBorder="1"/>
    <xf numFmtId="0" fontId="0" fillId="7" borderId="10" xfId="0" applyFill="1" applyBorder="1"/>
    <xf numFmtId="164" fontId="5" fillId="7" borderId="19" xfId="0" applyNumberFormat="1" applyFont="1" applyFill="1" applyBorder="1"/>
    <xf numFmtId="164" fontId="0" fillId="7" borderId="4" xfId="0" applyNumberFormat="1" applyFill="1" applyBorder="1"/>
    <xf numFmtId="164" fontId="0" fillId="2" borderId="1" xfId="1" applyNumberFormat="1" applyFont="1" applyFill="1" applyBorder="1"/>
    <xf numFmtId="0" fontId="2" fillId="7" borderId="22" xfId="0" applyFont="1" applyFill="1" applyBorder="1"/>
    <xf numFmtId="0" fontId="0" fillId="7" borderId="23" xfId="0" applyFill="1" applyBorder="1"/>
    <xf numFmtId="0" fontId="0" fillId="7" borderId="24" xfId="0" applyFill="1" applyBorder="1"/>
    <xf numFmtId="0" fontId="0" fillId="7" borderId="25" xfId="0" applyFill="1" applyBorder="1"/>
    <xf numFmtId="0" fontId="0" fillId="7" borderId="26" xfId="0" applyFill="1" applyBorder="1"/>
    <xf numFmtId="0" fontId="0" fillId="7" borderId="27" xfId="0" applyFill="1" applyBorder="1"/>
    <xf numFmtId="0" fontId="0" fillId="3" borderId="28" xfId="0" applyFill="1" applyBorder="1"/>
    <xf numFmtId="0" fontId="0" fillId="3" borderId="29" xfId="0" applyFill="1" applyBorder="1" applyAlignment="1">
      <alignment horizontal="left" vertical="top" wrapText="1"/>
    </xf>
    <xf numFmtId="0" fontId="2" fillId="7" borderId="6" xfId="0" applyFont="1" applyFill="1" applyBorder="1"/>
    <xf numFmtId="0" fontId="7" fillId="8" borderId="10" xfId="0" applyFont="1" applyFill="1" applyBorder="1" applyAlignment="1">
      <alignment horizontal="right"/>
    </xf>
    <xf numFmtId="0" fontId="7" fillId="8" borderId="19" xfId="0" applyFont="1" applyFill="1" applyBorder="1"/>
    <xf numFmtId="0" fontId="0" fillId="3" borderId="30" xfId="0" applyFill="1" applyBorder="1"/>
    <xf numFmtId="164" fontId="0" fillId="3" borderId="0" xfId="0" applyNumberFormat="1" applyFill="1"/>
    <xf numFmtId="0" fontId="0" fillId="3" borderId="5" xfId="0" applyFill="1" applyBorder="1"/>
    <xf numFmtId="0" fontId="0" fillId="3" borderId="6" xfId="0" applyFill="1" applyBorder="1" applyAlignment="1">
      <alignment wrapText="1"/>
    </xf>
    <xf numFmtId="0" fontId="0" fillId="3" borderId="6" xfId="0" applyFill="1" applyBorder="1"/>
    <xf numFmtId="0" fontId="0" fillId="8" borderId="31" xfId="0" applyFill="1" applyBorder="1"/>
    <xf numFmtId="44" fontId="0" fillId="2" borderId="1" xfId="1" applyFont="1" applyFill="1" applyBorder="1"/>
    <xf numFmtId="44" fontId="0" fillId="6" borderId="1" xfId="1" applyFont="1" applyFill="1" applyBorder="1"/>
    <xf numFmtId="0" fontId="2" fillId="7" borderId="20" xfId="0" applyFont="1" applyFill="1" applyBorder="1" applyAlignment="1">
      <alignment horizontal="right"/>
    </xf>
    <xf numFmtId="0" fontId="2" fillId="7" borderId="21" xfId="0" applyFont="1" applyFill="1" applyBorder="1" applyAlignment="1">
      <alignment horizontal="right"/>
    </xf>
    <xf numFmtId="0" fontId="0" fillId="3" borderId="30" xfId="0" applyFill="1" applyBorder="1" applyAlignment="1">
      <alignment horizontal="left" vertical="top" wrapText="1"/>
    </xf>
    <xf numFmtId="0" fontId="0" fillId="3" borderId="0" xfId="0" applyFill="1" applyAlignment="1">
      <alignment horizontal="left" vertical="top" wrapText="1"/>
    </xf>
    <xf numFmtId="0" fontId="0" fillId="3" borderId="28" xfId="0" applyFill="1" applyBorder="1" applyAlignment="1">
      <alignment horizontal="left" vertical="top" wrapText="1"/>
    </xf>
  </cellXfs>
  <cellStyles count="3">
    <cellStyle name="Standaard" xfId="0" builtinId="0"/>
    <cellStyle name="Standaard 2" xfId="2"/>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5" sqref="A5:F5"/>
    </sheetView>
  </sheetViews>
  <sheetFormatPr defaultRowHeight="15" x14ac:dyDescent="0.25"/>
  <cols>
    <col min="1" max="1" width="8.42578125" style="1" customWidth="1"/>
    <col min="2" max="2" width="54.140625" style="1" bestFit="1" customWidth="1"/>
    <col min="3" max="4" width="20.85546875" style="1" bestFit="1" customWidth="1"/>
    <col min="5" max="5" width="16.85546875" style="1" bestFit="1" customWidth="1"/>
    <col min="6" max="6" width="104.85546875" style="1" bestFit="1" customWidth="1"/>
    <col min="7" max="16384" width="9.140625" style="1"/>
  </cols>
  <sheetData>
    <row r="1" spans="1:6" ht="15.75" thickBot="1" x14ac:dyDescent="0.3"/>
    <row r="2" spans="1:6" x14ac:dyDescent="0.25">
      <c r="A2" s="5" t="s">
        <v>0</v>
      </c>
      <c r="B2" s="6"/>
      <c r="C2" s="6"/>
      <c r="D2" s="6"/>
      <c r="E2" s="6"/>
      <c r="F2" s="7"/>
    </row>
    <row r="3" spans="1:6" ht="15.75" thickBot="1" x14ac:dyDescent="0.3">
      <c r="A3" s="24" t="s">
        <v>1</v>
      </c>
      <c r="B3" s="9"/>
      <c r="C3" s="9"/>
      <c r="D3" s="9"/>
      <c r="E3" s="9"/>
      <c r="F3" s="10"/>
    </row>
    <row r="4" spans="1:6" x14ac:dyDescent="0.25">
      <c r="A4" s="43"/>
      <c r="F4" s="38"/>
    </row>
    <row r="5" spans="1:6" ht="194.25" customHeight="1" x14ac:dyDescent="0.25">
      <c r="A5" s="53" t="s">
        <v>73</v>
      </c>
      <c r="B5" s="54"/>
      <c r="C5" s="54"/>
      <c r="D5" s="54"/>
      <c r="E5" s="54"/>
      <c r="F5" s="55"/>
    </row>
    <row r="6" spans="1:6" ht="15.75" thickBot="1" x14ac:dyDescent="0.3">
      <c r="A6" s="43"/>
      <c r="F6" s="38"/>
    </row>
    <row r="7" spans="1:6" x14ac:dyDescent="0.25">
      <c r="A7" s="5" t="s">
        <v>2</v>
      </c>
      <c r="B7" s="6"/>
      <c r="C7" s="6"/>
      <c r="D7" s="6"/>
      <c r="E7" s="6"/>
      <c r="F7" s="7"/>
    </row>
    <row r="8" spans="1:6" x14ac:dyDescent="0.25">
      <c r="A8" s="14" t="s">
        <v>3</v>
      </c>
      <c r="B8" s="4" t="s">
        <v>4</v>
      </c>
      <c r="C8" s="4" t="s">
        <v>5</v>
      </c>
      <c r="D8" s="4" t="s">
        <v>6</v>
      </c>
      <c r="E8" s="4" t="s">
        <v>7</v>
      </c>
      <c r="F8" s="15" t="s">
        <v>8</v>
      </c>
    </row>
    <row r="9" spans="1:6" x14ac:dyDescent="0.25">
      <c r="A9" s="14" t="s">
        <v>9</v>
      </c>
      <c r="B9" s="4" t="s">
        <v>10</v>
      </c>
      <c r="C9" s="4">
        <v>12</v>
      </c>
      <c r="D9" s="31">
        <v>0</v>
      </c>
      <c r="E9" s="11">
        <f>D9*C9</f>
        <v>0</v>
      </c>
      <c r="F9" s="15" t="s">
        <v>11</v>
      </c>
    </row>
    <row r="10" spans="1:6" x14ac:dyDescent="0.25">
      <c r="A10" s="14" t="s">
        <v>12</v>
      </c>
      <c r="B10" s="4" t="s">
        <v>13</v>
      </c>
      <c r="C10" s="4">
        <v>5</v>
      </c>
      <c r="D10" s="31">
        <v>0</v>
      </c>
      <c r="E10" s="11">
        <v>0</v>
      </c>
      <c r="F10" s="15" t="s">
        <v>14</v>
      </c>
    </row>
    <row r="11" spans="1:6" ht="15.75" thickBot="1" x14ac:dyDescent="0.3">
      <c r="A11" s="51" t="s">
        <v>15</v>
      </c>
      <c r="B11" s="52"/>
      <c r="C11" s="52"/>
      <c r="D11" s="52"/>
      <c r="E11" s="25">
        <f>SUM(E9:E10)</f>
        <v>0</v>
      </c>
      <c r="F11" s="10"/>
    </row>
    <row r="12" spans="1:6" ht="15.75" thickBot="1" x14ac:dyDescent="0.3">
      <c r="A12" s="43"/>
      <c r="F12" s="38"/>
    </row>
    <row r="13" spans="1:6" x14ac:dyDescent="0.25">
      <c r="A13" s="32" t="s">
        <v>16</v>
      </c>
      <c r="B13" s="33"/>
      <c r="C13" s="33"/>
      <c r="D13" s="33"/>
      <c r="E13" s="33"/>
      <c r="F13" s="34"/>
    </row>
    <row r="14" spans="1:6" x14ac:dyDescent="0.25">
      <c r="A14" s="35" t="s">
        <v>17</v>
      </c>
      <c r="B14" s="36" t="s">
        <v>4</v>
      </c>
      <c r="C14" s="36" t="s">
        <v>18</v>
      </c>
      <c r="D14" s="36" t="s">
        <v>19</v>
      </c>
      <c r="E14" s="36" t="s">
        <v>20</v>
      </c>
      <c r="F14" s="37" t="s">
        <v>21</v>
      </c>
    </row>
    <row r="15" spans="1:6" x14ac:dyDescent="0.25">
      <c r="A15" s="14" t="s">
        <v>22</v>
      </c>
      <c r="B15" s="4" t="s">
        <v>23</v>
      </c>
      <c r="C15" s="4">
        <v>60</v>
      </c>
      <c r="D15" s="49">
        <v>0</v>
      </c>
      <c r="E15" s="13">
        <f>D15*C15</f>
        <v>0</v>
      </c>
      <c r="F15" s="38" t="s">
        <v>24</v>
      </c>
    </row>
    <row r="16" spans="1:6" x14ac:dyDescent="0.25">
      <c r="A16" s="14" t="s">
        <v>25</v>
      </c>
      <c r="B16" s="4" t="s">
        <v>26</v>
      </c>
      <c r="C16" s="4">
        <v>60</v>
      </c>
      <c r="D16" s="49">
        <v>0</v>
      </c>
      <c r="E16" s="13">
        <f t="shared" ref="E16:E17" si="0">D16*C16</f>
        <v>0</v>
      </c>
      <c r="F16" s="15"/>
    </row>
    <row r="17" spans="1:6" x14ac:dyDescent="0.25">
      <c r="A17" s="14" t="s">
        <v>27</v>
      </c>
      <c r="B17" s="4" t="s">
        <v>28</v>
      </c>
      <c r="C17" s="4">
        <v>150</v>
      </c>
      <c r="D17" s="49">
        <v>0</v>
      </c>
      <c r="E17" s="13">
        <f t="shared" si="0"/>
        <v>0</v>
      </c>
      <c r="F17" s="39" t="s">
        <v>29</v>
      </c>
    </row>
    <row r="18" spans="1:6" ht="16.5" thickBot="1" x14ac:dyDescent="0.3">
      <c r="A18" s="8"/>
      <c r="B18" s="40" t="s">
        <v>30</v>
      </c>
      <c r="C18" s="9"/>
      <c r="D18" s="9"/>
      <c r="E18" s="12">
        <f>SUM(E15:E17)</f>
        <v>0</v>
      </c>
      <c r="F18" s="10"/>
    </row>
    <row r="19" spans="1:6" ht="15.75" thickBot="1" x14ac:dyDescent="0.3">
      <c r="A19" s="43"/>
      <c r="E19" s="44"/>
      <c r="F19" s="38"/>
    </row>
    <row r="20" spans="1:6" x14ac:dyDescent="0.25">
      <c r="A20" s="16" t="s">
        <v>31</v>
      </c>
      <c r="B20" s="17"/>
      <c r="C20" s="17"/>
      <c r="D20" s="17"/>
      <c r="E20" s="18"/>
      <c r="F20" s="19"/>
    </row>
    <row r="21" spans="1:6" x14ac:dyDescent="0.25">
      <c r="A21" s="14" t="s">
        <v>32</v>
      </c>
      <c r="B21" s="4" t="s">
        <v>33</v>
      </c>
      <c r="C21" s="4" t="s">
        <v>34</v>
      </c>
      <c r="D21" s="4" t="s">
        <v>35</v>
      </c>
      <c r="E21" s="13" t="s">
        <v>36</v>
      </c>
      <c r="F21" s="15" t="s">
        <v>37</v>
      </c>
    </row>
    <row r="22" spans="1:6" x14ac:dyDescent="0.25">
      <c r="A22" s="14" t="s">
        <v>38</v>
      </c>
      <c r="B22" s="2" t="s">
        <v>39</v>
      </c>
      <c r="C22" s="4">
        <v>10</v>
      </c>
      <c r="D22" s="50">
        <v>0</v>
      </c>
      <c r="E22" s="11">
        <f t="shared" ref="E22:E29" si="1">D22*C22</f>
        <v>0</v>
      </c>
      <c r="F22" s="15" t="s">
        <v>40</v>
      </c>
    </row>
    <row r="23" spans="1:6" x14ac:dyDescent="0.25">
      <c r="A23" s="14" t="s">
        <v>41</v>
      </c>
      <c r="B23" s="3" t="s">
        <v>42</v>
      </c>
      <c r="C23" s="4">
        <v>15</v>
      </c>
      <c r="D23" s="50">
        <v>0</v>
      </c>
      <c r="E23" s="11">
        <f t="shared" si="1"/>
        <v>0</v>
      </c>
      <c r="F23" s="15" t="s">
        <v>43</v>
      </c>
    </row>
    <row r="24" spans="1:6" x14ac:dyDescent="0.25">
      <c r="A24" s="14" t="s">
        <v>44</v>
      </c>
      <c r="B24" s="2" t="s">
        <v>45</v>
      </c>
      <c r="C24" s="4">
        <v>60</v>
      </c>
      <c r="D24" s="50">
        <v>0</v>
      </c>
      <c r="E24" s="11">
        <f t="shared" si="1"/>
        <v>0</v>
      </c>
      <c r="F24" s="15" t="s">
        <v>46</v>
      </c>
    </row>
    <row r="25" spans="1:6" x14ac:dyDescent="0.25">
      <c r="A25" s="14" t="s">
        <v>47</v>
      </c>
      <c r="B25" s="3" t="s">
        <v>48</v>
      </c>
      <c r="C25" s="4">
        <v>80</v>
      </c>
      <c r="D25" s="50">
        <v>0</v>
      </c>
      <c r="E25" s="11">
        <f t="shared" si="1"/>
        <v>0</v>
      </c>
      <c r="F25" s="15" t="s">
        <v>49</v>
      </c>
    </row>
    <row r="26" spans="1:6" x14ac:dyDescent="0.25">
      <c r="A26" s="14" t="s">
        <v>50</v>
      </c>
      <c r="B26" s="2" t="s">
        <v>51</v>
      </c>
      <c r="C26" s="4">
        <v>10</v>
      </c>
      <c r="D26" s="50">
        <v>0</v>
      </c>
      <c r="E26" s="11">
        <f t="shared" si="1"/>
        <v>0</v>
      </c>
      <c r="F26" s="15" t="s">
        <v>52</v>
      </c>
    </row>
    <row r="27" spans="1:6" x14ac:dyDescent="0.25">
      <c r="A27" s="14" t="s">
        <v>53</v>
      </c>
      <c r="B27" s="2" t="s">
        <v>54</v>
      </c>
      <c r="C27" s="4">
        <v>10</v>
      </c>
      <c r="D27" s="50">
        <v>0</v>
      </c>
      <c r="E27" s="11">
        <f t="shared" si="1"/>
        <v>0</v>
      </c>
      <c r="F27" s="15" t="s">
        <v>55</v>
      </c>
    </row>
    <row r="28" spans="1:6" x14ac:dyDescent="0.25">
      <c r="A28" s="14" t="s">
        <v>56</v>
      </c>
      <c r="B28" s="3" t="s">
        <v>57</v>
      </c>
      <c r="C28" s="4">
        <v>5</v>
      </c>
      <c r="D28" s="50">
        <v>0</v>
      </c>
      <c r="E28" s="11">
        <f t="shared" si="1"/>
        <v>0</v>
      </c>
      <c r="F28" s="15" t="s">
        <v>58</v>
      </c>
    </row>
    <row r="29" spans="1:6" x14ac:dyDescent="0.25">
      <c r="A29" s="14" t="s">
        <v>59</v>
      </c>
      <c r="B29" s="2" t="s">
        <v>60</v>
      </c>
      <c r="C29" s="4">
        <v>5</v>
      </c>
      <c r="D29" s="50">
        <v>0</v>
      </c>
      <c r="E29" s="11">
        <f t="shared" si="1"/>
        <v>0</v>
      </c>
      <c r="F29" s="15" t="s">
        <v>61</v>
      </c>
    </row>
    <row r="30" spans="1:6" ht="16.5" thickBot="1" x14ac:dyDescent="0.3">
      <c r="A30" s="8"/>
      <c r="B30" s="9" t="s">
        <v>62</v>
      </c>
      <c r="C30" s="9"/>
      <c r="D30" s="9"/>
      <c r="E30" s="23">
        <f>SUM(E22:E29)</f>
        <v>0</v>
      </c>
      <c r="F30" s="10"/>
    </row>
    <row r="31" spans="1:6" ht="15.75" thickBot="1" x14ac:dyDescent="0.3">
      <c r="A31" s="43"/>
      <c r="E31" s="44"/>
      <c r="F31" s="38"/>
    </row>
    <row r="32" spans="1:6" x14ac:dyDescent="0.25">
      <c r="A32" s="5" t="s">
        <v>63</v>
      </c>
      <c r="B32" s="6"/>
      <c r="C32" s="6"/>
      <c r="D32" s="6"/>
      <c r="E32" s="30"/>
      <c r="F32" s="38"/>
    </row>
    <row r="33" spans="1:6" x14ac:dyDescent="0.25">
      <c r="A33" s="14"/>
      <c r="B33" s="4" t="s">
        <v>4</v>
      </c>
      <c r="C33" s="4" t="s">
        <v>64</v>
      </c>
      <c r="D33" s="4" t="s">
        <v>65</v>
      </c>
      <c r="E33" s="26" t="s">
        <v>66</v>
      </c>
      <c r="F33" s="38"/>
    </row>
    <row r="34" spans="1:6" x14ac:dyDescent="0.25">
      <c r="A34" s="14" t="s">
        <v>67</v>
      </c>
      <c r="B34" s="4" t="s">
        <v>68</v>
      </c>
      <c r="C34" s="13">
        <f>E30</f>
        <v>0</v>
      </c>
      <c r="D34" s="4">
        <v>10</v>
      </c>
      <c r="E34" s="26">
        <f>D34*C34</f>
        <v>0</v>
      </c>
      <c r="F34" s="38"/>
    </row>
    <row r="35" spans="1:6" ht="16.5" thickBot="1" x14ac:dyDescent="0.3">
      <c r="A35" s="27"/>
      <c r="B35" s="28" t="s">
        <v>69</v>
      </c>
      <c r="C35" s="28"/>
      <c r="D35" s="28"/>
      <c r="E35" s="29">
        <f>SUM(E34:E34)</f>
        <v>0</v>
      </c>
      <c r="F35" s="38"/>
    </row>
    <row r="36" spans="1:6" ht="15.75" thickBot="1" x14ac:dyDescent="0.3">
      <c r="A36" s="43"/>
      <c r="E36" s="44"/>
      <c r="F36" s="38"/>
    </row>
    <row r="37" spans="1:6" ht="19.5" thickBot="1" x14ac:dyDescent="0.35">
      <c r="A37" s="43"/>
      <c r="B37" s="20" t="s">
        <v>70</v>
      </c>
      <c r="C37" s="21"/>
      <c r="D37" s="21"/>
      <c r="E37" s="22">
        <f>SUM(E35,E18,E11)</f>
        <v>0</v>
      </c>
      <c r="F37" s="38"/>
    </row>
    <row r="38" spans="1:6" x14ac:dyDescent="0.25">
      <c r="A38" s="43"/>
      <c r="F38" s="38"/>
    </row>
    <row r="39" spans="1:6" x14ac:dyDescent="0.25">
      <c r="A39" s="43"/>
      <c r="F39" s="38"/>
    </row>
    <row r="40" spans="1:6" ht="32.25" thickBot="1" x14ac:dyDescent="0.4">
      <c r="A40" s="45"/>
      <c r="B40" s="46" t="s">
        <v>71</v>
      </c>
      <c r="C40" s="47"/>
      <c r="D40" s="48"/>
      <c r="E40" s="41" t="s">
        <v>72</v>
      </c>
      <c r="F40" s="42">
        <f>MIN(45,MAX(0,(315000-E37)/(315000-235000)*45))</f>
        <v>45</v>
      </c>
    </row>
  </sheetData>
  <mergeCells count="2">
    <mergeCell ref="A11:D11"/>
    <mergeCell ref="A5:F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46BE8443C9E4A8DCCAD1D573A17E2" ma:contentTypeVersion="10" ma:contentTypeDescription="Create a new document." ma:contentTypeScope="" ma:versionID="831eace9da61b97c96fd6d92469159ea">
  <xsd:schema xmlns:xsd="http://www.w3.org/2001/XMLSchema" xmlns:xs="http://www.w3.org/2001/XMLSchema" xmlns:p="http://schemas.microsoft.com/office/2006/metadata/properties" xmlns:ns2="27013671-ca62-4812-89a2-b3ad571a5278" targetNamespace="http://schemas.microsoft.com/office/2006/metadata/properties" ma:root="true" ma:fieldsID="68417ac4e5fc30b2deb4bf5f91cca95e" ns2:_="">
    <xsd:import namespace="27013671-ca62-4812-89a2-b3ad571a52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13671-ca62-4812-89a2-b3ad571a52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a7b10c3-6051-43e0-be80-498b9880039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7013671-ca62-4812-89a2-b3ad571a527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51248C-37DF-4B1B-936D-CD66978CB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013671-ca62-4812-89a2-b3ad571a5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F1291A-B3D5-4875-BEE9-3B8BF42CB833}">
  <ds:schemaRefs>
    <ds:schemaRef ds:uri="http://schemas.microsoft.com/office/2006/metadata/properties"/>
    <ds:schemaRef ds:uri="http://schemas.microsoft.com/office/infopath/2007/PartnerControls"/>
    <ds:schemaRef ds:uri="27013671-ca62-4812-89a2-b3ad571a5278"/>
  </ds:schemaRefs>
</ds:datastoreItem>
</file>

<file path=customXml/itemProps3.xml><?xml version="1.0" encoding="utf-8"?>
<ds:datastoreItem xmlns:ds="http://schemas.openxmlformats.org/officeDocument/2006/customXml" ds:itemID="{C7EAFF10-F0CB-4186-991D-464F8135FE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2</vt:lpstr>
    </vt:vector>
  </TitlesOfParts>
  <Manager/>
  <Company>Ministerie van JenV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Bergenhenegouwen</dc:creator>
  <cp:keywords/>
  <dc:description/>
  <cp:lastModifiedBy>Gebruiker</cp:lastModifiedBy>
  <cp:revision/>
  <dcterms:created xsi:type="dcterms:W3CDTF">2026-05-18T20:04:53Z</dcterms:created>
  <dcterms:modified xsi:type="dcterms:W3CDTF">2026-07-01T12:51:24Z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0x010100CEE46BE8443C9E4A8DCCAD1D573A17E2</vt:lpwstr>
  </property>
  <property fmtid="{D5CDD505-2E9C-101B-9397-08002B2CF9AE}" pid="3" name="MediaServiceImageTags">
    <vt:lpwstr/>
  </property>
</Properties>
</file>