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eprinsen\Downloads\"/>
    </mc:Choice>
  </mc:AlternateContent>
  <xr:revisionPtr revIDLastSave="0" documentId="13_ncr:1_{62774527-0DB5-4D52-AF7A-6871D224947A}" xr6:coauthVersionLast="47" xr6:coauthVersionMax="47" xr10:uidLastSave="{00000000-0000-0000-0000-000000000000}"/>
  <bookViews>
    <workbookView xWindow="-120" yWindow="-120" windowWidth="29040" windowHeight="17520" tabRatio="766" xr2:uid="{AEA5F78F-91EC-49F0-900F-4A2745BD8435}"/>
  </bookViews>
  <sheets>
    <sheet name="Financieel grondbod" sheetId="16" r:id="rId1"/>
    <sheet name="Residuele Grondwaardebepaling" sheetId="17" r:id="rId2"/>
    <sheet name="GREX-kosten"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7" l="1"/>
  <c r="Q20" i="17"/>
  <c r="Q23" i="17" s="1"/>
  <c r="B20" i="17"/>
  <c r="M13" i="17" l="1"/>
  <c r="N13" i="17" s="1"/>
  <c r="G13" i="17"/>
  <c r="F13" i="17"/>
  <c r="I13" i="17" s="1"/>
  <c r="E13" i="17"/>
  <c r="M12" i="17"/>
  <c r="N12" i="17" s="1"/>
  <c r="G12" i="17"/>
  <c r="F12" i="17"/>
  <c r="I12" i="17" s="1"/>
  <c r="E12" i="17"/>
  <c r="M11" i="17"/>
  <c r="N11" i="17" s="1"/>
  <c r="G11" i="17"/>
  <c r="F11" i="17"/>
  <c r="I11" i="17" s="1"/>
  <c r="E11" i="17"/>
  <c r="M10" i="17"/>
  <c r="N10" i="17" s="1"/>
  <c r="G10" i="17"/>
  <c r="I10" i="17"/>
  <c r="E10" i="17"/>
  <c r="U10" i="17" l="1"/>
  <c r="U11" i="17"/>
  <c r="X11" i="17" s="1"/>
  <c r="U12" i="17"/>
  <c r="X12" i="17" s="1"/>
  <c r="U13" i="17"/>
  <c r="X13" i="17" s="1"/>
  <c r="E4" i="14"/>
  <c r="H13" i="14"/>
  <c r="H12" i="14"/>
  <c r="B4" i="17"/>
  <c r="X10" i="17" l="1"/>
  <c r="M18" i="17"/>
  <c r="N18" i="17" s="1"/>
  <c r="G18" i="17"/>
  <c r="F18" i="17"/>
  <c r="I18" i="17" s="1"/>
  <c r="E18" i="17"/>
  <c r="M17" i="17"/>
  <c r="N17" i="17" s="1"/>
  <c r="G17" i="17"/>
  <c r="G20" i="17" s="1"/>
  <c r="G23" i="17" s="1"/>
  <c r="F17" i="17"/>
  <c r="E17" i="17"/>
  <c r="M16" i="17"/>
  <c r="N16" i="17" s="1"/>
  <c r="G16" i="17"/>
  <c r="F16" i="17"/>
  <c r="I16" i="17" s="1"/>
  <c r="E16" i="17"/>
  <c r="M15" i="17"/>
  <c r="N15" i="17" s="1"/>
  <c r="N20" i="17" s="1"/>
  <c r="N23" i="17" s="1"/>
  <c r="G15" i="17"/>
  <c r="F15" i="17"/>
  <c r="E15" i="17"/>
  <c r="I17" i="17" l="1"/>
  <c r="F20" i="17"/>
  <c r="I15" i="17"/>
  <c r="U15" i="17"/>
  <c r="U16" i="17"/>
  <c r="X16" i="17" s="1"/>
  <c r="U17" i="17"/>
  <c r="X17" i="17" s="1"/>
  <c r="U18" i="17"/>
  <c r="X18" i="17" s="1"/>
  <c r="U20" i="17" l="1"/>
  <c r="U23" i="17" s="1"/>
  <c r="I20" i="17"/>
  <c r="I23" i="17" s="1"/>
  <c r="E20" i="17"/>
  <c r="F23" i="17"/>
  <c r="X15" i="17"/>
  <c r="X20" i="17"/>
  <c r="X23" i="17" s="1"/>
  <c r="B8" i="16" l="1"/>
  <c r="H14" i="14"/>
  <c r="H11" i="14"/>
  <c r="H9" i="14"/>
  <c r="H8" i="14"/>
  <c r="H10" i="14" s="1"/>
  <c r="H16" i="14"/>
  <c r="B12" i="16" s="1"/>
  <c r="B10" i="16" l="1"/>
  <c r="B14" i="16" s="1"/>
</calcChain>
</file>

<file path=xl/sharedStrings.xml><?xml version="1.0" encoding="utf-8"?>
<sst xmlns="http://schemas.openxmlformats.org/spreadsheetml/2006/main" count="79" uniqueCount="64">
  <si>
    <t xml:space="preserve">Residuele grondwaardebepaling  </t>
  </si>
  <si>
    <t>Ontwikkelprogramma</t>
  </si>
  <si>
    <t>Opbrengsten</t>
  </si>
  <si>
    <t>Stichtingskosten</t>
  </si>
  <si>
    <t>Programma Woningbouw</t>
  </si>
  <si>
    <t>Aantal</t>
  </si>
  <si>
    <t>m² BVO / won.</t>
  </si>
  <si>
    <t>vormfactor</t>
  </si>
  <si>
    <t>m² GO / won</t>
  </si>
  <si>
    <t>totaal BVO</t>
  </si>
  <si>
    <t>totaal GO</t>
  </si>
  <si>
    <t>bouwhoogte m¹</t>
  </si>
  <si>
    <t>Bouwkosten /
m² BVO</t>
  </si>
  <si>
    <t>BKK % over BK</t>
  </si>
  <si>
    <t>AK % over BK en BKK</t>
  </si>
  <si>
    <t>W&amp;R % over VON ex. BTW</t>
  </si>
  <si>
    <t xml:space="preserve">&lt; type 1 &gt; </t>
  </si>
  <si>
    <t>&lt; type 2 &gt;</t>
  </si>
  <si>
    <t>&lt; type 3 &gt;</t>
  </si>
  <si>
    <t>residuele grondwaarde</t>
  </si>
  <si>
    <t>Totaal Woningbouw</t>
  </si>
  <si>
    <t>VON / m² GO</t>
  </si>
  <si>
    <t>Bouwrijpmaken</t>
  </si>
  <si>
    <t>Woonrijpmaken</t>
  </si>
  <si>
    <t>Planontwikkeling</t>
  </si>
  <si>
    <t>Koop</t>
  </si>
  <si>
    <t>volume m³ bvo</t>
  </si>
  <si>
    <t>&lt; Inschrijver is vrij om regels in te voegen &gt;</t>
  </si>
  <si>
    <t>VON / won.</t>
  </si>
  <si>
    <t>VON / won.
(excl. BTW)</t>
  </si>
  <si>
    <t>stichtingskosten / won.</t>
  </si>
  <si>
    <t>[Naam Inschrijver]</t>
  </si>
  <si>
    <t>eenheid</t>
  </si>
  <si>
    <t>Grondexploitatiekosten</t>
  </si>
  <si>
    <t>Engineering</t>
  </si>
  <si>
    <t>Totaal grondexploitatiekosten</t>
  </si>
  <si>
    <t>exclusief BTW</t>
  </si>
  <si>
    <t>prijspeil:</t>
  </si>
  <si>
    <t>Overige kosten</t>
  </si>
  <si>
    <t>-</t>
  </si>
  <si>
    <t>prijs per eenheid</t>
  </si>
  <si>
    <t>bedrag</t>
  </si>
  <si>
    <t>eenheidsmaat</t>
  </si>
  <si>
    <t>Rente</t>
  </si>
  <si>
    <t>Financieel grondbod</t>
  </si>
  <si>
    <t>Indexering opbrengsten</t>
  </si>
  <si>
    <t>indexering gemiddeld per jaar</t>
  </si>
  <si>
    <t>Grondopbrengsten</t>
  </si>
  <si>
    <t>Totaal grondopbrengsten</t>
  </si>
  <si>
    <t>rentevoet (gemiddeld per jaar)</t>
  </si>
  <si>
    <t>indexering (gemiddeld per jaar)</t>
  </si>
  <si>
    <t>Indexering kosten</t>
  </si>
  <si>
    <t>Financieel grondbod Inschrijver</t>
  </si>
  <si>
    <t>Saldo grondexploitatie</t>
  </si>
  <si>
    <t>Prijspeil</t>
  </si>
  <si>
    <t>Datum aan te passen</t>
  </si>
  <si>
    <t>Vrijkomende Locaties Midden-Groningen</t>
  </si>
  <si>
    <t>Totaal Ontwikkelprogramma:</t>
  </si>
  <si>
    <t>Openbare ruimte</t>
  </si>
  <si>
    <t>Residuele Grondwaarde</t>
  </si>
  <si>
    <t>Het voormalige horecapand</t>
  </si>
  <si>
    <t>De twee-onder-één kapper</t>
  </si>
  <si>
    <t>exclusief BTW, prijspeil 1-6-2026</t>
  </si>
  <si>
    <t xml:space="preserve">Singellaan 10, Siddeburen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</si>
</sst>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 #,##0;&quot;€&quot;\ \-#,##0"/>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s>
  <fonts count="21">
    <font>
      <sz val="11"/>
      <color theme="1"/>
      <name val="Calibri"/>
      <family val="2"/>
      <scheme val="minor"/>
    </font>
    <font>
      <sz val="11"/>
      <color theme="1"/>
      <name val="Calibri"/>
      <family val="2"/>
      <scheme val="minor"/>
    </font>
    <font>
      <b/>
      <sz val="11"/>
      <color theme="1"/>
      <name val="Calibri"/>
      <family val="2"/>
      <scheme val="minor"/>
    </font>
    <font>
      <b/>
      <sz val="11"/>
      <color theme="1"/>
      <name val="Myriad Pro"/>
      <family val="2"/>
    </font>
    <font>
      <b/>
      <sz val="16"/>
      <color theme="1"/>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1"/>
      <color theme="4"/>
      <name val="Calibri"/>
      <family val="2"/>
      <scheme val="minor"/>
    </font>
    <font>
      <b/>
      <sz val="11"/>
      <name val="Calibri"/>
      <family val="2"/>
      <scheme val="minor"/>
    </font>
    <font>
      <sz val="11"/>
      <color theme="4"/>
      <name val="Calibri"/>
      <family val="2"/>
      <scheme val="minor"/>
    </font>
    <font>
      <b/>
      <sz val="12"/>
      <color theme="1"/>
      <name val="Calibri"/>
      <family val="2"/>
      <scheme val="minor"/>
    </font>
    <font>
      <sz val="11"/>
      <name val="Calibri"/>
      <family val="2"/>
      <scheme val="minor"/>
    </font>
    <font>
      <b/>
      <sz val="11"/>
      <name val="Calibri"/>
      <family val="2"/>
      <scheme val="minor"/>
    </font>
    <font>
      <sz val="10"/>
      <color theme="1"/>
      <name val="Calibri"/>
      <family val="2"/>
      <scheme val="minor"/>
    </font>
    <font>
      <b/>
      <sz val="10"/>
      <color theme="1"/>
      <name val="Calibri"/>
      <family val="2"/>
      <scheme val="minor"/>
    </font>
    <font>
      <sz val="8"/>
      <name val="Calibri"/>
      <family val="2"/>
      <scheme val="minor"/>
    </font>
    <font>
      <b/>
      <sz val="11"/>
      <color theme="4"/>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7">
    <border>
      <left/>
      <right/>
      <top/>
      <bottom/>
      <diagonal/>
    </border>
    <border>
      <left/>
      <right/>
      <top/>
      <bottom style="thin">
        <color auto="1"/>
      </bottom>
      <diagonal/>
    </border>
    <border>
      <left style="hair">
        <color auto="1"/>
      </left>
      <right/>
      <top style="hair">
        <color auto="1"/>
      </top>
      <bottom/>
      <diagonal/>
    </border>
    <border>
      <left/>
      <right/>
      <top style="hair">
        <color auto="1"/>
      </top>
      <bottom/>
      <diagonal/>
    </border>
    <border>
      <left style="hair">
        <color auto="1"/>
      </left>
      <right/>
      <top/>
      <bottom/>
      <diagonal/>
    </border>
    <border>
      <left/>
      <right style="dotted">
        <color auto="1"/>
      </right>
      <top/>
      <bottom/>
      <diagonal/>
    </border>
    <border>
      <left style="hair">
        <color auto="1"/>
      </left>
      <right/>
      <top style="thin">
        <color auto="1"/>
      </top>
      <bottom/>
      <diagonal/>
    </border>
    <border>
      <left/>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1">
      <alignment vertical="top"/>
    </xf>
  </cellStyleXfs>
  <cellXfs count="119">
    <xf numFmtId="0" fontId="0" fillId="0" borderId="0" xfId="0"/>
    <xf numFmtId="0" fontId="4" fillId="0" borderId="0" xfId="4" applyFont="1" applyBorder="1">
      <alignment vertical="top"/>
    </xf>
    <xf numFmtId="0" fontId="5" fillId="0" borderId="0" xfId="4" applyFont="1" applyBorder="1">
      <alignment vertical="top"/>
    </xf>
    <xf numFmtId="0" fontId="6" fillId="0" borderId="0" xfId="4" applyFont="1" applyBorder="1">
      <alignment vertical="top"/>
    </xf>
    <xf numFmtId="0" fontId="7" fillId="0" borderId="0" xfId="0" applyFont="1" applyAlignment="1">
      <alignment vertical="top"/>
    </xf>
    <xf numFmtId="0" fontId="5" fillId="2" borderId="2" xfId="0" applyFont="1" applyFill="1" applyBorder="1" applyAlignment="1">
      <alignment vertical="center"/>
    </xf>
    <xf numFmtId="0" fontId="8" fillId="2" borderId="3" xfId="0" applyFont="1" applyFill="1" applyBorder="1" applyAlignment="1">
      <alignment vertical="center"/>
    </xf>
    <xf numFmtId="0" fontId="9" fillId="2" borderId="3" xfId="0" applyFont="1" applyFill="1" applyBorder="1" applyAlignment="1">
      <alignment vertical="center"/>
    </xf>
    <xf numFmtId="0" fontId="8" fillId="2" borderId="0" xfId="0" applyFont="1" applyFill="1" applyAlignment="1">
      <alignment horizontal="center" vertical="center" wrapText="1"/>
    </xf>
    <xf numFmtId="0" fontId="8" fillId="2" borderId="5" xfId="0" applyFont="1" applyFill="1" applyBorder="1" applyAlignment="1">
      <alignment horizontal="center" vertical="center" wrapText="1"/>
    </xf>
    <xf numFmtId="0" fontId="5" fillId="2" borderId="0" xfId="0" applyFont="1" applyFill="1" applyAlignment="1">
      <alignment vertical="center"/>
    </xf>
    <xf numFmtId="0" fontId="8" fillId="2" borderId="4" xfId="0" applyFont="1" applyFill="1" applyBorder="1"/>
    <xf numFmtId="0" fontId="8" fillId="2" borderId="1" xfId="0" applyFont="1" applyFill="1" applyBorder="1"/>
    <xf numFmtId="164" fontId="8" fillId="2" borderId="5" xfId="1" applyNumberFormat="1" applyFont="1" applyFill="1" applyBorder="1"/>
    <xf numFmtId="0" fontId="8" fillId="2" borderId="0" xfId="0" applyFont="1" applyFill="1"/>
    <xf numFmtId="164" fontId="5" fillId="2" borderId="0" xfId="1" applyNumberFormat="1" applyFont="1" applyFill="1" applyBorder="1" applyAlignment="1">
      <alignment vertical="center"/>
    </xf>
    <xf numFmtId="165" fontId="5" fillId="2" borderId="0" xfId="2" applyNumberFormat="1" applyFont="1" applyFill="1" applyBorder="1" applyAlignment="1">
      <alignment vertical="center"/>
    </xf>
    <xf numFmtId="0" fontId="8" fillId="2" borderId="5" xfId="0" applyFont="1" applyFill="1" applyBorder="1"/>
    <xf numFmtId="165" fontId="5" fillId="2" borderId="7" xfId="2" applyNumberFormat="1" applyFont="1" applyFill="1" applyBorder="1" applyAlignment="1">
      <alignment vertical="center"/>
    </xf>
    <xf numFmtId="0" fontId="8" fillId="2" borderId="8" xfId="0" applyFont="1" applyFill="1" applyBorder="1"/>
    <xf numFmtId="0" fontId="8" fillId="2" borderId="9" xfId="0" applyFont="1" applyFill="1" applyBorder="1"/>
    <xf numFmtId="165" fontId="5" fillId="2" borderId="9" xfId="0" applyNumberFormat="1" applyFont="1" applyFill="1" applyBorder="1"/>
    <xf numFmtId="0" fontId="9" fillId="0" borderId="0" xfId="0" applyFont="1" applyAlignment="1">
      <alignment vertical="top"/>
    </xf>
    <xf numFmtId="0" fontId="14" fillId="0" borderId="0" xfId="4" applyFont="1" applyBorder="1">
      <alignment vertical="top"/>
    </xf>
    <xf numFmtId="0" fontId="2" fillId="2" borderId="4" xfId="0" applyFont="1" applyFill="1" applyBorder="1" applyAlignment="1">
      <alignment vertical="center"/>
    </xf>
    <xf numFmtId="0" fontId="10" fillId="0" borderId="0" xfId="0" applyFont="1" applyAlignment="1">
      <alignment vertical="top"/>
    </xf>
    <xf numFmtId="164" fontId="1" fillId="2" borderId="5" xfId="1" applyNumberFormat="1" applyFont="1" applyFill="1" applyBorder="1" applyAlignment="1">
      <alignment vertical="center"/>
    </xf>
    <xf numFmtId="9" fontId="15" fillId="2" borderId="0" xfId="3" applyFont="1" applyFill="1" applyBorder="1" applyAlignment="1">
      <alignment vertical="center"/>
    </xf>
    <xf numFmtId="0" fontId="1" fillId="2" borderId="0" xfId="1" applyNumberFormat="1" applyFont="1" applyFill="1" applyBorder="1" applyAlignment="1">
      <alignment vertical="center"/>
    </xf>
    <xf numFmtId="0" fontId="13" fillId="2" borderId="0" xfId="1" applyNumberFormat="1" applyFont="1" applyFill="1" applyBorder="1" applyAlignment="1" applyProtection="1">
      <alignment vertical="center"/>
      <protection locked="0"/>
    </xf>
    <xf numFmtId="165" fontId="13" fillId="2" borderId="0" xfId="2" applyNumberFormat="1" applyFont="1" applyFill="1" applyBorder="1" applyAlignment="1" applyProtection="1">
      <alignment vertical="center"/>
      <protection locked="0"/>
    </xf>
    <xf numFmtId="165" fontId="1" fillId="2" borderId="0" xfId="2" applyNumberFormat="1" applyFont="1" applyFill="1" applyBorder="1" applyAlignment="1">
      <alignment vertical="center"/>
    </xf>
    <xf numFmtId="0" fontId="5" fillId="3" borderId="4" xfId="0" applyFont="1" applyFill="1" applyBorder="1" applyAlignment="1">
      <alignment vertical="center" wrapText="1"/>
    </xf>
    <xf numFmtId="0" fontId="1" fillId="2" borderId="4" xfId="0" applyFont="1" applyFill="1" applyBorder="1" applyAlignment="1">
      <alignment vertical="center"/>
    </xf>
    <xf numFmtId="164" fontId="1" fillId="2" borderId="0" xfId="1" applyNumberFormat="1" applyFont="1" applyFill="1" applyBorder="1" applyAlignment="1">
      <alignment vertical="center"/>
    </xf>
    <xf numFmtId="164" fontId="2" fillId="2" borderId="5" xfId="1" applyNumberFormat="1" applyFont="1" applyFill="1" applyBorder="1" applyAlignment="1">
      <alignment vertical="center"/>
    </xf>
    <xf numFmtId="0" fontId="1" fillId="2" borderId="4" xfId="0" applyFont="1" applyFill="1" applyBorder="1"/>
    <xf numFmtId="0" fontId="1" fillId="2" borderId="1" xfId="0" applyFont="1" applyFill="1" applyBorder="1"/>
    <xf numFmtId="164" fontId="1" fillId="2" borderId="1" xfId="1" applyNumberFormat="1" applyFont="1" applyFill="1" applyBorder="1"/>
    <xf numFmtId="164" fontId="1" fillId="2" borderId="5" xfId="1" applyNumberFormat="1" applyFont="1" applyFill="1" applyBorder="1"/>
    <xf numFmtId="0" fontId="2" fillId="2" borderId="6" xfId="0" applyFont="1" applyFill="1" applyBorder="1" applyAlignment="1">
      <alignment vertical="center"/>
    </xf>
    <xf numFmtId="9" fontId="16" fillId="2" borderId="0" xfId="3" applyFont="1" applyFill="1" applyBorder="1" applyAlignment="1">
      <alignment vertical="center"/>
    </xf>
    <xf numFmtId="164" fontId="2" fillId="2" borderId="0" xfId="1" applyNumberFormat="1" applyFont="1" applyFill="1" applyBorder="1" applyAlignment="1">
      <alignment vertical="center"/>
    </xf>
    <xf numFmtId="165" fontId="2" fillId="2" borderId="0" xfId="2" applyNumberFormat="1" applyFont="1" applyFill="1" applyBorder="1" applyAlignment="1">
      <alignment vertical="center"/>
    </xf>
    <xf numFmtId="0" fontId="2" fillId="2" borderId="0" xfId="0" applyFont="1" applyFill="1" applyAlignment="1">
      <alignment horizontal="right" vertical="center" wrapText="1"/>
    </xf>
    <xf numFmtId="0" fontId="2" fillId="2" borderId="0" xfId="0" applyFont="1" applyFill="1" applyAlignment="1">
      <alignment vertical="center"/>
    </xf>
    <xf numFmtId="0" fontId="1" fillId="2" borderId="0" xfId="0" applyFont="1" applyFill="1" applyAlignment="1">
      <alignment vertical="center"/>
    </xf>
    <xf numFmtId="0" fontId="13" fillId="2" borderId="0" xfId="0" applyFont="1" applyFill="1" applyAlignment="1" applyProtection="1">
      <alignment vertical="center"/>
      <protection locked="0"/>
    </xf>
    <xf numFmtId="9" fontId="13" fillId="2" borderId="0" xfId="0" applyNumberFormat="1" applyFont="1" applyFill="1" applyAlignment="1" applyProtection="1">
      <alignment vertical="center"/>
      <protection locked="0"/>
    </xf>
    <xf numFmtId="165" fontId="1" fillId="2" borderId="0" xfId="0" applyNumberFormat="1" applyFont="1" applyFill="1" applyAlignment="1">
      <alignment vertical="center"/>
    </xf>
    <xf numFmtId="0" fontId="1" fillId="2" borderId="0" xfId="0" applyFont="1" applyFill="1"/>
    <xf numFmtId="164" fontId="1" fillId="2" borderId="5" xfId="1" applyNumberFormat="1" applyFont="1" applyFill="1" applyBorder="1" applyAlignment="1">
      <alignment horizontal="right" vertical="center"/>
    </xf>
    <xf numFmtId="0" fontId="1" fillId="2" borderId="0" xfId="0" applyFont="1" applyFill="1" applyAlignment="1">
      <alignment horizontal="right" vertical="center"/>
    </xf>
    <xf numFmtId="164" fontId="13" fillId="4" borderId="0" xfId="1" applyNumberFormat="1" applyFont="1" applyFill="1" applyBorder="1" applyAlignment="1" applyProtection="1">
      <alignment vertical="center"/>
      <protection locked="0"/>
    </xf>
    <xf numFmtId="164" fontId="1" fillId="2" borderId="0" xfId="1" applyNumberFormat="1" applyFont="1" applyFill="1" applyBorder="1"/>
    <xf numFmtId="43" fontId="13" fillId="4" borderId="0" xfId="1" applyFont="1" applyFill="1" applyBorder="1" applyAlignment="1" applyProtection="1">
      <alignment vertical="center"/>
      <protection locked="0"/>
    </xf>
    <xf numFmtId="165" fontId="15" fillId="2" borderId="0" xfId="2" applyNumberFormat="1" applyFont="1" applyFill="1" applyBorder="1" applyAlignment="1" applyProtection="1">
      <alignment vertical="center"/>
      <protection locked="0"/>
    </xf>
    <xf numFmtId="165" fontId="13" fillId="4" borderId="0" xfId="2" applyNumberFormat="1" applyFont="1" applyFill="1" applyBorder="1" applyAlignment="1" applyProtection="1">
      <alignment vertical="center"/>
      <protection locked="0"/>
    </xf>
    <xf numFmtId="9" fontId="13" fillId="4" borderId="0" xfId="0" applyNumberFormat="1" applyFont="1" applyFill="1" applyAlignment="1" applyProtection="1">
      <alignment vertical="center"/>
      <protection locked="0"/>
    </xf>
    <xf numFmtId="43" fontId="11" fillId="4" borderId="0" xfId="1" applyFont="1" applyFill="1" applyBorder="1" applyProtection="1">
      <protection locked="0"/>
    </xf>
    <xf numFmtId="0" fontId="13" fillId="4" borderId="4" xfId="0" applyFont="1" applyFill="1" applyBorder="1" applyAlignment="1">
      <alignment vertical="center"/>
    </xf>
    <xf numFmtId="0" fontId="13" fillId="4" borderId="4" xfId="0" applyFont="1" applyFill="1" applyBorder="1" applyAlignment="1">
      <alignment vertical="center" wrapText="1"/>
    </xf>
    <xf numFmtId="0" fontId="2" fillId="3" borderId="2" xfId="0" applyFont="1" applyFill="1" applyBorder="1"/>
    <xf numFmtId="0" fontId="0" fillId="0" borderId="3" xfId="0" applyBorder="1"/>
    <xf numFmtId="0" fontId="0" fillId="0" borderId="10" xfId="0" applyBorder="1"/>
    <xf numFmtId="0" fontId="5" fillId="2" borderId="4" xfId="0" applyFont="1" applyFill="1" applyBorder="1" applyAlignment="1">
      <alignment horizontal="left" vertical="center"/>
    </xf>
    <xf numFmtId="0" fontId="5" fillId="2" borderId="0" xfId="0" applyFont="1" applyFill="1" applyAlignment="1">
      <alignment horizontal="left" vertical="center"/>
    </xf>
    <xf numFmtId="43" fontId="0" fillId="2" borderId="0" xfId="1" applyFont="1" applyFill="1" applyBorder="1" applyAlignment="1">
      <alignment horizontal="right" vertical="center"/>
    </xf>
    <xf numFmtId="0" fontId="0" fillId="2" borderId="0" xfId="0" applyFill="1" applyAlignment="1">
      <alignment horizontal="left" vertical="center"/>
    </xf>
    <xf numFmtId="43" fontId="1" fillId="2" borderId="0" xfId="1" applyFont="1" applyFill="1" applyBorder="1" applyAlignment="1">
      <alignment horizontal="right" vertical="center"/>
    </xf>
    <xf numFmtId="0" fontId="0" fillId="0" borderId="11" xfId="0" applyBorder="1"/>
    <xf numFmtId="0" fontId="13" fillId="4" borderId="0" xfId="0" quotePrefix="1" applyFont="1" applyFill="1"/>
    <xf numFmtId="0" fontId="0" fillId="2" borderId="0" xfId="0" applyFill="1"/>
    <xf numFmtId="43" fontId="0" fillId="2" borderId="0" xfId="1" applyFont="1" applyFill="1" applyBorder="1" applyAlignment="1">
      <alignment horizontal="right"/>
    </xf>
    <xf numFmtId="14" fontId="13" fillId="4" borderId="0" xfId="0" applyNumberFormat="1" applyFont="1" applyFill="1"/>
    <xf numFmtId="43" fontId="0" fillId="0" borderId="11" xfId="1" applyFont="1" applyBorder="1"/>
    <xf numFmtId="0" fontId="0" fillId="0" borderId="12" xfId="0" applyBorder="1"/>
    <xf numFmtId="0" fontId="0" fillId="0" borderId="4" xfId="0" applyBorder="1"/>
    <xf numFmtId="0" fontId="0" fillId="0" borderId="4" xfId="0" applyBorder="1" applyAlignment="1">
      <alignment horizontal="left" indent="1"/>
    </xf>
    <xf numFmtId="165" fontId="0" fillId="0" borderId="0" xfId="2" applyNumberFormat="1" applyFont="1" applyBorder="1"/>
    <xf numFmtId="10" fontId="13" fillId="4" borderId="0" xfId="3" applyNumberFormat="1" applyFont="1" applyFill="1" applyBorder="1"/>
    <xf numFmtId="0" fontId="0" fillId="0" borderId="8" xfId="0" applyBorder="1"/>
    <xf numFmtId="0" fontId="0" fillId="0" borderId="9" xfId="0" applyBorder="1"/>
    <xf numFmtId="43" fontId="0" fillId="0" borderId="0" xfId="1" applyFont="1" applyBorder="1"/>
    <xf numFmtId="0" fontId="0" fillId="0" borderId="2" xfId="0" applyBorder="1"/>
    <xf numFmtId="0" fontId="2" fillId="0" borderId="4" xfId="0" applyFont="1" applyBorder="1"/>
    <xf numFmtId="165" fontId="2" fillId="0" borderId="0" xfId="0" applyNumberFormat="1" applyFont="1"/>
    <xf numFmtId="165" fontId="2" fillId="0" borderId="13" xfId="2" applyNumberFormat="1" applyFont="1" applyBorder="1"/>
    <xf numFmtId="165" fontId="13" fillId="4" borderId="1" xfId="2" applyNumberFormat="1" applyFont="1" applyFill="1" applyBorder="1"/>
    <xf numFmtId="0" fontId="9" fillId="2" borderId="0" xfId="0" applyFont="1" applyFill="1" applyAlignment="1">
      <alignment horizontal="center" vertical="center" wrapText="1"/>
    </xf>
    <xf numFmtId="165" fontId="17" fillId="2" borderId="0" xfId="0" applyNumberFormat="1" applyFont="1" applyFill="1" applyAlignment="1">
      <alignment vertical="center"/>
    </xf>
    <xf numFmtId="0" fontId="17" fillId="2" borderId="1" xfId="0" applyFont="1" applyFill="1" applyBorder="1"/>
    <xf numFmtId="165" fontId="18" fillId="2" borderId="0" xfId="2" applyNumberFormat="1" applyFont="1" applyFill="1" applyBorder="1" applyAlignment="1">
      <alignment vertical="center"/>
    </xf>
    <xf numFmtId="0" fontId="9" fillId="2" borderId="0" xfId="0" applyFont="1" applyFill="1"/>
    <xf numFmtId="165" fontId="6" fillId="2" borderId="0" xfId="0" applyNumberFormat="1" applyFont="1" applyFill="1" applyAlignment="1">
      <alignment vertical="center"/>
    </xf>
    <xf numFmtId="0" fontId="9" fillId="2" borderId="9" xfId="0" applyFont="1" applyFill="1" applyBorder="1"/>
    <xf numFmtId="0" fontId="7" fillId="0" borderId="10" xfId="0" applyFont="1" applyBorder="1" applyAlignment="1">
      <alignment vertical="top"/>
    </xf>
    <xf numFmtId="0" fontId="7" fillId="0" borderId="11" xfId="0" applyFont="1" applyBorder="1" applyAlignment="1">
      <alignment vertical="top"/>
    </xf>
    <xf numFmtId="0" fontId="10" fillId="0" borderId="11" xfId="0" applyFont="1" applyBorder="1" applyAlignment="1">
      <alignment vertical="top"/>
    </xf>
    <xf numFmtId="0" fontId="7" fillId="0" borderId="12" xfId="0" applyFont="1" applyBorder="1" applyAlignment="1">
      <alignment vertical="top"/>
    </xf>
    <xf numFmtId="165" fontId="20" fillId="4" borderId="0" xfId="2" applyNumberFormat="1" applyFont="1" applyFill="1" applyBorder="1"/>
    <xf numFmtId="5" fontId="11" fillId="4" borderId="0" xfId="2" applyNumberFormat="1" applyFont="1" applyFill="1" applyBorder="1" applyProtection="1">
      <protection locked="0"/>
    </xf>
    <xf numFmtId="5" fontId="8" fillId="2" borderId="0" xfId="0" applyNumberFormat="1" applyFont="1" applyFill="1"/>
    <xf numFmtId="5" fontId="5" fillId="2" borderId="0" xfId="2" applyNumberFormat="1" applyFont="1" applyFill="1" applyBorder="1" applyAlignment="1"/>
    <xf numFmtId="49" fontId="0" fillId="0" borderId="4" xfId="0" applyNumberFormat="1" applyBorder="1" applyAlignment="1">
      <alignment horizontal="left" indent="1"/>
    </xf>
    <xf numFmtId="43" fontId="20" fillId="4" borderId="14" xfId="1" applyFont="1" applyFill="1" applyBorder="1" applyAlignment="1"/>
    <xf numFmtId="43" fontId="20" fillId="4" borderId="15" xfId="1" applyFont="1" applyFill="1" applyBorder="1" applyAlignment="1"/>
    <xf numFmtId="43" fontId="20" fillId="4" borderId="16" xfId="1" applyFont="1" applyFill="1" applyBorder="1" applyAlignment="1"/>
    <xf numFmtId="0" fontId="5" fillId="2" borderId="3" xfId="0" applyFont="1" applyFill="1" applyBorder="1" applyAlignment="1">
      <alignment horizontal="center" vertical="center"/>
    </xf>
    <xf numFmtId="43" fontId="14" fillId="0" borderId="14" xfId="4" applyNumberFormat="1" applyFont="1" applyBorder="1">
      <alignment vertical="top"/>
    </xf>
    <xf numFmtId="43" fontId="14" fillId="0" borderId="15" xfId="4" applyNumberFormat="1" applyFont="1" applyBorder="1">
      <alignment vertical="top"/>
    </xf>
    <xf numFmtId="43" fontId="14" fillId="0" borderId="16" xfId="4" applyNumberFormat="1" applyFont="1" applyBorder="1">
      <alignment vertical="top"/>
    </xf>
    <xf numFmtId="0" fontId="0" fillId="2" borderId="4" xfId="0" applyFill="1" applyBorder="1" applyAlignment="1">
      <alignment horizontal="left"/>
    </xf>
    <xf numFmtId="0" fontId="8" fillId="2" borderId="0" xfId="0" applyFont="1" applyFill="1" applyAlignment="1">
      <alignment horizontal="left"/>
    </xf>
    <xf numFmtId="0" fontId="12" fillId="2" borderId="8" xfId="0" applyFont="1" applyFill="1" applyBorder="1" applyAlignment="1">
      <alignment horizontal="left"/>
    </xf>
    <xf numFmtId="0" fontId="12" fillId="2" borderId="9" xfId="0" applyFont="1" applyFill="1" applyBorder="1" applyAlignment="1">
      <alignment horizontal="left"/>
    </xf>
    <xf numFmtId="0" fontId="8" fillId="2" borderId="4" xfId="0" applyFont="1" applyFill="1" applyBorder="1" applyAlignment="1">
      <alignment horizontal="left"/>
    </xf>
    <xf numFmtId="0" fontId="2" fillId="2" borderId="4" xfId="0" applyFont="1" applyFill="1" applyBorder="1"/>
    <xf numFmtId="0" fontId="2" fillId="2" borderId="0" xfId="0" applyFont="1" applyFill="1"/>
  </cellXfs>
  <cellStyles count="5">
    <cellStyle name="Documentnaam" xfId="4" xr:uid="{577B9C91-2FB0-4A74-819E-67AB8D02DAC3}"/>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190499</xdr:rowOff>
    </xdr:from>
    <xdr:to>
      <xdr:col>4</xdr:col>
      <xdr:colOff>1857374</xdr:colOff>
      <xdr:row>61</xdr:row>
      <xdr:rowOff>47625</xdr:rowOff>
    </xdr:to>
    <xdr:sp macro="" textlink="">
      <xdr:nvSpPr>
        <xdr:cNvPr id="2" name="Tekstvak 1">
          <a:extLst>
            <a:ext uri="{FF2B5EF4-FFF2-40B4-BE49-F238E27FC236}">
              <a16:creationId xmlns:a16="http://schemas.microsoft.com/office/drawing/2014/main" id="{0AD2BB09-B32F-428A-AF27-09C1BB4C12E7}"/>
            </a:ext>
          </a:extLst>
        </xdr:cNvPr>
        <xdr:cNvSpPr txBox="1"/>
      </xdr:nvSpPr>
      <xdr:spPr>
        <a:xfrm>
          <a:off x="0" y="4991099"/>
          <a:ext cx="8162924" cy="7667626"/>
        </a:xfrm>
        <a:prstGeom prst="rect">
          <a:avLst/>
        </a:prstGeom>
        <a:noFill/>
        <a:ln w="1270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u="sng">
              <a:solidFill>
                <a:schemeClr val="dk1"/>
              </a:solidFill>
              <a:effectLst/>
              <a:latin typeface="+mn-lt"/>
              <a:ea typeface="+mn-ea"/>
              <a:cs typeface="+mn-cs"/>
            </a:rPr>
            <a:t>Toelichting Inschrijfbiljet Financieel Grondbod:</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Een vereiste voor de Inschrijver is het zich onvoorwaardelijk verplichten tot betaling aan gemeente van het aangeboden Financieel grondbod voor </a:t>
          </a:r>
          <a:r>
            <a:rPr lang="nl-NL" sz="1100" b="1">
              <a:solidFill>
                <a:schemeClr val="dk1"/>
              </a:solidFill>
              <a:effectLst/>
              <a:latin typeface="+mn-lt"/>
              <a:ea typeface="+mn-ea"/>
              <a:cs typeface="+mn-cs"/>
            </a:rPr>
            <a:t>Singellaan 10, Siddeburen </a:t>
          </a:r>
          <a:r>
            <a:rPr lang="nl-NL" sz="1100">
              <a:solidFill>
                <a:schemeClr val="dk1"/>
              </a:solidFill>
              <a:effectLst/>
              <a:latin typeface="+mn-lt"/>
              <a:ea typeface="+mn-ea"/>
              <a:cs typeface="+mn-cs"/>
            </a:rPr>
            <a:t>. Dit grondbod wordt door de ontwikkelaar bepaald exclusief BTW op prijspeil 1-6-2026, te indexeren tot het moment van (deel)levering(en) met de CPI-index alle huishoudens (2015=100).</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Om de marktconforme opbouw van het Financieel grondbod te kunnen aantonen en zodanig dat de gemeente in staat is deze te kunnen controleren dient Inschrijver het </a:t>
          </a:r>
          <a:r>
            <a:rPr lang="nl-NL" sz="1100" b="1">
              <a:solidFill>
                <a:schemeClr val="dk1"/>
              </a:solidFill>
              <a:effectLst/>
              <a:latin typeface="+mn-lt"/>
              <a:ea typeface="+mn-ea"/>
              <a:cs typeface="+mn-cs"/>
            </a:rPr>
            <a:t>Inschrijfbiljet Financieel Grondbod Singellaan 10, Siddeburen </a:t>
          </a:r>
          <a:r>
            <a:rPr lang="nl-NL" sz="1100">
              <a:solidFill>
                <a:schemeClr val="dk1"/>
              </a:solidFill>
              <a:effectLst/>
              <a:latin typeface="+mn-lt"/>
              <a:ea typeface="+mn-ea"/>
              <a:cs typeface="+mn-cs"/>
            </a:rPr>
            <a:t>in te vullen.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het Inschrijfbiljet dienen in het tabblad 'GREX-kosten' de grondexploitatiekosten op hoofdpostenniveau te worden ingevuld. Een eventueel grondexploitatiemodel is als aanvullende bijlage toegestaan, maar niet verplicht.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 het tabblad 'Financieel grondbod' is er de mogelijkheid een post Indexering opbrengsten op te nemen, indien in de berekening van het grondbod hiermee is gerekend. Zo is er om dezelfde reden ook de mogelijkheid op het tabblad 'GREX-kosten' de post Indexering kosten en de post Rente op te nemen. Indien de uitgangspunten voor de berekening van indexering en rente uit een eventueel toe te voegen grondexploitatiemodel blijken, is dat voldoende onderbouwing. Indien een dergelijk model niet wordt toegevoegd dienen de indexeringspercentages en rentevoet waarmee is gerekend te worden aangegeven op de eerdergenoemde tabbladen van het Inschrijfbiljet.</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Het saldo grondexploitatie volgt uit de invoer van het Inschrijfbiljet en eventuele aanvullingen van Inschrijver vanuit de eigen grondexploitatieberekening.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In het Inschrijfbiljet zijn de gele velden met blauwe tekstkleur bedoeld voor invoer van gegevens.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Het vastgoedprogramma dient minimaal te worden ingevoerd op het detailleringsniveau als aangegeven. Dit voor zover de mogelijkheden voor de verschillende woningbouwcategorieën onderdeel zijn van het door Inschrijver uitgewerkte programma.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Alle overige cellen van het Inschrijfbiljet betreffen vaste gegevens of doorverwijzing vanuit de invoer. Deze cellen dienen onaangetast te blijven. Om de mogelijkheid te geven bij het vastgoedprogramma regels in te voegen, als dat voor Inschrijver nodig of gewenst is, is het Inschrijfbiljet niet beveiligd. </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Verantwoordelijkheid voor juiste invulling van de Invulformat is dan ook voor Inschrijver. </a:t>
          </a:r>
        </a:p>
        <a:p>
          <a:r>
            <a:rPr lang="nl-NL" sz="1100">
              <a:solidFill>
                <a:schemeClr val="dk1"/>
              </a:solidFill>
              <a:effectLst/>
              <a:latin typeface="+mn-lt"/>
              <a:ea typeface="+mn-ea"/>
              <a:cs typeface="+mn-cs"/>
            </a:rPr>
            <a:t> </a:t>
          </a:r>
        </a:p>
        <a:p>
          <a:pPr algn="l"/>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2A68-5C25-421D-BE26-96D94ABBEBF2}">
  <sheetPr>
    <tabColor theme="8"/>
    <pageSetUpPr fitToPage="1"/>
  </sheetPr>
  <dimension ref="A1:E18"/>
  <sheetViews>
    <sheetView showGridLines="0" tabSelected="1" zoomScale="110" zoomScaleNormal="110" workbookViewId="0">
      <selection activeCell="K17" sqref="K17"/>
    </sheetView>
  </sheetViews>
  <sheetFormatPr defaultRowHeight="14.4"/>
  <cols>
    <col min="1" max="1" width="59.77734375" customWidth="1"/>
    <col min="2" max="2" width="24.21875" customWidth="1"/>
    <col min="3" max="3" width="2.77734375" customWidth="1"/>
    <col min="4" max="4" width="7.77734375" customWidth="1"/>
    <col min="5" max="5" width="28.21875" bestFit="1" customWidth="1"/>
    <col min="6" max="6" width="10.5546875" bestFit="1" customWidth="1"/>
    <col min="7" max="7" width="11.44140625" bestFit="1" customWidth="1"/>
    <col min="8" max="8" width="13.21875" bestFit="1" customWidth="1"/>
  </cols>
  <sheetData>
    <row r="1" spans="1:5" ht="21">
      <c r="A1" s="1" t="s">
        <v>0</v>
      </c>
    </row>
    <row r="2" spans="1:5" ht="21">
      <c r="A2" s="1" t="s">
        <v>56</v>
      </c>
    </row>
    <row r="3" spans="1:5" ht="16.2" thickBot="1">
      <c r="A3" s="23"/>
    </row>
    <row r="4" spans="1:5" ht="16.8" thickTop="1" thickBot="1">
      <c r="A4" s="23" t="s">
        <v>44</v>
      </c>
      <c r="B4" s="105" t="s">
        <v>31</v>
      </c>
      <c r="C4" s="106"/>
      <c r="D4" s="107"/>
    </row>
    <row r="5" spans="1:5" ht="15" thickTop="1">
      <c r="A5" s="82"/>
      <c r="B5" s="82"/>
      <c r="C5" s="82"/>
      <c r="D5" s="82"/>
      <c r="E5" s="82"/>
    </row>
    <row r="6" spans="1:5">
      <c r="A6" s="84"/>
      <c r="B6" s="63"/>
      <c r="C6" s="63"/>
      <c r="D6" s="63"/>
      <c r="E6" s="64"/>
    </row>
    <row r="7" spans="1:5">
      <c r="A7" s="85" t="s">
        <v>47</v>
      </c>
      <c r="E7" s="70"/>
    </row>
    <row r="8" spans="1:5">
      <c r="A8" s="104" t="s">
        <v>59</v>
      </c>
      <c r="B8" s="79">
        <f>'Residuele Grondwaardebepaling'!X23</f>
        <v>0</v>
      </c>
      <c r="E8" s="70"/>
    </row>
    <row r="9" spans="1:5">
      <c r="A9" s="78" t="s">
        <v>45</v>
      </c>
      <c r="B9" s="88">
        <v>0</v>
      </c>
      <c r="D9" s="80">
        <v>0</v>
      </c>
      <c r="E9" s="70" t="s">
        <v>46</v>
      </c>
    </row>
    <row r="10" spans="1:5">
      <c r="A10" s="85" t="s">
        <v>48</v>
      </c>
      <c r="B10" s="86">
        <f>SUM(B8:B9)</f>
        <v>0</v>
      </c>
      <c r="E10" s="70"/>
    </row>
    <row r="11" spans="1:5">
      <c r="A11" s="77"/>
      <c r="E11" s="70"/>
    </row>
    <row r="12" spans="1:5" ht="15" thickBot="1">
      <c r="A12" s="85" t="s">
        <v>35</v>
      </c>
      <c r="B12" s="87">
        <f>'GREX-kosten'!H16</f>
        <v>0</v>
      </c>
      <c r="E12" s="70"/>
    </row>
    <row r="13" spans="1:5" ht="15" thickTop="1">
      <c r="A13" s="77"/>
      <c r="E13" s="70"/>
    </row>
    <row r="14" spans="1:5">
      <c r="A14" s="85" t="s">
        <v>53</v>
      </c>
      <c r="B14" s="86">
        <f>B10-B12</f>
        <v>0</v>
      </c>
      <c r="D14" s="75" t="s">
        <v>36</v>
      </c>
      <c r="E14" s="70"/>
    </row>
    <row r="15" spans="1:5">
      <c r="A15" s="85" t="s">
        <v>54</v>
      </c>
      <c r="B15" s="74">
        <v>46174</v>
      </c>
      <c r="D15" s="83" t="s">
        <v>55</v>
      </c>
      <c r="E15" s="70"/>
    </row>
    <row r="16" spans="1:5">
      <c r="A16" s="85"/>
      <c r="B16" s="86"/>
      <c r="D16" s="83"/>
      <c r="E16" s="70"/>
    </row>
    <row r="17" spans="1:5">
      <c r="A17" s="85" t="s">
        <v>52</v>
      </c>
      <c r="B17" s="100">
        <v>0</v>
      </c>
      <c r="D17" s="83" t="s">
        <v>62</v>
      </c>
      <c r="E17" s="70"/>
    </row>
    <row r="18" spans="1:5">
      <c r="A18" s="81"/>
      <c r="B18" s="82"/>
      <c r="C18" s="82"/>
      <c r="D18" s="82"/>
      <c r="E18" s="76"/>
    </row>
  </sheetData>
  <mergeCells count="1">
    <mergeCell ref="B4:D4"/>
  </mergeCells>
  <phoneticPr fontId="19" type="noConversion"/>
  <pageMargins left="0.70866141732283472" right="0.70866141732283472" top="0.74803149606299213" bottom="0.74803149606299213" header="0.31496062992125984" footer="0.31496062992125984"/>
  <pageSetup paperSize="9" scale="50" orientation="landscape" r:id="rId1"/>
  <headerFooter>
    <oddFooter>&amp;C&amp;P/&amp;N&amp;R&amp;A
&amp;F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327E-0621-4BDC-B759-2564D2FF2716}">
  <sheetPr>
    <pageSetUpPr fitToPage="1"/>
  </sheetPr>
  <dimension ref="A1:Y24"/>
  <sheetViews>
    <sheetView showGridLines="0" zoomScale="90" zoomScaleNormal="90" workbookViewId="0">
      <selection activeCell="H32" sqref="H32"/>
    </sheetView>
  </sheetViews>
  <sheetFormatPr defaultColWidth="7.44140625" defaultRowHeight="13.8"/>
  <cols>
    <col min="1" max="1" width="47.77734375" style="4" customWidth="1"/>
    <col min="2" max="2" width="14.44140625" style="4" customWidth="1"/>
    <col min="3" max="3" width="14.21875" style="4" bestFit="1" customWidth="1"/>
    <col min="4" max="4" width="16.21875" style="4" customWidth="1"/>
    <col min="5" max="5" width="13.77734375" style="4" bestFit="1" customWidth="1"/>
    <col min="6" max="7" width="9.21875" style="4" customWidth="1"/>
    <col min="8" max="8" width="15.44140625" style="4" customWidth="1"/>
    <col min="9" max="9" width="15.5546875" style="4" customWidth="1"/>
    <col min="10" max="11" width="2.44140625" style="4" customWidth="1"/>
    <col min="12" max="12" width="15.21875" style="4" bestFit="1" customWidth="1"/>
    <col min="13" max="13" width="16.44140625" style="4" customWidth="1"/>
    <col min="14" max="14" width="24.5546875" style="4" customWidth="1"/>
    <col min="15" max="16" width="2.44140625" style="4" customWidth="1"/>
    <col min="17" max="17" width="17.77734375" style="4" customWidth="1"/>
    <col min="18" max="18" width="12.77734375" style="4" customWidth="1"/>
    <col min="19" max="19" width="15.44140625" style="4" customWidth="1"/>
    <col min="20" max="20" width="17.77734375" style="4" customWidth="1"/>
    <col min="21" max="21" width="21.21875" style="4" bestFit="1" customWidth="1"/>
    <col min="22" max="23" width="2.44140625" style="4" customWidth="1"/>
    <col min="24" max="24" width="23.44140625" style="22" bestFit="1" customWidth="1"/>
    <col min="25" max="16384" width="7.44140625" style="4"/>
  </cols>
  <sheetData>
    <row r="1" spans="1:25" ht="21">
      <c r="A1" s="1" t="s">
        <v>0</v>
      </c>
      <c r="B1" s="2"/>
      <c r="C1" s="2"/>
      <c r="D1" s="2"/>
      <c r="E1" s="2"/>
      <c r="F1" s="2"/>
      <c r="G1" s="2"/>
      <c r="H1" s="2"/>
      <c r="I1" s="2"/>
      <c r="J1" s="2"/>
      <c r="K1" s="2"/>
      <c r="L1" s="2"/>
      <c r="M1" s="2"/>
      <c r="N1" s="2"/>
      <c r="O1" s="2"/>
      <c r="P1" s="2"/>
      <c r="Q1" s="2"/>
      <c r="R1" s="2"/>
      <c r="S1" s="2"/>
      <c r="T1" s="2"/>
      <c r="U1" s="2"/>
      <c r="V1" s="2"/>
      <c r="W1" s="2"/>
      <c r="X1" s="3"/>
    </row>
    <row r="2" spans="1:25" ht="21">
      <c r="A2" s="1" t="s">
        <v>63</v>
      </c>
      <c r="B2" s="2"/>
      <c r="C2" s="2"/>
      <c r="D2" s="2"/>
      <c r="E2" s="2"/>
      <c r="F2" s="2"/>
      <c r="G2" s="2"/>
      <c r="H2" s="2"/>
      <c r="I2" s="2"/>
      <c r="J2" s="2"/>
      <c r="K2" s="2"/>
      <c r="L2" s="2"/>
      <c r="M2" s="2"/>
      <c r="N2" s="2"/>
      <c r="O2" s="2"/>
      <c r="P2" s="2"/>
      <c r="Q2" s="2"/>
      <c r="R2" s="2"/>
      <c r="S2" s="2"/>
      <c r="T2" s="2"/>
      <c r="U2" s="2"/>
      <c r="V2" s="2"/>
      <c r="W2" s="2"/>
      <c r="X2" s="3"/>
    </row>
    <row r="3" spans="1:25" ht="15" customHeight="1" thickBot="1">
      <c r="A3" s="23"/>
      <c r="B3" s="2"/>
      <c r="C3" s="2"/>
      <c r="D3" s="2"/>
      <c r="E3" s="2"/>
      <c r="F3" s="2"/>
      <c r="G3" s="2"/>
      <c r="H3" s="2"/>
      <c r="I3" s="2"/>
      <c r="J3" s="2"/>
      <c r="K3" s="2"/>
      <c r="L3" s="2"/>
      <c r="M3" s="2"/>
      <c r="N3" s="2"/>
      <c r="O3" s="2"/>
      <c r="P3" s="2"/>
      <c r="Q3" s="2"/>
      <c r="R3" s="2"/>
      <c r="S3" s="2"/>
      <c r="T3" s="2"/>
      <c r="U3" s="2"/>
      <c r="V3" s="2"/>
      <c r="W3" s="2"/>
      <c r="X3" s="3"/>
    </row>
    <row r="4" spans="1:25" ht="16.8" thickTop="1" thickBot="1">
      <c r="A4" s="23"/>
      <c r="B4" s="109" t="str">
        <f>IF('Financieel grondbod'!B4="[Naam Inschrijver]", "-",'Financieel grondbod'!B4)</f>
        <v>-</v>
      </c>
      <c r="C4" s="110"/>
      <c r="D4" s="111"/>
    </row>
    <row r="5" spans="1:25" ht="15" customHeight="1" thickTop="1">
      <c r="A5" s="23"/>
    </row>
    <row r="6" spans="1:25" ht="15" customHeight="1">
      <c r="A6" s="5"/>
      <c r="B6" s="108" t="s">
        <v>1</v>
      </c>
      <c r="C6" s="108"/>
      <c r="D6" s="108"/>
      <c r="E6" s="108"/>
      <c r="F6" s="108"/>
      <c r="G6" s="108"/>
      <c r="H6" s="108"/>
      <c r="I6" s="108"/>
      <c r="J6" s="108"/>
      <c r="K6" s="108" t="s">
        <v>2</v>
      </c>
      <c r="L6" s="108"/>
      <c r="M6" s="108"/>
      <c r="N6" s="108"/>
      <c r="O6" s="108"/>
      <c r="P6" s="108" t="s">
        <v>3</v>
      </c>
      <c r="Q6" s="108"/>
      <c r="R6" s="108"/>
      <c r="S6" s="108"/>
      <c r="T6" s="108"/>
      <c r="U6" s="108"/>
      <c r="V6" s="108"/>
      <c r="W6" s="6"/>
      <c r="X6" s="7"/>
      <c r="Y6" s="96"/>
    </row>
    <row r="7" spans="1:25" ht="34.5" customHeight="1">
      <c r="A7" s="32" t="s">
        <v>4</v>
      </c>
      <c r="B7" s="8"/>
      <c r="C7" s="8"/>
      <c r="D7" s="8"/>
      <c r="E7" s="8"/>
      <c r="F7" s="8"/>
      <c r="G7" s="8"/>
      <c r="H7" s="8"/>
      <c r="I7" s="8"/>
      <c r="J7" s="9"/>
      <c r="K7" s="8"/>
      <c r="L7" s="8"/>
      <c r="M7" s="8"/>
      <c r="N7" s="8"/>
      <c r="O7" s="9"/>
      <c r="P7" s="8"/>
      <c r="Q7" s="8"/>
      <c r="R7" s="8"/>
      <c r="S7" s="8"/>
      <c r="T7" s="8"/>
      <c r="U7" s="8"/>
      <c r="V7" s="9"/>
      <c r="W7" s="8"/>
      <c r="X7" s="89"/>
      <c r="Y7" s="97"/>
    </row>
    <row r="8" spans="1:25" s="25" customFormat="1" ht="35.25" customHeight="1">
      <c r="A8" s="24" t="s">
        <v>25</v>
      </c>
      <c r="B8" s="44" t="s">
        <v>5</v>
      </c>
      <c r="C8" s="44" t="s">
        <v>8</v>
      </c>
      <c r="D8" s="44" t="s">
        <v>6</v>
      </c>
      <c r="E8" s="44" t="s">
        <v>7</v>
      </c>
      <c r="F8" s="44" t="s">
        <v>9</v>
      </c>
      <c r="G8" s="44" t="s">
        <v>10</v>
      </c>
      <c r="H8" s="44" t="s">
        <v>11</v>
      </c>
      <c r="I8" s="44" t="s">
        <v>26</v>
      </c>
      <c r="J8" s="35"/>
      <c r="K8" s="45"/>
      <c r="L8" s="44" t="s">
        <v>21</v>
      </c>
      <c r="M8" s="44" t="s">
        <v>28</v>
      </c>
      <c r="N8" s="44" t="s">
        <v>29</v>
      </c>
      <c r="O8" s="35"/>
      <c r="P8" s="45"/>
      <c r="Q8" s="44" t="s">
        <v>12</v>
      </c>
      <c r="R8" s="44" t="s">
        <v>13</v>
      </c>
      <c r="S8" s="44" t="s">
        <v>14</v>
      </c>
      <c r="T8" s="44" t="s">
        <v>15</v>
      </c>
      <c r="U8" s="44" t="s">
        <v>30</v>
      </c>
      <c r="V8" s="51"/>
      <c r="W8" s="52"/>
      <c r="X8" s="44" t="s">
        <v>19</v>
      </c>
      <c r="Y8" s="98"/>
    </row>
    <row r="9" spans="1:25" s="25" customFormat="1" ht="15" customHeight="1">
      <c r="A9" s="33" t="s">
        <v>60</v>
      </c>
      <c r="B9" s="47"/>
      <c r="C9" s="47"/>
      <c r="D9" s="47"/>
      <c r="E9" s="27"/>
      <c r="F9" s="28"/>
      <c r="G9" s="28"/>
      <c r="H9" s="29"/>
      <c r="I9" s="28"/>
      <c r="J9" s="26"/>
      <c r="K9" s="46"/>
      <c r="L9" s="30"/>
      <c r="M9" s="31"/>
      <c r="N9" s="31"/>
      <c r="O9" s="26"/>
      <c r="P9" s="46"/>
      <c r="Q9" s="30"/>
      <c r="R9" s="48"/>
      <c r="S9" s="48"/>
      <c r="T9" s="48"/>
      <c r="U9" s="49"/>
      <c r="V9" s="26"/>
      <c r="W9" s="46"/>
      <c r="X9" s="90"/>
      <c r="Y9" s="98"/>
    </row>
    <row r="10" spans="1:25" s="25" customFormat="1" ht="15" customHeight="1">
      <c r="A10" s="60" t="s">
        <v>16</v>
      </c>
      <c r="B10" s="53">
        <v>0</v>
      </c>
      <c r="C10" s="53">
        <v>0</v>
      </c>
      <c r="D10" s="53">
        <v>0</v>
      </c>
      <c r="E10" s="27">
        <f>IFERROR((C10/D10),0)</f>
        <v>0</v>
      </c>
      <c r="F10" s="34">
        <f>B10*D10</f>
        <v>0</v>
      </c>
      <c r="G10" s="34">
        <f>B10*C10</f>
        <v>0</v>
      </c>
      <c r="H10" s="55">
        <v>0</v>
      </c>
      <c r="I10" s="34">
        <f t="shared" ref="I10:I13" si="0">F10*H10</f>
        <v>0</v>
      </c>
      <c r="J10" s="26"/>
      <c r="K10" s="46"/>
      <c r="L10" s="57">
        <v>0</v>
      </c>
      <c r="M10" s="56">
        <f>C10*L10</f>
        <v>0</v>
      </c>
      <c r="N10" s="31">
        <f>+M10/1.21</f>
        <v>0</v>
      </c>
      <c r="O10" s="26"/>
      <c r="P10" s="46"/>
      <c r="Q10" s="57">
        <v>0</v>
      </c>
      <c r="R10" s="58">
        <v>0</v>
      </c>
      <c r="S10" s="58">
        <v>0</v>
      </c>
      <c r="T10" s="58">
        <v>0</v>
      </c>
      <c r="U10" s="49">
        <f>((D10*Q10)*(1+R10))*(1+S10)+(T10*N10)</f>
        <v>0</v>
      </c>
      <c r="V10" s="26"/>
      <c r="W10" s="46"/>
      <c r="X10" s="90">
        <f t="shared" ref="X10:X13" si="1">+N10-U10</f>
        <v>0</v>
      </c>
      <c r="Y10" s="98"/>
    </row>
    <row r="11" spans="1:25" s="25" customFormat="1" ht="15" customHeight="1">
      <c r="A11" s="60" t="s">
        <v>17</v>
      </c>
      <c r="B11" s="53">
        <v>0</v>
      </c>
      <c r="C11" s="53">
        <v>0</v>
      </c>
      <c r="D11" s="53">
        <v>0</v>
      </c>
      <c r="E11" s="27">
        <f>IFERROR((C11/D11),0)</f>
        <v>0</v>
      </c>
      <c r="F11" s="34">
        <f>B11*D11</f>
        <v>0</v>
      </c>
      <c r="G11" s="34">
        <f>B11*C11</f>
        <v>0</v>
      </c>
      <c r="H11" s="55">
        <v>0</v>
      </c>
      <c r="I11" s="34">
        <f t="shared" si="0"/>
        <v>0</v>
      </c>
      <c r="J11" s="26"/>
      <c r="K11" s="46"/>
      <c r="L11" s="57">
        <v>0</v>
      </c>
      <c r="M11" s="56">
        <f t="shared" ref="M11:M13" si="2">C11*L11</f>
        <v>0</v>
      </c>
      <c r="N11" s="31">
        <f t="shared" ref="N11:N13" si="3">+M11/1.21</f>
        <v>0</v>
      </c>
      <c r="O11" s="26"/>
      <c r="P11" s="46"/>
      <c r="Q11" s="57">
        <v>0</v>
      </c>
      <c r="R11" s="58">
        <v>0</v>
      </c>
      <c r="S11" s="58">
        <v>0</v>
      </c>
      <c r="T11" s="58">
        <v>0</v>
      </c>
      <c r="U11" s="49">
        <f>((D11*Q11)*(1+R11))*(1+S11)+(T11*N11)</f>
        <v>0</v>
      </c>
      <c r="V11" s="26"/>
      <c r="W11" s="46"/>
      <c r="X11" s="90">
        <f t="shared" si="1"/>
        <v>0</v>
      </c>
      <c r="Y11" s="98"/>
    </row>
    <row r="12" spans="1:25" s="25" customFormat="1" ht="15" customHeight="1">
      <c r="A12" s="60" t="s">
        <v>18</v>
      </c>
      <c r="B12" s="53">
        <v>0</v>
      </c>
      <c r="C12" s="53">
        <v>0</v>
      </c>
      <c r="D12" s="53">
        <v>0</v>
      </c>
      <c r="E12" s="27">
        <f>IFERROR((C12/D12),0)</f>
        <v>0</v>
      </c>
      <c r="F12" s="34">
        <f>B12*D12</f>
        <v>0</v>
      </c>
      <c r="G12" s="34">
        <f>B12*C12</f>
        <v>0</v>
      </c>
      <c r="H12" s="55">
        <v>0</v>
      </c>
      <c r="I12" s="34">
        <f t="shared" si="0"/>
        <v>0</v>
      </c>
      <c r="J12" s="26"/>
      <c r="K12" s="46"/>
      <c r="L12" s="57">
        <v>0</v>
      </c>
      <c r="M12" s="56">
        <f t="shared" si="2"/>
        <v>0</v>
      </c>
      <c r="N12" s="31">
        <f t="shared" si="3"/>
        <v>0</v>
      </c>
      <c r="O12" s="26"/>
      <c r="P12" s="46"/>
      <c r="Q12" s="57">
        <v>0</v>
      </c>
      <c r="R12" s="58">
        <v>0</v>
      </c>
      <c r="S12" s="58">
        <v>0</v>
      </c>
      <c r="T12" s="58">
        <v>0</v>
      </c>
      <c r="U12" s="49">
        <f>((D12*Q12)*(1+R12))*(1+S12)+(T12*N12)</f>
        <v>0</v>
      </c>
      <c r="V12" s="26"/>
      <c r="W12" s="46"/>
      <c r="X12" s="90">
        <f t="shared" si="1"/>
        <v>0</v>
      </c>
      <c r="Y12" s="98"/>
    </row>
    <row r="13" spans="1:25" s="25" customFormat="1" ht="14.4">
      <c r="A13" s="61" t="s">
        <v>27</v>
      </c>
      <c r="B13" s="53">
        <v>0</v>
      </c>
      <c r="C13" s="53">
        <v>0</v>
      </c>
      <c r="D13" s="53">
        <v>0</v>
      </c>
      <c r="E13" s="27">
        <f>IFERROR((C13/D13),0)</f>
        <v>0</v>
      </c>
      <c r="F13" s="34">
        <f>B13*D13</f>
        <v>0</v>
      </c>
      <c r="G13" s="34">
        <f>B13*C13</f>
        <v>0</v>
      </c>
      <c r="H13" s="55">
        <v>0</v>
      </c>
      <c r="I13" s="34">
        <f t="shared" si="0"/>
        <v>0</v>
      </c>
      <c r="J13" s="26"/>
      <c r="K13" s="46"/>
      <c r="L13" s="57">
        <v>0</v>
      </c>
      <c r="M13" s="56">
        <f t="shared" si="2"/>
        <v>0</v>
      </c>
      <c r="N13" s="31">
        <f t="shared" si="3"/>
        <v>0</v>
      </c>
      <c r="O13" s="26"/>
      <c r="P13" s="46"/>
      <c r="Q13" s="57">
        <v>0</v>
      </c>
      <c r="R13" s="58">
        <v>0</v>
      </c>
      <c r="S13" s="58">
        <v>0</v>
      </c>
      <c r="T13" s="58">
        <v>0</v>
      </c>
      <c r="U13" s="49">
        <f>((D13*Q13)*(1+R13))*(1+S13)+(T13*N13)</f>
        <v>0</v>
      </c>
      <c r="V13" s="26"/>
      <c r="W13" s="46"/>
      <c r="X13" s="90">
        <f t="shared" si="1"/>
        <v>0</v>
      </c>
      <c r="Y13" s="98"/>
    </row>
    <row r="14" spans="1:25" s="25" customFormat="1" ht="15" customHeight="1">
      <c r="A14" s="33" t="s">
        <v>61</v>
      </c>
      <c r="B14" s="47"/>
      <c r="C14" s="47"/>
      <c r="D14" s="47"/>
      <c r="E14" s="27"/>
      <c r="F14" s="28"/>
      <c r="G14" s="28"/>
      <c r="H14" s="29"/>
      <c r="I14" s="28"/>
      <c r="J14" s="26"/>
      <c r="K14" s="46"/>
      <c r="L14" s="30"/>
      <c r="M14" s="31"/>
      <c r="N14" s="31"/>
      <c r="O14" s="26"/>
      <c r="P14" s="46"/>
      <c r="Q14" s="30"/>
      <c r="R14" s="48"/>
      <c r="S14" s="48"/>
      <c r="T14" s="48"/>
      <c r="U14" s="49"/>
      <c r="V14" s="26"/>
      <c r="W14" s="46"/>
      <c r="X14" s="90"/>
      <c r="Y14" s="98"/>
    </row>
    <row r="15" spans="1:25" s="25" customFormat="1" ht="15" customHeight="1">
      <c r="A15" s="60" t="s">
        <v>16</v>
      </c>
      <c r="B15" s="53">
        <v>0</v>
      </c>
      <c r="C15" s="53">
        <v>0</v>
      </c>
      <c r="D15" s="53">
        <v>0</v>
      </c>
      <c r="E15" s="27">
        <f>IFERROR((C15/D15),0)</f>
        <v>0</v>
      </c>
      <c r="F15" s="34">
        <f>B15*D15</f>
        <v>0</v>
      </c>
      <c r="G15" s="34">
        <f>B15*C15</f>
        <v>0</v>
      </c>
      <c r="H15" s="55">
        <v>0</v>
      </c>
      <c r="I15" s="34">
        <f t="shared" ref="I15:I18" si="4">F15*H15</f>
        <v>0</v>
      </c>
      <c r="J15" s="26"/>
      <c r="K15" s="46"/>
      <c r="L15" s="57">
        <v>0</v>
      </c>
      <c r="M15" s="56">
        <f>C15*L15</f>
        <v>0</v>
      </c>
      <c r="N15" s="31">
        <f>+M15/1.21</f>
        <v>0</v>
      </c>
      <c r="O15" s="26"/>
      <c r="P15" s="46"/>
      <c r="Q15" s="57">
        <v>0</v>
      </c>
      <c r="R15" s="58">
        <v>0</v>
      </c>
      <c r="S15" s="58">
        <v>0</v>
      </c>
      <c r="T15" s="58">
        <v>0</v>
      </c>
      <c r="U15" s="49">
        <f>((D15*Q15)*(1+R15))*(1+S15)+(T15*N15)</f>
        <v>0</v>
      </c>
      <c r="V15" s="26"/>
      <c r="W15" s="46"/>
      <c r="X15" s="90">
        <f t="shared" ref="X15:X18" si="5">+N15-U15</f>
        <v>0</v>
      </c>
      <c r="Y15" s="98"/>
    </row>
    <row r="16" spans="1:25" s="25" customFormat="1" ht="15" customHeight="1">
      <c r="A16" s="60" t="s">
        <v>17</v>
      </c>
      <c r="B16" s="53">
        <v>0</v>
      </c>
      <c r="C16" s="53">
        <v>0</v>
      </c>
      <c r="D16" s="53">
        <v>0</v>
      </c>
      <c r="E16" s="27">
        <f>IFERROR((C16/D16),0)</f>
        <v>0</v>
      </c>
      <c r="F16" s="34">
        <f>B16*D16</f>
        <v>0</v>
      </c>
      <c r="G16" s="34">
        <f>B16*C16</f>
        <v>0</v>
      </c>
      <c r="H16" s="55">
        <v>0</v>
      </c>
      <c r="I16" s="34">
        <f t="shared" si="4"/>
        <v>0</v>
      </c>
      <c r="J16" s="26"/>
      <c r="K16" s="46"/>
      <c r="L16" s="57">
        <v>0</v>
      </c>
      <c r="M16" s="56">
        <f t="shared" ref="M16:M18" si="6">C16*L16</f>
        <v>0</v>
      </c>
      <c r="N16" s="31">
        <f t="shared" ref="N16:N18" si="7">+M16/1.21</f>
        <v>0</v>
      </c>
      <c r="O16" s="26"/>
      <c r="P16" s="46"/>
      <c r="Q16" s="57">
        <v>0</v>
      </c>
      <c r="R16" s="58">
        <v>0</v>
      </c>
      <c r="S16" s="58">
        <v>0</v>
      </c>
      <c r="T16" s="58">
        <v>0</v>
      </c>
      <c r="U16" s="49">
        <f>((D16*Q16)*(1+R16))*(1+S16)+(T16*N16)</f>
        <v>0</v>
      </c>
      <c r="V16" s="26"/>
      <c r="W16" s="46"/>
      <c r="X16" s="90">
        <f t="shared" si="5"/>
        <v>0</v>
      </c>
      <c r="Y16" s="98"/>
    </row>
    <row r="17" spans="1:25" s="25" customFormat="1" ht="15" customHeight="1">
      <c r="A17" s="60" t="s">
        <v>18</v>
      </c>
      <c r="B17" s="53">
        <v>0</v>
      </c>
      <c r="C17" s="53">
        <v>0</v>
      </c>
      <c r="D17" s="53">
        <v>0</v>
      </c>
      <c r="E17" s="27">
        <f>IFERROR((C17/D17),0)</f>
        <v>0</v>
      </c>
      <c r="F17" s="34">
        <f>B17*D17</f>
        <v>0</v>
      </c>
      <c r="G17" s="34">
        <f>B17*C17</f>
        <v>0</v>
      </c>
      <c r="H17" s="55">
        <v>0</v>
      </c>
      <c r="I17" s="34">
        <f t="shared" si="4"/>
        <v>0</v>
      </c>
      <c r="J17" s="26"/>
      <c r="K17" s="46"/>
      <c r="L17" s="57">
        <v>0</v>
      </c>
      <c r="M17" s="56">
        <f t="shared" si="6"/>
        <v>0</v>
      </c>
      <c r="N17" s="31">
        <f t="shared" si="7"/>
        <v>0</v>
      </c>
      <c r="O17" s="26"/>
      <c r="P17" s="46"/>
      <c r="Q17" s="57">
        <v>0</v>
      </c>
      <c r="R17" s="58">
        <v>0</v>
      </c>
      <c r="S17" s="58">
        <v>0</v>
      </c>
      <c r="T17" s="58">
        <v>0</v>
      </c>
      <c r="U17" s="49">
        <f>((D17*Q17)*(1+R17))*(1+S17)+(T17*N17)</f>
        <v>0</v>
      </c>
      <c r="V17" s="26"/>
      <c r="W17" s="46"/>
      <c r="X17" s="90">
        <f t="shared" si="5"/>
        <v>0</v>
      </c>
      <c r="Y17" s="98"/>
    </row>
    <row r="18" spans="1:25" s="25" customFormat="1" ht="14.4">
      <c r="A18" s="61" t="s">
        <v>27</v>
      </c>
      <c r="B18" s="53">
        <v>0</v>
      </c>
      <c r="C18" s="53">
        <v>0</v>
      </c>
      <c r="D18" s="53">
        <v>0</v>
      </c>
      <c r="E18" s="27">
        <f>IFERROR((C18/D18),0)</f>
        <v>0</v>
      </c>
      <c r="F18" s="34">
        <f>B18*D18</f>
        <v>0</v>
      </c>
      <c r="G18" s="34">
        <f>B18*C18</f>
        <v>0</v>
      </c>
      <c r="H18" s="55">
        <v>0</v>
      </c>
      <c r="I18" s="34">
        <f t="shared" si="4"/>
        <v>0</v>
      </c>
      <c r="J18" s="26"/>
      <c r="K18" s="46"/>
      <c r="L18" s="57">
        <v>0</v>
      </c>
      <c r="M18" s="56">
        <f t="shared" si="6"/>
        <v>0</v>
      </c>
      <c r="N18" s="31">
        <f t="shared" si="7"/>
        <v>0</v>
      </c>
      <c r="O18" s="26"/>
      <c r="P18" s="46"/>
      <c r="Q18" s="57">
        <v>0</v>
      </c>
      <c r="R18" s="58">
        <v>0</v>
      </c>
      <c r="S18" s="58">
        <v>0</v>
      </c>
      <c r="T18" s="58">
        <v>0</v>
      </c>
      <c r="U18" s="49">
        <f>((D18*Q18)*(1+R18))*(1+S18)+(T18*N18)</f>
        <v>0</v>
      </c>
      <c r="V18" s="26"/>
      <c r="W18" s="46"/>
      <c r="X18" s="90">
        <f t="shared" si="5"/>
        <v>0</v>
      </c>
      <c r="Y18" s="98"/>
    </row>
    <row r="19" spans="1:25" s="25" customFormat="1" ht="15" customHeight="1">
      <c r="A19" s="36"/>
      <c r="B19" s="37"/>
      <c r="C19" s="37"/>
      <c r="D19" s="37"/>
      <c r="E19" s="37"/>
      <c r="F19" s="38"/>
      <c r="G19" s="38"/>
      <c r="H19" s="38"/>
      <c r="I19" s="38"/>
      <c r="J19" s="39"/>
      <c r="K19" s="50"/>
      <c r="L19" s="37"/>
      <c r="M19" s="37"/>
      <c r="N19" s="37"/>
      <c r="O19" s="39"/>
      <c r="P19" s="50"/>
      <c r="Q19" s="37"/>
      <c r="R19" s="37"/>
      <c r="S19" s="37"/>
      <c r="T19" s="37"/>
      <c r="U19" s="37"/>
      <c r="V19" s="39"/>
      <c r="W19" s="50"/>
      <c r="X19" s="91"/>
      <c r="Y19" s="98"/>
    </row>
    <row r="20" spans="1:25" s="25" customFormat="1" ht="15" customHeight="1">
      <c r="A20" s="40" t="s">
        <v>20</v>
      </c>
      <c r="B20" s="42">
        <f>SUM(B9:B18)</f>
        <v>0</v>
      </c>
      <c r="C20" s="45"/>
      <c r="D20" s="45"/>
      <c r="E20" s="41">
        <f>IFERROR((G20/F20),0)</f>
        <v>0</v>
      </c>
      <c r="F20" s="42">
        <f>SUM(F9:F18)</f>
        <v>0</v>
      </c>
      <c r="G20" s="42">
        <f>SUM(G9:G18)</f>
        <v>0</v>
      </c>
      <c r="H20" s="42"/>
      <c r="I20" s="42">
        <f>SUM(I9:I18)</f>
        <v>0</v>
      </c>
      <c r="J20" s="35"/>
      <c r="K20" s="45"/>
      <c r="L20" s="43"/>
      <c r="M20" s="43"/>
      <c r="N20" s="43">
        <f>SUMPRODUCT(N9:N18,B9:B18)</f>
        <v>0</v>
      </c>
      <c r="O20" s="35"/>
      <c r="P20" s="45"/>
      <c r="Q20" s="43">
        <f>SUMPRODUCT(Q9:Q18,D9:D18,B9:B18)</f>
        <v>0</v>
      </c>
      <c r="R20" s="43"/>
      <c r="S20" s="43"/>
      <c r="T20" s="43"/>
      <c r="U20" s="43">
        <f>SUMPRODUCT(U9:U18,B9:B18)</f>
        <v>0</v>
      </c>
      <c r="V20" s="35"/>
      <c r="W20" s="45"/>
      <c r="X20" s="92">
        <f>SUMPRODUCT(X8:X18,B8:B18)</f>
        <v>0</v>
      </c>
      <c r="Y20" s="98"/>
    </row>
    <row r="21" spans="1:25" ht="15" customHeight="1">
      <c r="A21" s="11"/>
      <c r="B21" s="14"/>
      <c r="C21" s="14"/>
      <c r="D21" s="14"/>
      <c r="E21" s="14"/>
      <c r="F21" s="14"/>
      <c r="G21" s="14"/>
      <c r="H21" s="14"/>
      <c r="I21" s="14"/>
      <c r="J21" s="17"/>
      <c r="K21" s="14"/>
      <c r="L21" s="14"/>
      <c r="M21" s="14"/>
      <c r="N21" s="14"/>
      <c r="O21" s="17"/>
      <c r="P21" s="14"/>
      <c r="Q21" s="14"/>
      <c r="R21" s="14"/>
      <c r="S21" s="14"/>
      <c r="T21" s="14"/>
      <c r="U21" s="14"/>
      <c r="V21" s="17"/>
      <c r="W21" s="14"/>
      <c r="X21" s="93"/>
      <c r="Y21" s="97"/>
    </row>
    <row r="22" spans="1:25" s="25" customFormat="1" ht="15" customHeight="1">
      <c r="A22" s="36"/>
      <c r="B22" s="50"/>
      <c r="C22" s="50"/>
      <c r="D22" s="50"/>
      <c r="E22" s="50"/>
      <c r="F22" s="38"/>
      <c r="G22" s="38"/>
      <c r="H22" s="54"/>
      <c r="I22" s="38"/>
      <c r="J22" s="50"/>
      <c r="K22" s="50"/>
      <c r="L22" s="50"/>
      <c r="M22" s="50"/>
      <c r="N22" s="50"/>
      <c r="O22" s="50"/>
      <c r="P22" s="50"/>
      <c r="Q22" s="50"/>
      <c r="R22" s="50"/>
      <c r="S22" s="50"/>
      <c r="T22" s="50"/>
      <c r="U22" s="50"/>
      <c r="V22" s="50"/>
      <c r="W22" s="50"/>
      <c r="X22" s="91"/>
      <c r="Y22" s="98"/>
    </row>
    <row r="23" spans="1:25" ht="15" customHeight="1">
      <c r="A23" s="24" t="s">
        <v>57</v>
      </c>
      <c r="B23" s="10"/>
      <c r="C23" s="10"/>
      <c r="D23" s="10"/>
      <c r="E23" s="10"/>
      <c r="F23" s="15">
        <f>F20</f>
        <v>0</v>
      </c>
      <c r="G23" s="15">
        <f>G20</f>
        <v>0</v>
      </c>
      <c r="H23" s="15"/>
      <c r="I23" s="15">
        <f>I20</f>
        <v>0</v>
      </c>
      <c r="J23" s="10"/>
      <c r="K23" s="10"/>
      <c r="L23" s="10"/>
      <c r="M23" s="10"/>
      <c r="N23" s="18">
        <f>N20</f>
        <v>0</v>
      </c>
      <c r="O23" s="16"/>
      <c r="P23" s="16"/>
      <c r="Q23" s="18">
        <f>Q20</f>
        <v>0</v>
      </c>
      <c r="R23" s="16"/>
      <c r="S23" s="16"/>
      <c r="T23" s="16"/>
      <c r="U23" s="18">
        <f>U20</f>
        <v>0</v>
      </c>
      <c r="V23" s="10"/>
      <c r="W23" s="10"/>
      <c r="X23" s="94">
        <f>X20</f>
        <v>0</v>
      </c>
      <c r="Y23" s="97"/>
    </row>
    <row r="24" spans="1:25" ht="15" customHeight="1">
      <c r="A24" s="19"/>
      <c r="B24" s="20"/>
      <c r="C24" s="20"/>
      <c r="D24" s="20"/>
      <c r="E24" s="20"/>
      <c r="F24" s="20"/>
      <c r="G24" s="20"/>
      <c r="H24" s="20"/>
      <c r="I24" s="20"/>
      <c r="J24" s="20"/>
      <c r="K24" s="20"/>
      <c r="L24" s="20"/>
      <c r="M24" s="20"/>
      <c r="N24" s="20"/>
      <c r="O24" s="20"/>
      <c r="P24" s="20"/>
      <c r="Q24" s="20"/>
      <c r="R24" s="20"/>
      <c r="S24" s="20"/>
      <c r="T24" s="20"/>
      <c r="U24" s="20"/>
      <c r="V24" s="20"/>
      <c r="W24" s="20"/>
      <c r="X24" s="95"/>
      <c r="Y24" s="99"/>
    </row>
  </sheetData>
  <mergeCells count="4">
    <mergeCell ref="B6:J6"/>
    <mergeCell ref="K6:O6"/>
    <mergeCell ref="P6:V6"/>
    <mergeCell ref="B4:D4"/>
  </mergeCells>
  <pageMargins left="0.70866141732283472" right="0.70866141732283472" top="0.74803149606299213" bottom="0.74803149606299213" header="0.31496062992125984" footer="0.31496062992125984"/>
  <pageSetup paperSize="8" scale="56" orientation="landscape" r:id="rId1"/>
  <headerFooter>
    <oddFooter>&amp;C&amp;P/&amp;N&amp;R&amp;A
&amp;F</oddFooter>
  </headerFooter>
  <ignoredErrors>
    <ignoredError sqref="M15:M18"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0CA8-4AC1-4F34-8649-55E20DE48056}">
  <sheetPr>
    <pageSetUpPr fitToPage="1"/>
  </sheetPr>
  <dimension ref="A1:J17"/>
  <sheetViews>
    <sheetView showGridLines="0" workbookViewId="0">
      <selection activeCell="E28" sqref="E28"/>
    </sheetView>
  </sheetViews>
  <sheetFormatPr defaultRowHeight="14.4"/>
  <cols>
    <col min="1" max="1" width="21.77734375" customWidth="1"/>
    <col min="2" max="2" width="9" customWidth="1"/>
    <col min="3" max="3" width="9" bestFit="1" customWidth="1"/>
    <col min="4" max="4" width="13.77734375" bestFit="1" customWidth="1"/>
    <col min="5" max="5" width="18.77734375" customWidth="1"/>
    <col min="6" max="7" width="2.77734375" customWidth="1"/>
    <col min="8" max="8" width="18.77734375" customWidth="1"/>
    <col min="9" max="9" width="7.77734375" customWidth="1"/>
    <col min="10" max="10" width="29.77734375" bestFit="1" customWidth="1"/>
  </cols>
  <sheetData>
    <row r="1" spans="1:10" ht="21">
      <c r="A1" s="1" t="s">
        <v>0</v>
      </c>
    </row>
    <row r="2" spans="1:10" ht="21">
      <c r="A2" s="1" t="s">
        <v>63</v>
      </c>
    </row>
    <row r="3" spans="1:10" ht="15" thickBot="1"/>
    <row r="4" spans="1:10" ht="16.8" thickTop="1" thickBot="1">
      <c r="A4" s="23" t="s">
        <v>58</v>
      </c>
      <c r="E4" s="109" t="str">
        <f>IF('Financieel grondbod'!B4="[Naam Inschrijver]", "-",'Financieel grondbod'!B4)</f>
        <v>-</v>
      </c>
      <c r="F4" s="110"/>
      <c r="G4" s="111"/>
    </row>
    <row r="5" spans="1:10" ht="15" thickTop="1"/>
    <row r="6" spans="1:10">
      <c r="A6" s="62" t="s">
        <v>33</v>
      </c>
      <c r="B6" s="63"/>
      <c r="C6" s="63"/>
      <c r="D6" s="63"/>
      <c r="E6" s="63"/>
      <c r="F6" s="63"/>
      <c r="G6" s="63"/>
      <c r="H6" s="63"/>
      <c r="I6" s="63"/>
      <c r="J6" s="64"/>
    </row>
    <row r="7" spans="1:10">
      <c r="A7" s="65"/>
      <c r="B7" s="66"/>
      <c r="C7" s="67" t="s">
        <v>32</v>
      </c>
      <c r="D7" s="68" t="s">
        <v>42</v>
      </c>
      <c r="E7" s="69" t="s">
        <v>40</v>
      </c>
      <c r="F7" s="13"/>
      <c r="G7" s="14"/>
      <c r="H7" s="67" t="s">
        <v>41</v>
      </c>
      <c r="J7" s="70"/>
    </row>
    <row r="8" spans="1:10">
      <c r="A8" s="116" t="s">
        <v>22</v>
      </c>
      <c r="B8" s="113"/>
      <c r="C8" s="59">
        <v>0</v>
      </c>
      <c r="D8" s="71" t="s">
        <v>39</v>
      </c>
      <c r="E8" s="101">
        <v>0</v>
      </c>
      <c r="F8" s="13"/>
      <c r="G8" s="14"/>
      <c r="H8" s="102">
        <f t="shared" ref="H8:H14" si="0">+C8*E8</f>
        <v>0</v>
      </c>
      <c r="J8" s="70"/>
    </row>
    <row r="9" spans="1:10">
      <c r="A9" s="116" t="s">
        <v>23</v>
      </c>
      <c r="B9" s="113"/>
      <c r="C9" s="59">
        <v>0</v>
      </c>
      <c r="D9" s="71" t="s">
        <v>39</v>
      </c>
      <c r="E9" s="101">
        <v>0</v>
      </c>
      <c r="F9" s="13"/>
      <c r="G9" s="14"/>
      <c r="H9" s="102">
        <f t="shared" si="0"/>
        <v>0</v>
      </c>
      <c r="J9" s="70"/>
    </row>
    <row r="10" spans="1:10">
      <c r="A10" s="112" t="s">
        <v>34</v>
      </c>
      <c r="B10" s="113"/>
      <c r="C10" s="59">
        <v>0</v>
      </c>
      <c r="D10" s="71" t="s">
        <v>39</v>
      </c>
      <c r="E10" s="101">
        <v>0</v>
      </c>
      <c r="F10" s="13"/>
      <c r="G10" s="14"/>
      <c r="H10" s="102">
        <f t="shared" si="0"/>
        <v>0</v>
      </c>
      <c r="J10" s="70"/>
    </row>
    <row r="11" spans="1:10">
      <c r="A11" s="116" t="s">
        <v>24</v>
      </c>
      <c r="B11" s="113"/>
      <c r="C11" s="59">
        <v>0</v>
      </c>
      <c r="D11" s="71" t="s">
        <v>39</v>
      </c>
      <c r="E11" s="101">
        <v>0</v>
      </c>
      <c r="F11" s="13"/>
      <c r="G11" s="14"/>
      <c r="H11" s="102">
        <f t="shared" si="0"/>
        <v>0</v>
      </c>
      <c r="J11" s="70"/>
    </row>
    <row r="12" spans="1:10">
      <c r="A12" s="112" t="s">
        <v>38</v>
      </c>
      <c r="B12" s="113"/>
      <c r="C12" s="59">
        <v>0</v>
      </c>
      <c r="D12" s="71" t="s">
        <v>39</v>
      </c>
      <c r="E12" s="101">
        <v>0</v>
      </c>
      <c r="F12" s="13"/>
      <c r="G12" s="14"/>
      <c r="H12" s="102">
        <f t="shared" ref="H12" si="1">+C12*E12</f>
        <v>0</v>
      </c>
      <c r="J12" s="70"/>
    </row>
    <row r="13" spans="1:10">
      <c r="A13" s="112" t="s">
        <v>51</v>
      </c>
      <c r="B13" s="113"/>
      <c r="C13" s="59">
        <v>0</v>
      </c>
      <c r="D13" s="71" t="s">
        <v>39</v>
      </c>
      <c r="E13" s="101">
        <v>0</v>
      </c>
      <c r="F13" s="13"/>
      <c r="G13" s="14"/>
      <c r="H13" s="102">
        <f t="shared" ref="H13" si="2">+C13*E13</f>
        <v>0</v>
      </c>
      <c r="I13" s="80">
        <v>0</v>
      </c>
      <c r="J13" s="70" t="s">
        <v>50</v>
      </c>
    </row>
    <row r="14" spans="1:10">
      <c r="A14" s="112" t="s">
        <v>43</v>
      </c>
      <c r="B14" s="113"/>
      <c r="C14" s="59">
        <v>0</v>
      </c>
      <c r="D14" s="71" t="s">
        <v>39</v>
      </c>
      <c r="E14" s="101">
        <v>0</v>
      </c>
      <c r="F14" s="13"/>
      <c r="G14" s="14"/>
      <c r="H14" s="102">
        <f t="shared" si="0"/>
        <v>0</v>
      </c>
      <c r="I14" s="80">
        <v>0</v>
      </c>
      <c r="J14" s="70" t="s">
        <v>49</v>
      </c>
    </row>
    <row r="15" spans="1:10">
      <c r="A15" s="11"/>
      <c r="B15" s="14"/>
      <c r="C15" s="14"/>
      <c r="D15" s="14"/>
      <c r="E15" s="14"/>
      <c r="F15" s="13"/>
      <c r="G15" s="14"/>
      <c r="H15" s="12"/>
      <c r="J15" s="70"/>
    </row>
    <row r="16" spans="1:10">
      <c r="A16" s="117" t="s">
        <v>35</v>
      </c>
      <c r="B16" s="118"/>
      <c r="C16" s="72"/>
      <c r="D16" s="73" t="s">
        <v>37</v>
      </c>
      <c r="E16" s="74">
        <v>46174</v>
      </c>
      <c r="F16" s="13"/>
      <c r="G16" s="14"/>
      <c r="H16" s="103">
        <f>SUM(H8:H15)</f>
        <v>0</v>
      </c>
      <c r="I16" s="83" t="s">
        <v>36</v>
      </c>
      <c r="J16" s="70"/>
    </row>
    <row r="17" spans="1:10">
      <c r="A17" s="114"/>
      <c r="B17" s="115"/>
      <c r="C17" s="115"/>
      <c r="D17" s="115"/>
      <c r="E17" s="115"/>
      <c r="F17" s="20"/>
      <c r="G17" s="20"/>
      <c r="H17" s="21"/>
      <c r="I17" s="82"/>
      <c r="J17" s="76"/>
    </row>
  </sheetData>
  <mergeCells count="10">
    <mergeCell ref="E4:G4"/>
    <mergeCell ref="A14:B14"/>
    <mergeCell ref="A17:E17"/>
    <mergeCell ref="A8:B8"/>
    <mergeCell ref="A9:B9"/>
    <mergeCell ref="A10:B10"/>
    <mergeCell ref="A11:B11"/>
    <mergeCell ref="A16:B16"/>
    <mergeCell ref="A12:B12"/>
    <mergeCell ref="A13:B13"/>
  </mergeCells>
  <pageMargins left="0.70866141732283472" right="0.70866141732283472" top="0.74803149606299213" bottom="0.74803149606299213" header="0.31496062992125984" footer="0.31496062992125984"/>
  <pageSetup paperSize="9" scale="97" orientation="landscape" r:id="rId1"/>
  <headerFooter>
    <oddFooter>&amp;C&amp;P/&amp;N&amp;R&amp;A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921d594-0f3f-4d69-b889-179931a096ca" xsi:nil="true"/>
    <lcf76f155ced4ddcb4097134ff3c332f xmlns="ba18c58a-7ff8-4371-a82d-42c782bd027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69710B5DCDE046BF29282244203130" ma:contentTypeVersion="10" ma:contentTypeDescription="Een nieuw document maken." ma:contentTypeScope="" ma:versionID="f05613dc5168691f86f49d40742f08b6">
  <xsd:schema xmlns:xsd="http://www.w3.org/2001/XMLSchema" xmlns:xs="http://www.w3.org/2001/XMLSchema" xmlns:p="http://schemas.microsoft.com/office/2006/metadata/properties" xmlns:ns2="ba18c58a-7ff8-4371-a82d-42c782bd0271" xmlns:ns3="3921d594-0f3f-4d69-b889-179931a096ca" targetNamespace="http://schemas.microsoft.com/office/2006/metadata/properties" ma:root="true" ma:fieldsID="293bad943916c84e03fa8b3547535fba" ns2:_="" ns3:_="">
    <xsd:import namespace="ba18c58a-7ff8-4371-a82d-42c782bd0271"/>
    <xsd:import namespace="3921d594-0f3f-4d69-b889-179931a096c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8c58a-7ff8-4371-a82d-42c782bd02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c05fdecd-5e36-4b5b-b8b6-a8981bb9df02"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21d594-0f3f-4d69-b889-179931a096c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77dc60c-a26c-44e5-88c5-31c4ed206850}" ma:internalName="TaxCatchAll" ma:showField="CatchAllData" ma:web="3921d594-0f3f-4d69-b889-179931a096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F8D133-B551-440A-B707-1C353908C876}">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c8539f97-e01f-4f0a-9697-3e039f0223a7"/>
    <ds:schemaRef ds:uri="http://www.w3.org/XML/1998/namespace"/>
  </ds:schemaRefs>
</ds:datastoreItem>
</file>

<file path=customXml/itemProps2.xml><?xml version="1.0" encoding="utf-8"?>
<ds:datastoreItem xmlns:ds="http://schemas.openxmlformats.org/officeDocument/2006/customXml" ds:itemID="{DEF874BE-6B9A-4E73-AD42-D2BAA22C20C4}"/>
</file>

<file path=customXml/itemProps3.xml><?xml version="1.0" encoding="utf-8"?>
<ds:datastoreItem xmlns:ds="http://schemas.openxmlformats.org/officeDocument/2006/customXml" ds:itemID="{4A492A89-FA0B-4AB6-A79F-6B70B6D1E2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Financieel grondbod</vt:lpstr>
      <vt:lpstr>Residuele Grondwaardebepaling</vt:lpstr>
      <vt:lpstr>GREX-kosten</vt:lpstr>
    </vt:vector>
  </TitlesOfParts>
  <Company>Gemeente Haarlemmermeer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Shust, Svitlana</dc:creator>
  <cp:lastModifiedBy>Erik Prinsen</cp:lastModifiedBy>
  <cp:lastPrinted>2025-03-19T16:08:40Z</cp:lastPrinted>
  <dcterms:created xsi:type="dcterms:W3CDTF">2023-12-05T08:25:14Z</dcterms:created>
  <dcterms:modified xsi:type="dcterms:W3CDTF">2026-07-01T14:03:52Z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0x0101004669710B5DCDE046BF29282244203130</vt:lpwstr>
  </property>
</Properties>
</file>