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filterPrivacy="1" codeName="ThisWorkbook" autoCompressPictures="0"/>
  <xr:revisionPtr revIDLastSave="5" documentId="8_{BFC9A053-C70D-444A-8676-301F7BAD59BE}" xr6:coauthVersionLast="47" xr6:coauthVersionMax="47" xr10:uidLastSave="{5010C714-DE97-474F-887A-757F08F95378}"/>
  <bookViews>
    <workbookView xWindow="0" yWindow="600" windowWidth="51200" windowHeight="19200" xr2:uid="{00000000-000D-0000-FFFF-FFFF00000000}"/>
  </bookViews>
  <sheets>
    <sheet name="Beoordelen open vragen" sheetId="6" r:id="rId1"/>
    <sheet name="Beoordelaar 1" sheetId="20" r:id="rId2"/>
    <sheet name="Beoordelaar 2" sheetId="24" r:id="rId3"/>
    <sheet name="Beoordelaar 3" sheetId="25" r:id="rId4"/>
    <sheet name="Consensus" sheetId="9" r:id="rId5"/>
    <sheet name="Eindscores" sheetId="18" r:id="rId6"/>
  </sheets>
  <definedNames>
    <definedName name="SCORE">'Beoordelen open vragen'!$A$14:$A$19</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7" i="9" l="1"/>
  <c r="J7" i="9" l="1"/>
  <c r="G7" i="9"/>
  <c r="J12" i="9"/>
  <c r="G12" i="9"/>
  <c r="J17" i="9"/>
  <c r="G17" i="9"/>
  <c r="J22" i="9"/>
  <c r="G22" i="9"/>
  <c r="J27" i="9"/>
  <c r="G27" i="9"/>
  <c r="D27" i="9"/>
  <c r="D22" i="9"/>
  <c r="D17" i="9"/>
  <c r="D12" i="9"/>
  <c r="J25" i="9"/>
  <c r="J24" i="9"/>
  <c r="J23" i="9"/>
  <c r="G25" i="9"/>
  <c r="G24" i="9"/>
  <c r="G23" i="9"/>
  <c r="J20" i="9"/>
  <c r="J19" i="9"/>
  <c r="J18" i="9"/>
  <c r="G20" i="9"/>
  <c r="G19" i="9"/>
  <c r="G18" i="9"/>
  <c r="J15" i="9"/>
  <c r="J14" i="9"/>
  <c r="J13" i="9"/>
  <c r="G15" i="9"/>
  <c r="G14" i="9"/>
  <c r="G13" i="9"/>
  <c r="J10" i="9"/>
  <c r="J9" i="9"/>
  <c r="J8" i="9"/>
  <c r="J5" i="9"/>
  <c r="J4" i="9"/>
  <c r="J3" i="9"/>
  <c r="G10" i="9"/>
  <c r="G9" i="9"/>
  <c r="G8" i="9"/>
  <c r="G5" i="9"/>
  <c r="G4" i="9"/>
  <c r="G3" i="9"/>
  <c r="D25" i="9"/>
  <c r="D24" i="9"/>
  <c r="D23" i="9"/>
  <c r="D20" i="9"/>
  <c r="D19" i="9"/>
  <c r="D15" i="9"/>
  <c r="D14" i="9"/>
  <c r="D10" i="9"/>
  <c r="D9" i="9"/>
  <c r="D5" i="9"/>
  <c r="D4" i="9"/>
  <c r="I1" i="25"/>
  <c r="F1" i="25"/>
  <c r="C1" i="25"/>
  <c r="I1" i="24"/>
  <c r="F1" i="24"/>
  <c r="C1" i="24"/>
  <c r="D18" i="9"/>
  <c r="D13" i="9"/>
  <c r="D8" i="9"/>
  <c r="A23" i="9"/>
  <c r="A18" i="9"/>
  <c r="A13" i="9"/>
  <c r="A12" i="25"/>
  <c r="A11" i="25"/>
  <c r="A10" i="25"/>
  <c r="A9" i="25"/>
  <c r="A8" i="25"/>
  <c r="A7" i="25"/>
  <c r="A6" i="25"/>
  <c r="A5" i="25"/>
  <c r="A4" i="25"/>
  <c r="A3" i="25"/>
  <c r="A12" i="24"/>
  <c r="A11" i="24"/>
  <c r="A10" i="24"/>
  <c r="A9" i="24"/>
  <c r="A8" i="24"/>
  <c r="A7" i="24"/>
  <c r="A6" i="24"/>
  <c r="A5" i="24"/>
  <c r="A4" i="24"/>
  <c r="A3" i="24"/>
  <c r="A12" i="20"/>
  <c r="A11" i="20"/>
  <c r="A10" i="20"/>
  <c r="A9" i="20"/>
  <c r="A8" i="20"/>
  <c r="A7" i="20"/>
  <c r="A6" i="20"/>
  <c r="A5" i="20"/>
  <c r="D29" i="9" l="1"/>
  <c r="G1" i="18"/>
  <c r="E1" i="18"/>
  <c r="C1" i="18"/>
  <c r="J2" i="9"/>
  <c r="G2" i="9"/>
  <c r="D2" i="9"/>
  <c r="D3" i="9"/>
  <c r="A4" i="20"/>
  <c r="A3" i="20"/>
  <c r="B10" i="9"/>
  <c r="B9" i="9"/>
  <c r="B8" i="9"/>
  <c r="A8" i="9"/>
  <c r="A3" i="9"/>
  <c r="G29" i="9" l="1"/>
  <c r="E2" i="18" s="1"/>
  <c r="E7" i="18" s="1"/>
  <c r="J29" i="9"/>
  <c r="G2" i="18" s="1"/>
  <c r="G7" i="18" s="1"/>
  <c r="C2" i="18"/>
  <c r="C7" i="18" s="1"/>
</calcChain>
</file>

<file path=xl/sharedStrings.xml><?xml version="1.0" encoding="utf-8"?>
<sst xmlns="http://schemas.openxmlformats.org/spreadsheetml/2006/main" count="184" uniqueCount="36">
  <si>
    <t>Wijze van beoordeling van de open vragen:</t>
  </si>
  <si>
    <t>Uitmuntend</t>
  </si>
  <si>
    <t>Goed</t>
  </si>
  <si>
    <t>Voldoende</t>
  </si>
  <si>
    <t>Matig</t>
  </si>
  <si>
    <t>Onvoldoende</t>
  </si>
  <si>
    <t>SCORE</t>
  </si>
  <si>
    <t>Inschrijver 1</t>
  </si>
  <si>
    <t>Inschrijver 2</t>
  </si>
  <si>
    <t>Inschrijver 3</t>
  </si>
  <si>
    <t>Open vragen</t>
  </si>
  <si>
    <t>Score:</t>
  </si>
  <si>
    <t>&lt;MOTIVATIE&gt;</t>
  </si>
  <si>
    <t>Beoordelaar 2: &lt;&lt;&gt;&gt;</t>
  </si>
  <si>
    <t>Beoordelaar 3: &lt;&lt;&gt;&gt;</t>
  </si>
  <si>
    <t>Beoordelaar 1</t>
  </si>
  <si>
    <t>&lt;&lt;motivatie CONSENSUS&gt;&gt;</t>
  </si>
  <si>
    <t>Beoordelaar 2</t>
  </si>
  <si>
    <t>Beoordelaar 3</t>
  </si>
  <si>
    <t>Consensus</t>
  </si>
  <si>
    <t>Totaal behaalde waarde open vragen:</t>
  </si>
  <si>
    <t>Totaalwaarde criterium kwaliteit</t>
  </si>
  <si>
    <t>Totaal behaalde waarde criterium prijs:</t>
  </si>
  <si>
    <t>FICTIEVE EINDWAARDE (prijs -/- kwaliteit):</t>
  </si>
  <si>
    <t>Beoordelaar 1: &lt;&lt;&gt;&gt;</t>
  </si>
  <si>
    <t>Om de kwaliteit van een Inschrijver te kunnen beoordelen heeft de Aanbestedende dienst gekozen voor de beoordelingsmethodiek ‘gunnen op waarde’. Per item zal de beoordelingsgroep een waarde toekennen, afhankelijk van het onderwerp en de keuzemogelijkheden die de beoordelaar heeft voor dat onderdeel. Hoe meer toegevoegde waarde en/of kwaliteit een Inschrijver biedt, hoe hoger zij op het onderdeel kwaliteit scoort (meer € waarde). Om de kwaliteit en toegevoegde waarde van de Inschrijver(s) te kunnen beoordelen dient Inschrijver haar kwaliteit aan te tonen en meerwaarde uit te werken conform onderstaande open vragen.</t>
  </si>
  <si>
    <t xml:space="preserve">Totaalwaardes beantwoording open vragen </t>
  </si>
  <si>
    <t>Zie bijlage 7 Kwaliteit.</t>
  </si>
  <si>
    <t>Beoordeling kwaliteit van de beantwoording van de open vragen</t>
  </si>
  <si>
    <t>MOTIVATIE CONSENSUS OPEN VRAAG</t>
  </si>
  <si>
    <t>MOTIVATIE CONSENSUS 
OPEN VRAAG</t>
  </si>
  <si>
    <t>Open vraag 7.1 Advies en kernassortiment</t>
  </si>
  <si>
    <t>Open vraag 7.2 Communicatie en dienstverlening</t>
  </si>
  <si>
    <t>Open vraag 7.3 Duurzaamheid</t>
  </si>
  <si>
    <t>Open vraag 7.4 Marktconforme prijzen en onderwijskorting</t>
  </si>
  <si>
    <t>Open vraag 7.5 Garantie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</si>
</sst>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quot;€&quot;\ #,##0.0000"/>
  </numFmts>
  <fonts count="25" x14ac:knownFonts="1">
    <font>
      <sz val="11"/>
      <color theme="1"/>
      <name val="Calibri"/>
      <family val="2"/>
      <scheme val="minor"/>
    </font>
    <font>
      <sz val="10"/>
      <color theme="1"/>
      <name val="Verdana"/>
      <family val="2"/>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8"/>
      <name val="Verdana"/>
      <family val="2"/>
    </font>
    <font>
      <b/>
      <sz val="11"/>
      <color indexed="8"/>
      <name val="Verdana"/>
      <family val="2"/>
    </font>
    <font>
      <b/>
      <sz val="11"/>
      <color theme="0"/>
      <name val="Verdana"/>
      <family val="2"/>
    </font>
    <font>
      <sz val="10"/>
      <color rgb="FF000000"/>
      <name val="Verdana"/>
      <family val="2"/>
    </font>
    <font>
      <b/>
      <sz val="10"/>
      <name val="Verdana"/>
      <family val="2"/>
    </font>
    <font>
      <sz val="12"/>
      <color rgb="FF454545"/>
      <name val="Helvetica Neue"/>
      <family val="2"/>
    </font>
    <font>
      <i/>
      <sz val="10"/>
      <color theme="1"/>
      <name val="Verdana"/>
      <family val="2"/>
    </font>
    <font>
      <b/>
      <sz val="11"/>
      <color theme="1"/>
      <name val="Verdana"/>
      <family val="2"/>
    </font>
    <font>
      <b/>
      <sz val="14"/>
      <color theme="1"/>
      <name val="Verdana"/>
      <family val="2"/>
    </font>
    <font>
      <b/>
      <sz val="14"/>
      <color theme="0"/>
      <name val="Verdana"/>
      <family val="2"/>
    </font>
    <font>
      <b/>
      <sz val="10"/>
      <color theme="0"/>
      <name val="Verdana"/>
      <family val="2"/>
    </font>
    <font>
      <sz val="11"/>
      <color theme="1"/>
      <name val="Verdana"/>
      <family val="2"/>
    </font>
    <font>
      <b/>
      <sz val="10"/>
      <color rgb="FF346E3A"/>
      <name val="Verdana"/>
      <family val="2"/>
    </font>
    <font>
      <sz val="10"/>
      <color theme="0"/>
      <name val="Verdana"/>
      <family val="2"/>
    </font>
    <font>
      <b/>
      <sz val="18"/>
      <color theme="0"/>
      <name val="Verdana"/>
      <family val="2"/>
    </font>
    <font>
      <b/>
      <sz val="8"/>
      <color theme="0"/>
      <name val="Verdana"/>
      <family val="2"/>
    </font>
    <font>
      <b/>
      <sz val="11"/>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EAF1DD"/>
        <bgColor indexed="64"/>
      </patternFill>
    </fill>
    <fill>
      <patternFill patternType="solid">
        <fgColor rgb="FF346E3A"/>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bottom/>
      <diagonal/>
    </border>
    <border>
      <left/>
      <right/>
      <top style="thin">
        <color auto="1"/>
      </top>
      <bottom/>
      <diagonal/>
    </border>
  </borders>
  <cellStyleXfs count="5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94">
    <xf numFmtId="0" fontId="0" fillId="0" borderId="0" xfId="0"/>
    <xf numFmtId="0" fontId="3" fillId="0" borderId="0" xfId="0" applyFont="1"/>
    <xf numFmtId="0" fontId="0" fillId="0" borderId="0" xfId="0" applyAlignment="1">
      <alignment wrapText="1"/>
    </xf>
    <xf numFmtId="0" fontId="5" fillId="2" borderId="7" xfId="0" applyFont="1" applyFill="1" applyBorder="1" applyAlignment="1">
      <alignment horizontal="left" vertical="center" indent="1"/>
    </xf>
    <xf numFmtId="0" fontId="0" fillId="0" borderId="0" xfId="0" applyAlignment="1">
      <alignment horizontal="left"/>
    </xf>
    <xf numFmtId="0" fontId="13" fillId="0" borderId="0" xfId="0" applyFont="1"/>
    <xf numFmtId="0" fontId="4" fillId="2" borderId="7" xfId="0" applyFont="1" applyFill="1" applyBorder="1" applyAlignment="1">
      <alignment horizontal="left" vertical="center" indent="1"/>
    </xf>
    <xf numFmtId="0" fontId="2" fillId="0" borderId="0" xfId="0" applyFont="1"/>
    <xf numFmtId="0" fontId="3" fillId="2" borderId="0" xfId="0" applyFont="1" applyFill="1"/>
    <xf numFmtId="165" fontId="3" fillId="0" borderId="0" xfId="0" applyNumberFormat="1" applyFont="1" applyAlignment="1">
      <alignment horizontal="center"/>
    </xf>
    <xf numFmtId="0" fontId="8" fillId="2" borderId="7" xfId="0" applyFont="1" applyFill="1" applyBorder="1" applyAlignment="1">
      <alignment horizontal="center" vertical="center" wrapText="1"/>
    </xf>
    <xf numFmtId="0" fontId="10" fillId="0" borderId="0" xfId="0" applyFont="1" applyAlignment="1">
      <alignment horizontal="right" vertical="center" wrapText="1"/>
    </xf>
    <xf numFmtId="0" fontId="8" fillId="0" borderId="0" xfId="0" applyFont="1" applyAlignment="1">
      <alignment horizontal="center" vertical="center" wrapText="1"/>
    </xf>
    <xf numFmtId="0" fontId="5" fillId="0" borderId="7" xfId="0" applyFont="1" applyBorder="1" applyAlignment="1">
      <alignment horizontal="left" vertical="center" indent="1"/>
    </xf>
    <xf numFmtId="0" fontId="5" fillId="0" borderId="7" xfId="0" applyFont="1" applyBorder="1" applyAlignment="1">
      <alignment horizontal="left" vertical="center"/>
    </xf>
    <xf numFmtId="167" fontId="5" fillId="0" borderId="7" xfId="0" applyNumberFormat="1" applyFont="1" applyBorder="1" applyAlignment="1">
      <alignment horizontal="left" vertical="center"/>
    </xf>
    <xf numFmtId="0" fontId="1" fillId="0" borderId="0" xfId="0" applyFont="1"/>
    <xf numFmtId="0" fontId="1" fillId="2" borderId="7" xfId="0" applyFont="1" applyFill="1" applyBorder="1" applyAlignment="1">
      <alignment horizontal="left" vertical="center" wrapText="1" indent="1"/>
    </xf>
    <xf numFmtId="0" fontId="1" fillId="2" borderId="7" xfId="0" applyFont="1" applyFill="1" applyBorder="1"/>
    <xf numFmtId="0" fontId="1" fillId="2" borderId="0" xfId="0" applyFont="1" applyFill="1"/>
    <xf numFmtId="165" fontId="1" fillId="0" borderId="0" xfId="0" applyNumberFormat="1" applyFont="1" applyAlignment="1">
      <alignment horizontal="center"/>
    </xf>
    <xf numFmtId="164" fontId="1" fillId="2" borderId="7" xfId="0" applyNumberFormat="1" applyFont="1" applyFill="1" applyBorder="1" applyAlignment="1">
      <alignment horizontal="center" vertical="center" wrapText="1"/>
    </xf>
    <xf numFmtId="0" fontId="17" fillId="2" borderId="7" xfId="0" applyFont="1" applyFill="1" applyBorder="1" applyAlignment="1">
      <alignment horizontal="left" vertical="center" indent="1"/>
    </xf>
    <xf numFmtId="164" fontId="19" fillId="2" borderId="7"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5" fillId="2" borderId="7" xfId="0" applyFont="1" applyFill="1" applyBorder="1" applyAlignment="1">
      <alignment horizontal="left" vertical="center"/>
    </xf>
    <xf numFmtId="0" fontId="17" fillId="7" borderId="1" xfId="0" applyFont="1" applyFill="1" applyBorder="1" applyAlignment="1" applyProtection="1">
      <alignment horizontal="left" vertical="center" indent="1"/>
      <protection locked="0"/>
    </xf>
    <xf numFmtId="0" fontId="16" fillId="3" borderId="1" xfId="0" applyFont="1" applyFill="1" applyBorder="1" applyAlignment="1">
      <alignment horizontal="left" vertical="center" indent="1"/>
    </xf>
    <xf numFmtId="0" fontId="10" fillId="7" borderId="1" xfId="0" applyFont="1" applyFill="1" applyBorder="1" applyAlignment="1">
      <alignment vertical="center" wrapText="1"/>
    </xf>
    <xf numFmtId="0" fontId="21" fillId="7" borderId="2" xfId="0" applyFont="1" applyFill="1" applyBorder="1"/>
    <xf numFmtId="0" fontId="16" fillId="4" borderId="1" xfId="0" applyFont="1" applyFill="1" applyBorder="1" applyAlignment="1">
      <alignment horizontal="left" vertical="center" indent="1"/>
    </xf>
    <xf numFmtId="0" fontId="1" fillId="4" borderId="10" xfId="0" applyFont="1" applyFill="1" applyBorder="1" applyAlignment="1">
      <alignment vertical="center" wrapText="1"/>
    </xf>
    <xf numFmtId="0" fontId="10" fillId="7" borderId="8" xfId="0" applyFont="1" applyFill="1" applyBorder="1" applyAlignment="1">
      <alignment horizontal="center" vertical="center"/>
    </xf>
    <xf numFmtId="0" fontId="18" fillId="7" borderId="2"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4" fillId="0" borderId="0" xfId="0" applyFont="1"/>
    <xf numFmtId="0" fontId="1" fillId="3" borderId="1" xfId="0" applyFont="1" applyFill="1" applyBorder="1" applyAlignment="1">
      <alignment horizontal="center" vertical="center"/>
    </xf>
    <xf numFmtId="164" fontId="1" fillId="4" borderId="1" xfId="0" applyNumberFormat="1" applyFont="1" applyFill="1" applyBorder="1" applyAlignment="1">
      <alignment horizontal="center" vertical="center" wrapText="1"/>
    </xf>
    <xf numFmtId="0" fontId="10" fillId="7" borderId="10" xfId="0" applyFont="1" applyFill="1" applyBorder="1" applyAlignment="1">
      <alignment horizontal="center" vertical="center" wrapText="1"/>
    </xf>
    <xf numFmtId="0" fontId="5" fillId="7" borderId="8" xfId="0" applyFont="1" applyFill="1" applyBorder="1" applyAlignment="1">
      <alignment horizontal="center" vertical="center"/>
    </xf>
    <xf numFmtId="0" fontId="17" fillId="7" borderId="2" xfId="0" applyFont="1" applyFill="1" applyBorder="1" applyAlignment="1">
      <alignment vertical="center"/>
    </xf>
    <xf numFmtId="0" fontId="22" fillId="7" borderId="1" xfId="0" applyFont="1" applyFill="1" applyBorder="1" applyAlignment="1">
      <alignment horizontal="center" vertical="center"/>
    </xf>
    <xf numFmtId="167" fontId="5" fillId="7" borderId="1" xfId="0" applyNumberFormat="1" applyFont="1" applyFill="1" applyBorder="1" applyAlignment="1">
      <alignment horizontal="center" vertical="center"/>
    </xf>
    <xf numFmtId="0" fontId="2" fillId="4" borderId="1" xfId="0" applyFont="1" applyFill="1" applyBorder="1" applyAlignment="1">
      <alignment horizontal="right" vertical="center"/>
    </xf>
    <xf numFmtId="166" fontId="2" fillId="4" borderId="1" xfId="0" applyNumberFormat="1"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wrapText="1"/>
      <protection locked="0"/>
    </xf>
    <xf numFmtId="0" fontId="5" fillId="7" borderId="2" xfId="0" applyFont="1" applyFill="1" applyBorder="1" applyAlignment="1">
      <alignment horizontal="left" vertical="center"/>
    </xf>
    <xf numFmtId="0" fontId="5" fillId="7" borderId="4" xfId="0" applyFont="1" applyFill="1" applyBorder="1" applyAlignment="1">
      <alignment horizontal="left" vertical="center"/>
    </xf>
    <xf numFmtId="0" fontId="1" fillId="6" borderId="1" xfId="0" applyFont="1" applyFill="1" applyBorder="1" applyAlignment="1">
      <alignment horizontal="left" vertical="center" wrapText="1"/>
    </xf>
    <xf numFmtId="0" fontId="18" fillId="7" borderId="1" xfId="0" applyFont="1" applyFill="1" applyBorder="1" applyAlignment="1">
      <alignment horizontal="left" vertical="center" wrapText="1"/>
    </xf>
    <xf numFmtId="0" fontId="20" fillId="7" borderId="1" xfId="0" applyFont="1" applyFill="1" applyBorder="1" applyAlignment="1">
      <alignment horizontal="center" vertical="center"/>
    </xf>
    <xf numFmtId="0" fontId="4" fillId="5" borderId="1"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9"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11" fillId="6" borderId="3" xfId="0" applyFont="1" applyFill="1" applyBorder="1" applyAlignment="1">
      <alignment horizontal="left" vertical="center" wrapText="1"/>
    </xf>
    <xf numFmtId="165" fontId="4" fillId="3" borderId="2" xfId="0" applyNumberFormat="1" applyFont="1" applyFill="1" applyBorder="1" applyAlignment="1" applyProtection="1">
      <alignment horizontal="center" vertical="center" wrapText="1"/>
      <protection locked="0"/>
    </xf>
    <xf numFmtId="165" fontId="4" fillId="3" borderId="3" xfId="0" applyNumberFormat="1" applyFont="1" applyFill="1" applyBorder="1" applyAlignment="1" applyProtection="1">
      <alignment horizontal="center" vertical="center" wrapText="1"/>
      <protection locked="0"/>
    </xf>
    <xf numFmtId="165" fontId="17" fillId="7" borderId="2" xfId="0" applyNumberFormat="1" applyFont="1" applyFill="1" applyBorder="1" applyAlignment="1" applyProtection="1">
      <alignment horizontal="center" vertical="center"/>
      <protection locked="0"/>
    </xf>
    <xf numFmtId="165" fontId="17" fillId="7" borderId="3" xfId="0" applyNumberFormat="1" applyFont="1" applyFill="1" applyBorder="1" applyAlignment="1" applyProtection="1">
      <alignment horizontal="center" vertical="center"/>
      <protection locked="0"/>
    </xf>
    <xf numFmtId="165" fontId="4" fillId="3" borderId="2" xfId="0" applyNumberFormat="1" applyFont="1" applyFill="1" applyBorder="1" applyAlignment="1">
      <alignment horizontal="center" vertical="center"/>
    </xf>
    <xf numFmtId="165" fontId="4" fillId="3" borderId="3" xfId="0" applyNumberFormat="1" applyFont="1" applyFill="1" applyBorder="1" applyAlignment="1">
      <alignment horizontal="center" vertical="center"/>
    </xf>
    <xf numFmtId="165" fontId="4" fillId="2" borderId="2" xfId="0" applyNumberFormat="1" applyFont="1" applyFill="1" applyBorder="1" applyAlignment="1" applyProtection="1">
      <alignment horizontal="center" vertical="center"/>
      <protection locked="0"/>
    </xf>
    <xf numFmtId="165" fontId="4" fillId="2" borderId="3" xfId="0" applyNumberFormat="1" applyFont="1" applyFill="1" applyBorder="1" applyAlignment="1" applyProtection="1">
      <alignment horizontal="center" vertical="center"/>
      <protection locked="0"/>
    </xf>
    <xf numFmtId="0" fontId="21" fillId="7" borderId="2" xfId="0" applyFont="1" applyFill="1" applyBorder="1" applyAlignment="1">
      <alignment horizontal="center"/>
    </xf>
    <xf numFmtId="0" fontId="21" fillId="7" borderId="3" xfId="0" applyFont="1" applyFill="1" applyBorder="1" applyAlignment="1">
      <alignment horizontal="center"/>
    </xf>
    <xf numFmtId="165" fontId="4" fillId="4" borderId="2" xfId="0" applyNumberFormat="1" applyFont="1" applyFill="1" applyBorder="1" applyAlignment="1">
      <alignment horizontal="center" vertical="center"/>
    </xf>
    <xf numFmtId="165" fontId="4" fillId="4" borderId="3" xfId="0" applyNumberFormat="1" applyFont="1" applyFill="1" applyBorder="1" applyAlignment="1">
      <alignment horizontal="center" vertical="center"/>
    </xf>
    <xf numFmtId="0" fontId="22" fillId="7" borderId="2" xfId="0" applyFont="1" applyFill="1" applyBorder="1" applyAlignment="1">
      <alignment horizontal="center" vertical="center"/>
    </xf>
    <xf numFmtId="0" fontId="22" fillId="7" borderId="4" xfId="0" applyFont="1" applyFill="1" applyBorder="1" applyAlignment="1">
      <alignment horizontal="center" vertical="center"/>
    </xf>
    <xf numFmtId="0" fontId="22" fillId="7" borderId="3" xfId="0" applyFont="1" applyFill="1" applyBorder="1" applyAlignment="1">
      <alignment horizontal="center" vertical="center"/>
    </xf>
    <xf numFmtId="164" fontId="14" fillId="3" borderId="7" xfId="0" applyNumberFormat="1" applyFont="1" applyFill="1" applyBorder="1" applyAlignment="1" applyProtection="1">
      <alignment horizontal="center" vertical="center" wrapText="1"/>
      <protection locked="0"/>
    </xf>
    <xf numFmtId="164" fontId="14" fillId="3" borderId="10" xfId="0" applyNumberFormat="1" applyFont="1" applyFill="1" applyBorder="1" applyAlignment="1" applyProtection="1">
      <alignment horizontal="center" vertical="center" wrapText="1"/>
      <protection locked="0"/>
    </xf>
    <xf numFmtId="0" fontId="9" fillId="5" borderId="6" xfId="0" applyFont="1" applyFill="1" applyBorder="1" applyAlignment="1">
      <alignment horizontal="right" vertical="center" wrapText="1"/>
    </xf>
    <xf numFmtId="0" fontId="9" fillId="5" borderId="9" xfId="0" applyFont="1" applyFill="1" applyBorder="1" applyAlignment="1">
      <alignment horizontal="right" vertical="center" wrapText="1"/>
    </xf>
    <xf numFmtId="0" fontId="10" fillId="7" borderId="8" xfId="0" applyFont="1" applyFill="1" applyBorder="1" applyAlignment="1">
      <alignment horizontal="left" vertical="center"/>
    </xf>
    <xf numFmtId="0" fontId="10" fillId="7" borderId="5" xfId="0" applyFont="1" applyFill="1" applyBorder="1" applyAlignment="1">
      <alignment horizontal="left" vertical="center"/>
    </xf>
    <xf numFmtId="0" fontId="4" fillId="6" borderId="11" xfId="0" applyFont="1" applyFill="1" applyBorder="1" applyAlignment="1">
      <alignment horizontal="left" vertical="center" wrapText="1"/>
    </xf>
    <xf numFmtId="0" fontId="4" fillId="6" borderId="7" xfId="0" applyFont="1" applyFill="1" applyBorder="1" applyAlignment="1">
      <alignment horizontal="left" vertical="center" wrapText="1"/>
    </xf>
    <xf numFmtId="166" fontId="18" fillId="7" borderId="2" xfId="0" applyNumberFormat="1" applyFont="1" applyFill="1" applyBorder="1" applyAlignment="1">
      <alignment horizontal="center" vertical="center" wrapText="1"/>
    </xf>
    <xf numFmtId="166" fontId="18" fillId="7" borderId="3" xfId="0" applyNumberFormat="1" applyFont="1" applyFill="1" applyBorder="1" applyAlignment="1">
      <alignment horizontal="center" vertical="center" wrapText="1"/>
    </xf>
    <xf numFmtId="0" fontId="5" fillId="7" borderId="2" xfId="0" applyFont="1" applyFill="1" applyBorder="1" applyAlignment="1">
      <alignment horizontal="right" vertical="center" wrapText="1"/>
    </xf>
    <xf numFmtId="0" fontId="5" fillId="7" borderId="3" xfId="0" applyFont="1" applyFill="1" applyBorder="1" applyAlignment="1">
      <alignment horizontal="right" vertical="center" wrapText="1"/>
    </xf>
    <xf numFmtId="0" fontId="10" fillId="7" borderId="8" xfId="0" applyFont="1" applyFill="1" applyBorder="1" applyAlignment="1">
      <alignment horizontal="right" vertical="center" wrapText="1"/>
    </xf>
    <xf numFmtId="0" fontId="10" fillId="7" borderId="5" xfId="0" applyFont="1" applyFill="1" applyBorder="1" applyAlignment="1">
      <alignment horizontal="right" vertical="center" wrapText="1"/>
    </xf>
    <xf numFmtId="166" fontId="2" fillId="4" borderId="11" xfId="0" applyNumberFormat="1" applyFont="1" applyFill="1" applyBorder="1" applyAlignment="1">
      <alignment horizontal="center" vertical="center" wrapText="1"/>
    </xf>
    <xf numFmtId="166" fontId="2" fillId="4" borderId="10" xfId="0" applyNumberFormat="1" applyFont="1" applyFill="1" applyBorder="1" applyAlignment="1">
      <alignment horizontal="center" vertical="center" wrapText="1"/>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cellXfs>
  <cellStyles count="57">
    <cellStyle name="Gevolgde hyperlink" xfId="14" builtinId="9" hidden="1"/>
    <cellStyle name="Gevolgde hyperlink" xfId="4" builtinId="9" hidden="1"/>
    <cellStyle name="Gevolgde hyperlink" xfId="8" builtinId="9" hidden="1"/>
    <cellStyle name="Gevolgde hyperlink" xfId="2" builtinId="9" hidden="1"/>
    <cellStyle name="Gevolgde hyperlink" xfId="16" builtinId="9" hidden="1"/>
    <cellStyle name="Gevolgde hyperlink" xfId="22" builtinId="9" hidden="1"/>
    <cellStyle name="Gevolgde hyperlink" xfId="54" builtinId="9" hidden="1"/>
    <cellStyle name="Gevolgde hyperlink" xfId="32" builtinId="9" hidden="1"/>
    <cellStyle name="Gevolgde hyperlink" xfId="34" builtinId="9" hidden="1"/>
    <cellStyle name="Gevolgde hyperlink" xfId="36" builtinId="9" hidden="1"/>
    <cellStyle name="Gevolgde hyperlink" xfId="42" builtinId="9" hidden="1"/>
    <cellStyle name="Gevolgde hyperlink" xfId="24" builtinId="9" hidden="1"/>
    <cellStyle name="Gevolgde hyperlink" xfId="28" builtinId="9" hidden="1"/>
    <cellStyle name="Gevolgde hyperlink" xfId="20" builtinId="9" hidden="1"/>
    <cellStyle name="Gevolgde hyperlink" xfId="26" builtinId="9" hidden="1"/>
    <cellStyle name="Gevolgde hyperlink" xfId="40" builtinId="9" hidden="1"/>
    <cellStyle name="Gevolgde hyperlink" xfId="48" builtinId="9" hidden="1"/>
    <cellStyle name="Gevolgde hyperlink" xfId="6" builtinId="9" hidden="1"/>
    <cellStyle name="Gevolgde hyperlink" xfId="18" builtinId="9" hidden="1"/>
    <cellStyle name="Gevolgde hyperlink" xfId="46" builtinId="9" hidden="1"/>
    <cellStyle name="Gevolgde hyperlink" xfId="38" builtinId="9" hidden="1"/>
    <cellStyle name="Gevolgde hyperlink" xfId="30" builtinId="9" hidden="1"/>
    <cellStyle name="Gevolgde hyperlink" xfId="10" builtinId="9" hidden="1"/>
    <cellStyle name="Gevolgde hyperlink" xfId="12" builtinId="9" hidden="1"/>
    <cellStyle name="Gevolgde hyperlink" xfId="50" builtinId="9" hidden="1"/>
    <cellStyle name="Gevolgde hyperlink" xfId="56" builtinId="9" hidden="1"/>
    <cellStyle name="Gevolgde hyperlink" xfId="52" builtinId="9" hidden="1"/>
    <cellStyle name="Gevolgde hyperlink" xfId="44" builtinId="9" hidden="1"/>
    <cellStyle name="Hyperlink" xfId="25" builtinId="8" hidden="1"/>
    <cellStyle name="Hyperlink" xfId="47" builtinId="8" hidden="1"/>
    <cellStyle name="Hyperlink" xfId="55" builtinId="8" hidden="1"/>
    <cellStyle name="Hyperlink" xfId="51" builtinId="8" hidden="1"/>
    <cellStyle name="Hyperlink" xfId="53" builtinId="8" hidden="1"/>
    <cellStyle name="Hyperlink" xfId="45" builtinId="8" hidden="1"/>
    <cellStyle name="Hyperlink" xfId="39" builtinId="8" hidden="1"/>
    <cellStyle name="Hyperlink" xfId="41" builtinId="8" hidden="1"/>
    <cellStyle name="Hyperlink" xfId="49" builtinId="8" hidden="1"/>
    <cellStyle name="Hyperlink" xfId="9" builtinId="8" hidden="1"/>
    <cellStyle name="Hyperlink" xfId="43" builtinId="8" hidden="1"/>
    <cellStyle name="Hyperlink" xfId="17" builtinId="8" hidden="1"/>
    <cellStyle name="Hyperlink" xfId="19" builtinId="8" hidden="1"/>
    <cellStyle name="Hyperlink" xfId="21"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23" builtinId="8" hidden="1"/>
    <cellStyle name="Hyperlink" xfId="15" builtinId="8" hidden="1"/>
    <cellStyle name="Hyperlink" xfId="11" builtinId="8" hidden="1"/>
    <cellStyle name="Hyperlink" xfId="1" builtinId="8" hidden="1"/>
    <cellStyle name="Hyperlink" xfId="3" builtinId="8" hidden="1"/>
    <cellStyle name="Hyperlink" xfId="5" builtinId="8" hidden="1"/>
    <cellStyle name="Hyperlink" xfId="7" builtinId="8" hidden="1"/>
    <cellStyle name="Hyperlink" xfId="13" builtinId="8" hidden="1"/>
    <cellStyle name="Hyperlink" xfId="27" builtinId="8" hidden="1"/>
    <cellStyle name="Standaard" xfId="0" builtinId="0"/>
  </cellStyles>
  <dxfs count="0"/>
  <tableStyles count="0" defaultTableStyle="TableStyleMedium2" defaultPivotStyle="PivotStyleMedium9"/>
  <colors>
    <mruColors>
      <color rgb="FF346E3A"/>
      <color rgb="FF5EC76B"/>
      <color rgb="FF52AE5D"/>
      <color rgb="FFEAF1DD"/>
      <color rgb="FF34B33A"/>
      <color rgb="FF538234"/>
      <color rgb="FFFF9A02"/>
      <color rgb="FFFFCC99"/>
      <color rgb="FFFDE9D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41639</xdr:colOff>
      <xdr:row>0</xdr:row>
      <xdr:rowOff>62459</xdr:rowOff>
    </xdr:from>
    <xdr:to>
      <xdr:col>5</xdr:col>
      <xdr:colOff>331194</xdr:colOff>
      <xdr:row>1</xdr:row>
      <xdr:rowOff>131725</xdr:rowOff>
    </xdr:to>
    <xdr:pic>
      <xdr:nvPicPr>
        <xdr:cNvPr id="2" name="Afbeelding 1" descr="Afbeelding met Lettertype, Graphics, logo, typografie&#10;&#10;Door AI gegenereerde inhoud is mogelijk onjuist.">
          <a:extLst>
            <a:ext uri="{FF2B5EF4-FFF2-40B4-BE49-F238E27FC236}">
              <a16:creationId xmlns:a16="http://schemas.microsoft.com/office/drawing/2014/main" id="{37B9EEF7-EFEA-9A4B-A42D-7DB772000337}"/>
            </a:ext>
          </a:extLst>
        </xdr:cNvPr>
        <xdr:cNvPicPr>
          <a:picLocks noChangeAspect="1"/>
        </xdr:cNvPicPr>
      </xdr:nvPicPr>
      <xdr:blipFill>
        <a:blip xmlns:r="http://schemas.openxmlformats.org/officeDocument/2006/relationships" r:embed="rId1"/>
        <a:stretch>
          <a:fillRect/>
        </a:stretch>
      </xdr:blipFill>
      <xdr:spPr>
        <a:xfrm>
          <a:off x="7953114" y="62459"/>
          <a:ext cx="1642834" cy="610577"/>
        </a:xfrm>
        <a:prstGeom prst="rect">
          <a:avLst/>
        </a:prstGeom>
      </xdr:spPr>
    </xdr:pic>
    <xdr:clientData/>
  </xdr:twoCellAnchor>
  <xdr:twoCellAnchor editAs="oneCell">
    <xdr:from>
      <xdr:col>5</xdr:col>
      <xdr:colOff>437212</xdr:colOff>
      <xdr:row>0</xdr:row>
      <xdr:rowOff>124918</xdr:rowOff>
    </xdr:from>
    <xdr:to>
      <xdr:col>8</xdr:col>
      <xdr:colOff>76517</xdr:colOff>
      <xdr:row>1</xdr:row>
      <xdr:rowOff>301886</xdr:rowOff>
    </xdr:to>
    <xdr:pic>
      <xdr:nvPicPr>
        <xdr:cNvPr id="4" name="Afbeelding 3">
          <a:extLst>
            <a:ext uri="{FF2B5EF4-FFF2-40B4-BE49-F238E27FC236}">
              <a16:creationId xmlns:a16="http://schemas.microsoft.com/office/drawing/2014/main" id="{E6471873-85B1-0547-A546-3A602DD68E29}"/>
            </a:ext>
          </a:extLst>
        </xdr:cNvPr>
        <xdr:cNvPicPr>
          <a:picLocks noChangeAspect="1"/>
        </xdr:cNvPicPr>
      </xdr:nvPicPr>
      <xdr:blipFill>
        <a:blip xmlns:r="http://schemas.openxmlformats.org/officeDocument/2006/relationships" r:embed="rId2"/>
        <a:stretch>
          <a:fillRect/>
        </a:stretch>
      </xdr:blipFill>
      <xdr:spPr>
        <a:xfrm>
          <a:off x="9701966" y="124918"/>
          <a:ext cx="1669223" cy="718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76200</xdr:colOff>
      <xdr:row>0</xdr:row>
      <xdr:rowOff>101600</xdr:rowOff>
    </xdr:from>
    <xdr:to>
      <xdr:col>12</xdr:col>
      <xdr:colOff>156934</xdr:colOff>
      <xdr:row>1</xdr:row>
      <xdr:rowOff>977</xdr:rowOff>
    </xdr:to>
    <xdr:pic>
      <xdr:nvPicPr>
        <xdr:cNvPr id="2" name="Afbeelding 1" descr="Afbeelding met Lettertype, Graphics, logo, typografie&#10;&#10;Door AI gegenereerde inhoud is mogelijk onjuist.">
          <a:extLst>
            <a:ext uri="{FF2B5EF4-FFF2-40B4-BE49-F238E27FC236}">
              <a16:creationId xmlns:a16="http://schemas.microsoft.com/office/drawing/2014/main" id="{B9DEBC52-23A2-D943-A0ED-336CE447E003}"/>
            </a:ext>
          </a:extLst>
        </xdr:cNvPr>
        <xdr:cNvPicPr>
          <a:picLocks noChangeAspect="1"/>
        </xdr:cNvPicPr>
      </xdr:nvPicPr>
      <xdr:blipFill>
        <a:blip xmlns:r="http://schemas.openxmlformats.org/officeDocument/2006/relationships" r:embed="rId1"/>
        <a:stretch>
          <a:fillRect/>
        </a:stretch>
      </xdr:blipFill>
      <xdr:spPr>
        <a:xfrm>
          <a:off x="15189200" y="101600"/>
          <a:ext cx="1642834" cy="610577"/>
        </a:xfrm>
        <a:prstGeom prst="rect">
          <a:avLst/>
        </a:prstGeom>
      </xdr:spPr>
    </xdr:pic>
    <xdr:clientData/>
  </xdr:twoCellAnchor>
  <xdr:twoCellAnchor editAs="oneCell">
    <xdr:from>
      <xdr:col>12</xdr:col>
      <xdr:colOff>262952</xdr:colOff>
      <xdr:row>0</xdr:row>
      <xdr:rowOff>164059</xdr:rowOff>
    </xdr:from>
    <xdr:to>
      <xdr:col>14</xdr:col>
      <xdr:colOff>585975</xdr:colOff>
      <xdr:row>1</xdr:row>
      <xdr:rowOff>171138</xdr:rowOff>
    </xdr:to>
    <xdr:pic>
      <xdr:nvPicPr>
        <xdr:cNvPr id="4" name="Afbeelding 3">
          <a:extLst>
            <a:ext uri="{FF2B5EF4-FFF2-40B4-BE49-F238E27FC236}">
              <a16:creationId xmlns:a16="http://schemas.microsoft.com/office/drawing/2014/main" id="{62C4131B-667C-2A47-9D8F-5EBA5281AD2E}"/>
            </a:ext>
          </a:extLst>
        </xdr:cNvPr>
        <xdr:cNvPicPr>
          <a:picLocks noChangeAspect="1"/>
        </xdr:cNvPicPr>
      </xdr:nvPicPr>
      <xdr:blipFill>
        <a:blip xmlns:r="http://schemas.openxmlformats.org/officeDocument/2006/relationships" r:embed="rId2"/>
        <a:stretch>
          <a:fillRect/>
        </a:stretch>
      </xdr:blipFill>
      <xdr:spPr>
        <a:xfrm>
          <a:off x="16938052" y="164059"/>
          <a:ext cx="1669223" cy="7182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76200</xdr:colOff>
      <xdr:row>0</xdr:row>
      <xdr:rowOff>101600</xdr:rowOff>
    </xdr:from>
    <xdr:to>
      <xdr:col>12</xdr:col>
      <xdr:colOff>156934</xdr:colOff>
      <xdr:row>1</xdr:row>
      <xdr:rowOff>977</xdr:rowOff>
    </xdr:to>
    <xdr:pic>
      <xdr:nvPicPr>
        <xdr:cNvPr id="2" name="Afbeelding 1" descr="Afbeelding met Lettertype, Graphics, logo, typografie&#10;&#10;Door AI gegenereerde inhoud is mogelijk onjuist.">
          <a:extLst>
            <a:ext uri="{FF2B5EF4-FFF2-40B4-BE49-F238E27FC236}">
              <a16:creationId xmlns:a16="http://schemas.microsoft.com/office/drawing/2014/main" id="{9920FBAD-6CD2-BD4D-B41A-7289E15E32B6}"/>
            </a:ext>
          </a:extLst>
        </xdr:cNvPr>
        <xdr:cNvPicPr>
          <a:picLocks noChangeAspect="1"/>
        </xdr:cNvPicPr>
      </xdr:nvPicPr>
      <xdr:blipFill>
        <a:blip xmlns:r="http://schemas.openxmlformats.org/officeDocument/2006/relationships" r:embed="rId1"/>
        <a:stretch>
          <a:fillRect/>
        </a:stretch>
      </xdr:blipFill>
      <xdr:spPr>
        <a:xfrm>
          <a:off x="15189200" y="101600"/>
          <a:ext cx="1642834" cy="610577"/>
        </a:xfrm>
        <a:prstGeom prst="rect">
          <a:avLst/>
        </a:prstGeom>
      </xdr:spPr>
    </xdr:pic>
    <xdr:clientData/>
  </xdr:twoCellAnchor>
  <xdr:twoCellAnchor editAs="oneCell">
    <xdr:from>
      <xdr:col>12</xdr:col>
      <xdr:colOff>262952</xdr:colOff>
      <xdr:row>0</xdr:row>
      <xdr:rowOff>164059</xdr:rowOff>
    </xdr:from>
    <xdr:to>
      <xdr:col>14</xdr:col>
      <xdr:colOff>585975</xdr:colOff>
      <xdr:row>1</xdr:row>
      <xdr:rowOff>171138</xdr:rowOff>
    </xdr:to>
    <xdr:pic>
      <xdr:nvPicPr>
        <xdr:cNvPr id="3" name="Afbeelding 2">
          <a:extLst>
            <a:ext uri="{FF2B5EF4-FFF2-40B4-BE49-F238E27FC236}">
              <a16:creationId xmlns:a16="http://schemas.microsoft.com/office/drawing/2014/main" id="{F7CF84BA-E29A-5D4E-829E-D1353359A37B}"/>
            </a:ext>
          </a:extLst>
        </xdr:cNvPr>
        <xdr:cNvPicPr>
          <a:picLocks noChangeAspect="1"/>
        </xdr:cNvPicPr>
      </xdr:nvPicPr>
      <xdr:blipFill>
        <a:blip xmlns:r="http://schemas.openxmlformats.org/officeDocument/2006/relationships" r:embed="rId2"/>
        <a:stretch>
          <a:fillRect/>
        </a:stretch>
      </xdr:blipFill>
      <xdr:spPr>
        <a:xfrm>
          <a:off x="16938052" y="164059"/>
          <a:ext cx="1669223" cy="718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76200</xdr:colOff>
      <xdr:row>0</xdr:row>
      <xdr:rowOff>101600</xdr:rowOff>
    </xdr:from>
    <xdr:to>
      <xdr:col>12</xdr:col>
      <xdr:colOff>156934</xdr:colOff>
      <xdr:row>1</xdr:row>
      <xdr:rowOff>977</xdr:rowOff>
    </xdr:to>
    <xdr:pic>
      <xdr:nvPicPr>
        <xdr:cNvPr id="2" name="Afbeelding 1" descr="Afbeelding met Lettertype, Graphics, logo, typografie&#10;&#10;Door AI gegenereerde inhoud is mogelijk onjuist.">
          <a:extLst>
            <a:ext uri="{FF2B5EF4-FFF2-40B4-BE49-F238E27FC236}">
              <a16:creationId xmlns:a16="http://schemas.microsoft.com/office/drawing/2014/main" id="{C9162814-5F07-6843-B473-F32FA241B0FB}"/>
            </a:ext>
          </a:extLst>
        </xdr:cNvPr>
        <xdr:cNvPicPr>
          <a:picLocks noChangeAspect="1"/>
        </xdr:cNvPicPr>
      </xdr:nvPicPr>
      <xdr:blipFill>
        <a:blip xmlns:r="http://schemas.openxmlformats.org/officeDocument/2006/relationships" r:embed="rId1"/>
        <a:stretch>
          <a:fillRect/>
        </a:stretch>
      </xdr:blipFill>
      <xdr:spPr>
        <a:xfrm>
          <a:off x="15189200" y="101600"/>
          <a:ext cx="1642834" cy="610577"/>
        </a:xfrm>
        <a:prstGeom prst="rect">
          <a:avLst/>
        </a:prstGeom>
      </xdr:spPr>
    </xdr:pic>
    <xdr:clientData/>
  </xdr:twoCellAnchor>
  <xdr:twoCellAnchor editAs="oneCell">
    <xdr:from>
      <xdr:col>12</xdr:col>
      <xdr:colOff>262952</xdr:colOff>
      <xdr:row>0</xdr:row>
      <xdr:rowOff>164059</xdr:rowOff>
    </xdr:from>
    <xdr:to>
      <xdr:col>14</xdr:col>
      <xdr:colOff>585975</xdr:colOff>
      <xdr:row>1</xdr:row>
      <xdr:rowOff>171138</xdr:rowOff>
    </xdr:to>
    <xdr:pic>
      <xdr:nvPicPr>
        <xdr:cNvPr id="3" name="Afbeelding 2">
          <a:extLst>
            <a:ext uri="{FF2B5EF4-FFF2-40B4-BE49-F238E27FC236}">
              <a16:creationId xmlns:a16="http://schemas.microsoft.com/office/drawing/2014/main" id="{60FB3A6A-FC24-9444-BD53-F1645735C84F}"/>
            </a:ext>
          </a:extLst>
        </xdr:cNvPr>
        <xdr:cNvPicPr>
          <a:picLocks noChangeAspect="1"/>
        </xdr:cNvPicPr>
      </xdr:nvPicPr>
      <xdr:blipFill>
        <a:blip xmlns:r="http://schemas.openxmlformats.org/officeDocument/2006/relationships" r:embed="rId2"/>
        <a:stretch>
          <a:fillRect/>
        </a:stretch>
      </xdr:blipFill>
      <xdr:spPr>
        <a:xfrm>
          <a:off x="16938052" y="164059"/>
          <a:ext cx="1669223" cy="7182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177800</xdr:colOff>
      <xdr:row>0</xdr:row>
      <xdr:rowOff>38100</xdr:rowOff>
    </xdr:from>
    <xdr:to>
      <xdr:col>13</xdr:col>
      <xdr:colOff>474434</xdr:colOff>
      <xdr:row>1</xdr:row>
      <xdr:rowOff>140677</xdr:rowOff>
    </xdr:to>
    <xdr:pic>
      <xdr:nvPicPr>
        <xdr:cNvPr id="2" name="Afbeelding 1" descr="Afbeelding met Lettertype, Graphics, logo, typografie&#10;&#10;Door AI gegenereerde inhoud is mogelijk onjuist.">
          <a:extLst>
            <a:ext uri="{FF2B5EF4-FFF2-40B4-BE49-F238E27FC236}">
              <a16:creationId xmlns:a16="http://schemas.microsoft.com/office/drawing/2014/main" id="{32176C7D-FA92-874D-8C8A-95653B674A2E}"/>
            </a:ext>
          </a:extLst>
        </xdr:cNvPr>
        <xdr:cNvPicPr>
          <a:picLocks noChangeAspect="1"/>
        </xdr:cNvPicPr>
      </xdr:nvPicPr>
      <xdr:blipFill>
        <a:blip xmlns:r="http://schemas.openxmlformats.org/officeDocument/2006/relationships" r:embed="rId1"/>
        <a:stretch>
          <a:fillRect/>
        </a:stretch>
      </xdr:blipFill>
      <xdr:spPr>
        <a:xfrm>
          <a:off x="26619200" y="38100"/>
          <a:ext cx="1642834" cy="610577"/>
        </a:xfrm>
        <a:prstGeom prst="rect">
          <a:avLst/>
        </a:prstGeom>
      </xdr:spPr>
    </xdr:pic>
    <xdr:clientData/>
  </xdr:twoCellAnchor>
  <xdr:twoCellAnchor editAs="oneCell">
    <xdr:from>
      <xdr:col>13</xdr:col>
      <xdr:colOff>580452</xdr:colOff>
      <xdr:row>0</xdr:row>
      <xdr:rowOff>100559</xdr:rowOff>
    </xdr:from>
    <xdr:to>
      <xdr:col>16</xdr:col>
      <xdr:colOff>230375</xdr:colOff>
      <xdr:row>1</xdr:row>
      <xdr:rowOff>310838</xdr:rowOff>
    </xdr:to>
    <xdr:pic>
      <xdr:nvPicPr>
        <xdr:cNvPr id="4" name="Afbeelding 3">
          <a:extLst>
            <a:ext uri="{FF2B5EF4-FFF2-40B4-BE49-F238E27FC236}">
              <a16:creationId xmlns:a16="http://schemas.microsoft.com/office/drawing/2014/main" id="{D7EF70C3-D2BD-704C-9B2F-2D9E360D59A6}"/>
            </a:ext>
          </a:extLst>
        </xdr:cNvPr>
        <xdr:cNvPicPr>
          <a:picLocks noChangeAspect="1"/>
        </xdr:cNvPicPr>
      </xdr:nvPicPr>
      <xdr:blipFill>
        <a:blip xmlns:r="http://schemas.openxmlformats.org/officeDocument/2006/relationships" r:embed="rId2"/>
        <a:stretch>
          <a:fillRect/>
        </a:stretch>
      </xdr:blipFill>
      <xdr:spPr>
        <a:xfrm>
          <a:off x="28368052" y="100559"/>
          <a:ext cx="1669223" cy="7182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127000</xdr:colOff>
      <xdr:row>0</xdr:row>
      <xdr:rowOff>42333</xdr:rowOff>
    </xdr:from>
    <xdr:to>
      <xdr:col>9</xdr:col>
      <xdr:colOff>20056</xdr:colOff>
      <xdr:row>1</xdr:row>
      <xdr:rowOff>88466</xdr:rowOff>
    </xdr:to>
    <xdr:pic>
      <xdr:nvPicPr>
        <xdr:cNvPr id="2" name="Afbeelding 1" descr="Afbeelding met Lettertype, Graphics, logo, typografie&#10;&#10;Door AI gegenereerde inhoud is mogelijk onjuist.">
          <a:extLst>
            <a:ext uri="{FF2B5EF4-FFF2-40B4-BE49-F238E27FC236}">
              <a16:creationId xmlns:a16="http://schemas.microsoft.com/office/drawing/2014/main" id="{24E4CEAC-061C-A549-A8CA-80F89949B55B}"/>
            </a:ext>
          </a:extLst>
        </xdr:cNvPr>
        <xdr:cNvPicPr>
          <a:picLocks noChangeAspect="1"/>
        </xdr:cNvPicPr>
      </xdr:nvPicPr>
      <xdr:blipFill>
        <a:blip xmlns:r="http://schemas.openxmlformats.org/officeDocument/2006/relationships" r:embed="rId1"/>
        <a:stretch>
          <a:fillRect/>
        </a:stretch>
      </xdr:blipFill>
      <xdr:spPr>
        <a:xfrm>
          <a:off x="14717889" y="42333"/>
          <a:ext cx="1642834" cy="610577"/>
        </a:xfrm>
        <a:prstGeom prst="rect">
          <a:avLst/>
        </a:prstGeom>
      </xdr:spPr>
    </xdr:pic>
    <xdr:clientData/>
  </xdr:twoCellAnchor>
  <xdr:twoCellAnchor editAs="oneCell">
    <xdr:from>
      <xdr:col>9</xdr:col>
      <xdr:colOff>126074</xdr:colOff>
      <xdr:row>0</xdr:row>
      <xdr:rowOff>104792</xdr:rowOff>
    </xdr:from>
    <xdr:to>
      <xdr:col>11</xdr:col>
      <xdr:colOff>45520</xdr:colOff>
      <xdr:row>2</xdr:row>
      <xdr:rowOff>4627</xdr:rowOff>
    </xdr:to>
    <xdr:pic>
      <xdr:nvPicPr>
        <xdr:cNvPr id="4" name="Afbeelding 3">
          <a:extLst>
            <a:ext uri="{FF2B5EF4-FFF2-40B4-BE49-F238E27FC236}">
              <a16:creationId xmlns:a16="http://schemas.microsoft.com/office/drawing/2014/main" id="{C96C3255-D9E0-DA41-9581-F074073A162E}"/>
            </a:ext>
          </a:extLst>
        </xdr:cNvPr>
        <xdr:cNvPicPr>
          <a:picLocks noChangeAspect="1"/>
        </xdr:cNvPicPr>
      </xdr:nvPicPr>
      <xdr:blipFill>
        <a:blip xmlns:r="http://schemas.openxmlformats.org/officeDocument/2006/relationships" r:embed="rId2"/>
        <a:stretch>
          <a:fillRect/>
        </a:stretch>
      </xdr:blipFill>
      <xdr:spPr>
        <a:xfrm>
          <a:off x="16466741" y="104792"/>
          <a:ext cx="1669223" cy="718279"/>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C19"/>
  <sheetViews>
    <sheetView showGridLines="0" tabSelected="1" zoomScale="122" zoomScaleNormal="122" workbookViewId="0">
      <selection activeCell="A12" sqref="A12:C12"/>
    </sheetView>
  </sheetViews>
  <sheetFormatPr baseColWidth="10" defaultColWidth="8.83203125" defaultRowHeight="15" x14ac:dyDescent="0.2"/>
  <cols>
    <col min="1" max="1" width="62" customWidth="1"/>
    <col min="2" max="3" width="20.83203125" customWidth="1"/>
  </cols>
  <sheetData>
    <row r="1" spans="1:3" s="4" customFormat="1" ht="43" customHeight="1" x14ac:dyDescent="0.2">
      <c r="A1" s="46" t="s">
        <v>28</v>
      </c>
      <c r="B1" s="47"/>
      <c r="C1" s="47"/>
    </row>
    <row r="2" spans="1:3" s="2" customFormat="1" ht="106" customHeight="1" x14ac:dyDescent="0.2">
      <c r="A2" s="51" t="s">
        <v>25</v>
      </c>
      <c r="B2" s="51"/>
      <c r="C2" s="51"/>
    </row>
    <row r="3" spans="1:3" s="2" customFormat="1" ht="25" customHeight="1" x14ac:dyDescent="0.2">
      <c r="A3" s="49" t="s">
        <v>31</v>
      </c>
      <c r="B3" s="49"/>
      <c r="C3" s="49"/>
    </row>
    <row r="4" spans="1:3" s="2" customFormat="1" ht="50" customHeight="1" x14ac:dyDescent="0.2">
      <c r="A4" s="48" t="s">
        <v>27</v>
      </c>
      <c r="B4" s="48"/>
      <c r="C4" s="48"/>
    </row>
    <row r="5" spans="1:3" s="2" customFormat="1" ht="25" customHeight="1" x14ac:dyDescent="0.2">
      <c r="A5" s="49" t="s">
        <v>32</v>
      </c>
      <c r="B5" s="49"/>
      <c r="C5" s="49"/>
    </row>
    <row r="6" spans="1:3" s="2" customFormat="1" ht="50" customHeight="1" x14ac:dyDescent="0.2">
      <c r="A6" s="48" t="s">
        <v>27</v>
      </c>
      <c r="B6" s="48"/>
      <c r="C6" s="48"/>
    </row>
    <row r="7" spans="1:3" s="2" customFormat="1" ht="25" customHeight="1" x14ac:dyDescent="0.2">
      <c r="A7" s="49" t="s">
        <v>33</v>
      </c>
      <c r="B7" s="49"/>
      <c r="C7" s="49"/>
    </row>
    <row r="8" spans="1:3" s="2" customFormat="1" ht="50" customHeight="1" x14ac:dyDescent="0.2">
      <c r="A8" s="48" t="s">
        <v>27</v>
      </c>
      <c r="B8" s="48"/>
      <c r="C8" s="48"/>
    </row>
    <row r="9" spans="1:3" s="2" customFormat="1" ht="25" customHeight="1" x14ac:dyDescent="0.2">
      <c r="A9" s="49" t="s">
        <v>34</v>
      </c>
      <c r="B9" s="49"/>
      <c r="C9" s="49"/>
    </row>
    <row r="10" spans="1:3" s="2" customFormat="1" ht="50" customHeight="1" x14ac:dyDescent="0.2">
      <c r="A10" s="48" t="s">
        <v>27</v>
      </c>
      <c r="B10" s="48"/>
      <c r="C10" s="48"/>
    </row>
    <row r="11" spans="1:3" s="2" customFormat="1" ht="25" customHeight="1" x14ac:dyDescent="0.2">
      <c r="A11" s="49" t="s">
        <v>35</v>
      </c>
      <c r="B11" s="49"/>
      <c r="C11" s="49"/>
    </row>
    <row r="12" spans="1:3" s="2" customFormat="1" ht="50" customHeight="1" x14ac:dyDescent="0.2">
      <c r="A12" s="48" t="s">
        <v>27</v>
      </c>
      <c r="B12" s="48"/>
      <c r="C12" s="48"/>
    </row>
    <row r="13" spans="1:3" ht="25" customHeight="1" x14ac:dyDescent="0.2">
      <c r="A13" s="52" t="s">
        <v>0</v>
      </c>
      <c r="B13" s="53"/>
      <c r="C13" s="54"/>
    </row>
    <row r="14" spans="1:3" ht="20" customHeight="1" x14ac:dyDescent="0.2">
      <c r="A14" s="55" t="s">
        <v>1</v>
      </c>
      <c r="B14" s="56"/>
      <c r="C14" s="57"/>
    </row>
    <row r="15" spans="1:3" ht="20" customHeight="1" x14ac:dyDescent="0.2">
      <c r="A15" s="58" t="s">
        <v>2</v>
      </c>
      <c r="B15" s="59"/>
      <c r="C15" s="60"/>
    </row>
    <row r="16" spans="1:3" ht="20" customHeight="1" x14ac:dyDescent="0.2">
      <c r="A16" s="58" t="s">
        <v>3</v>
      </c>
      <c r="B16" s="59"/>
      <c r="C16" s="60"/>
    </row>
    <row r="17" spans="1:3" ht="20" customHeight="1" x14ac:dyDescent="0.2">
      <c r="A17" s="55" t="s">
        <v>4</v>
      </c>
      <c r="B17" s="56"/>
      <c r="C17" s="57"/>
    </row>
    <row r="18" spans="1:3" ht="20" customHeight="1" x14ac:dyDescent="0.2">
      <c r="A18" s="55" t="s">
        <v>5</v>
      </c>
      <c r="B18" s="56"/>
      <c r="C18" s="57"/>
    </row>
    <row r="19" spans="1:3" ht="20" customHeight="1" x14ac:dyDescent="0.2">
      <c r="A19" s="50" t="s">
        <v>6</v>
      </c>
      <c r="B19" s="50"/>
      <c r="C19" s="50"/>
    </row>
  </sheetData>
  <sheetProtection algorithmName="SHA-512" hashValue="PQO54OfqZ7qbFwh4Mbk9fSHFeekdJ9eE4C52HVFdCdj6DlfSqd8Pqgr6467Uq5z+ohg7m3izKUaG56yuaD2Q4Q==" saltValue="b/RkJ7xpH01TpNeiA7uFZQ==" spinCount="100000" sheet="1" objects="1" scenarios="1"/>
  <mergeCells count="19">
    <mergeCell ref="A10:C10"/>
    <mergeCell ref="A11:C11"/>
    <mergeCell ref="A12:C12"/>
    <mergeCell ref="A19:C19"/>
    <mergeCell ref="A2:C2"/>
    <mergeCell ref="A13:C13"/>
    <mergeCell ref="A18:C18"/>
    <mergeCell ref="A17:C17"/>
    <mergeCell ref="A16:C16"/>
    <mergeCell ref="A15:C15"/>
    <mergeCell ref="A14:C14"/>
    <mergeCell ref="A7:C7"/>
    <mergeCell ref="A8:C8"/>
    <mergeCell ref="A9:C9"/>
    <mergeCell ref="A1:C1"/>
    <mergeCell ref="A6:C6"/>
    <mergeCell ref="A3:C3"/>
    <mergeCell ref="A5:C5"/>
    <mergeCell ref="A4:C4"/>
  </mergeCells>
  <pageMargins left="0.31496062992125984" right="0.31496062992125984" top="0.35433070866141736" bottom="0.35433070866141736"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E9A2E-21E6-BE44-A13C-166E6E2E947D}">
  <dimension ref="A1:K14"/>
  <sheetViews>
    <sheetView showGridLines="0" topLeftCell="A4" zoomScaleNormal="100" workbookViewId="0">
      <selection activeCell="I2" activeCellId="3" sqref="A2 C2:D2 F2:G2 I2:J2"/>
    </sheetView>
  </sheetViews>
  <sheetFormatPr baseColWidth="10" defaultColWidth="8.83203125" defaultRowHeight="13" x14ac:dyDescent="0.15"/>
  <cols>
    <col min="1" max="1" width="100.83203125" style="1" customWidth="1"/>
    <col min="2" max="2" width="2.83203125" style="8" customWidth="1"/>
    <col min="3" max="3" width="25.83203125" style="9" customWidth="1"/>
    <col min="4" max="4" width="3.83203125" style="9" customWidth="1"/>
    <col min="5" max="5" width="2.83203125" style="9" customWidth="1"/>
    <col min="6" max="6" width="25.83203125" style="9" customWidth="1"/>
    <col min="7" max="7" width="3.83203125" style="9" customWidth="1"/>
    <col min="8" max="8" width="2.83203125" style="9" customWidth="1"/>
    <col min="9" max="9" width="25.83203125" style="1" customWidth="1"/>
    <col min="10" max="10" width="3.83203125" style="1" customWidth="1"/>
    <col min="11" max="11" width="11.6640625" style="1" bestFit="1" customWidth="1"/>
    <col min="12" max="16384" width="8.83203125" style="1"/>
  </cols>
  <sheetData>
    <row r="1" spans="1:11" ht="56" customHeight="1" x14ac:dyDescent="0.2">
      <c r="A1" s="26" t="s">
        <v>24</v>
      </c>
      <c r="B1" s="3"/>
      <c r="C1" s="63" t="s">
        <v>7</v>
      </c>
      <c r="D1" s="64"/>
      <c r="E1" s="22"/>
      <c r="F1" s="63" t="s">
        <v>8</v>
      </c>
      <c r="G1" s="64"/>
      <c r="H1" s="22"/>
      <c r="I1" s="63" t="s">
        <v>9</v>
      </c>
      <c r="J1" s="64"/>
      <c r="K1" s="7"/>
    </row>
    <row r="2" spans="1:11" ht="30" customHeight="1" x14ac:dyDescent="0.15">
      <c r="A2" s="27" t="s">
        <v>10</v>
      </c>
      <c r="B2" s="6"/>
      <c r="C2" s="65" t="s">
        <v>11</v>
      </c>
      <c r="D2" s="66"/>
      <c r="E2" s="6"/>
      <c r="F2" s="65" t="s">
        <v>11</v>
      </c>
      <c r="G2" s="66"/>
      <c r="H2" s="6"/>
      <c r="I2" s="65" t="s">
        <v>11</v>
      </c>
      <c r="J2" s="66"/>
      <c r="K2" s="16"/>
    </row>
    <row r="3" spans="1:11" ht="25" customHeight="1" x14ac:dyDescent="0.15">
      <c r="A3" s="28" t="str">
        <f>'Beoordelen open vragen'!A3</f>
        <v>Open vraag 7.1 Advies en kernassortiment</v>
      </c>
      <c r="B3" s="17"/>
      <c r="C3" s="67" t="s">
        <v>6</v>
      </c>
      <c r="D3" s="68"/>
      <c r="E3" s="17"/>
      <c r="F3" s="67" t="s">
        <v>6</v>
      </c>
      <c r="G3" s="68"/>
      <c r="H3" s="17"/>
      <c r="I3" s="67" t="s">
        <v>6</v>
      </c>
      <c r="J3" s="68"/>
      <c r="K3" s="16"/>
    </row>
    <row r="4" spans="1:11" ht="115" customHeight="1" x14ac:dyDescent="0.15">
      <c r="A4" s="31" t="str">
        <f>'Beoordelen open vragen'!A4</f>
        <v>Zie bijlage 7 Kwaliteit.</v>
      </c>
      <c r="B4" s="17"/>
      <c r="C4" s="61" t="s">
        <v>12</v>
      </c>
      <c r="D4" s="62"/>
      <c r="E4" s="17"/>
      <c r="F4" s="61" t="s">
        <v>12</v>
      </c>
      <c r="G4" s="62"/>
      <c r="H4" s="17"/>
      <c r="I4" s="61" t="s">
        <v>12</v>
      </c>
      <c r="J4" s="62"/>
      <c r="K4" s="16"/>
    </row>
    <row r="5" spans="1:11" ht="25" customHeight="1" x14ac:dyDescent="0.15">
      <c r="A5" s="28" t="str">
        <f>'Beoordelen open vragen'!A5</f>
        <v>Open vraag 7.2 Communicatie en dienstverlening</v>
      </c>
      <c r="B5" s="17"/>
      <c r="C5" s="67" t="s">
        <v>6</v>
      </c>
      <c r="D5" s="68"/>
      <c r="E5" s="17"/>
      <c r="F5" s="67" t="s">
        <v>6</v>
      </c>
      <c r="G5" s="68"/>
      <c r="H5" s="17"/>
      <c r="I5" s="67" t="s">
        <v>6</v>
      </c>
      <c r="J5" s="68"/>
      <c r="K5" s="16"/>
    </row>
    <row r="6" spans="1:11" ht="115" customHeight="1" x14ac:dyDescent="0.15">
      <c r="A6" s="31" t="str">
        <f>'Beoordelen open vragen'!A6</f>
        <v>Zie bijlage 7 Kwaliteit.</v>
      </c>
      <c r="B6" s="17"/>
      <c r="C6" s="61" t="s">
        <v>12</v>
      </c>
      <c r="D6" s="62"/>
      <c r="E6" s="17"/>
      <c r="F6" s="61" t="s">
        <v>12</v>
      </c>
      <c r="G6" s="62"/>
      <c r="H6" s="17"/>
      <c r="I6" s="61" t="s">
        <v>12</v>
      </c>
      <c r="J6" s="62"/>
      <c r="K6" s="16"/>
    </row>
    <row r="7" spans="1:11" ht="25" customHeight="1" x14ac:dyDescent="0.15">
      <c r="A7" s="28" t="str">
        <f>'Beoordelen open vragen'!A7</f>
        <v>Open vraag 7.3 Duurzaamheid</v>
      </c>
      <c r="B7" s="17"/>
      <c r="C7" s="67" t="s">
        <v>6</v>
      </c>
      <c r="D7" s="68"/>
      <c r="E7" s="17"/>
      <c r="F7" s="67" t="s">
        <v>6</v>
      </c>
      <c r="G7" s="68"/>
      <c r="H7" s="17"/>
      <c r="I7" s="67" t="s">
        <v>6</v>
      </c>
      <c r="J7" s="68"/>
      <c r="K7" s="16"/>
    </row>
    <row r="8" spans="1:11" ht="115" customHeight="1" x14ac:dyDescent="0.15">
      <c r="A8" s="31" t="str">
        <f>'Beoordelen open vragen'!A8</f>
        <v>Zie bijlage 7 Kwaliteit.</v>
      </c>
      <c r="B8" s="17"/>
      <c r="C8" s="61" t="s">
        <v>12</v>
      </c>
      <c r="D8" s="62"/>
      <c r="E8" s="17"/>
      <c r="F8" s="61" t="s">
        <v>12</v>
      </c>
      <c r="G8" s="62"/>
      <c r="H8" s="17"/>
      <c r="I8" s="61" t="s">
        <v>12</v>
      </c>
      <c r="J8" s="62"/>
      <c r="K8" s="16"/>
    </row>
    <row r="9" spans="1:11" ht="25" customHeight="1" x14ac:dyDescent="0.15">
      <c r="A9" s="28" t="str">
        <f>'Beoordelen open vragen'!A9</f>
        <v>Open vraag 7.4 Marktconforme prijzen en onderwijskorting</v>
      </c>
      <c r="B9" s="17"/>
      <c r="C9" s="67" t="s">
        <v>6</v>
      </c>
      <c r="D9" s="68"/>
      <c r="E9" s="17"/>
      <c r="F9" s="67" t="s">
        <v>6</v>
      </c>
      <c r="G9" s="68"/>
      <c r="H9" s="17"/>
      <c r="I9" s="67" t="s">
        <v>6</v>
      </c>
      <c r="J9" s="68"/>
      <c r="K9" s="16"/>
    </row>
    <row r="10" spans="1:11" ht="115" customHeight="1" x14ac:dyDescent="0.15">
      <c r="A10" s="31" t="str">
        <f>'Beoordelen open vragen'!A10</f>
        <v>Zie bijlage 7 Kwaliteit.</v>
      </c>
      <c r="B10" s="17"/>
      <c r="C10" s="61" t="s">
        <v>12</v>
      </c>
      <c r="D10" s="62"/>
      <c r="E10" s="17"/>
      <c r="F10" s="61" t="s">
        <v>12</v>
      </c>
      <c r="G10" s="62"/>
      <c r="H10" s="17"/>
      <c r="I10" s="61" t="s">
        <v>12</v>
      </c>
      <c r="J10" s="62"/>
      <c r="K10" s="16"/>
    </row>
    <row r="11" spans="1:11" ht="25" customHeight="1" x14ac:dyDescent="0.15">
      <c r="A11" s="28" t="str">
        <f>'Beoordelen open vragen'!A11</f>
        <v>Open vraag 7.5 Garantie</v>
      </c>
      <c r="B11" s="17"/>
      <c r="C11" s="67" t="s">
        <v>6</v>
      </c>
      <c r="D11" s="68"/>
      <c r="E11" s="17"/>
      <c r="F11" s="67" t="s">
        <v>6</v>
      </c>
      <c r="G11" s="68"/>
      <c r="H11" s="17"/>
      <c r="I11" s="67" t="s">
        <v>6</v>
      </c>
      <c r="J11" s="68"/>
      <c r="K11" s="16"/>
    </row>
    <row r="12" spans="1:11" ht="115" customHeight="1" x14ac:dyDescent="0.15">
      <c r="A12" s="31" t="str">
        <f>'Beoordelen open vragen'!A12</f>
        <v>Zie bijlage 7 Kwaliteit.</v>
      </c>
      <c r="B12" s="17"/>
      <c r="C12" s="61" t="s">
        <v>12</v>
      </c>
      <c r="D12" s="62"/>
      <c r="E12" s="17"/>
      <c r="F12" s="61" t="s">
        <v>12</v>
      </c>
      <c r="G12" s="62"/>
      <c r="H12" s="17"/>
      <c r="I12" s="61" t="s">
        <v>12</v>
      </c>
      <c r="J12" s="62"/>
      <c r="K12" s="16"/>
    </row>
    <row r="13" spans="1:11" ht="20" customHeight="1" x14ac:dyDescent="0.15">
      <c r="A13" s="29"/>
      <c r="B13" s="18"/>
      <c r="C13" s="69"/>
      <c r="D13" s="70"/>
      <c r="E13" s="18"/>
      <c r="F13" s="69"/>
      <c r="G13" s="70"/>
      <c r="H13" s="18"/>
      <c r="I13" s="69"/>
      <c r="J13" s="70"/>
      <c r="K13" s="16"/>
    </row>
    <row r="14" spans="1:11" ht="20" customHeight="1" x14ac:dyDescent="0.15">
      <c r="A14" s="16"/>
      <c r="B14" s="19"/>
      <c r="C14" s="20"/>
      <c r="D14" s="20"/>
      <c r="E14" s="20"/>
      <c r="F14" s="20"/>
      <c r="G14" s="20"/>
      <c r="H14" s="20"/>
      <c r="I14" s="16"/>
      <c r="J14" s="16"/>
      <c r="K14" s="16"/>
    </row>
  </sheetData>
  <sheetProtection algorithmName="SHA-512" hashValue="ke65/xgYqA+qIkhBqieUdMoXwIa8pZh7fktmzSqDKf1PS3UmtkrCVDi901E9rxe/aE7+kBGMo8eGmnR2GFA9Zg==" saltValue="hc96WSdNr8txJgBSr9E73g==" spinCount="100000" sheet="1" objects="1" scenarios="1"/>
  <mergeCells count="39">
    <mergeCell ref="C13:D13"/>
    <mergeCell ref="F13:G13"/>
    <mergeCell ref="I13:J13"/>
    <mergeCell ref="C9:D9"/>
    <mergeCell ref="F9:G9"/>
    <mergeCell ref="I9:J9"/>
    <mergeCell ref="C10:D10"/>
    <mergeCell ref="F10:G10"/>
    <mergeCell ref="I10:J10"/>
    <mergeCell ref="I3:J3"/>
    <mergeCell ref="I11:J11"/>
    <mergeCell ref="C3:D3"/>
    <mergeCell ref="C11:D11"/>
    <mergeCell ref="F3:G3"/>
    <mergeCell ref="F11:G11"/>
    <mergeCell ref="C4:D4"/>
    <mergeCell ref="C7:D7"/>
    <mergeCell ref="F7:G7"/>
    <mergeCell ref="I7:J7"/>
    <mergeCell ref="C8:D8"/>
    <mergeCell ref="F8:G8"/>
    <mergeCell ref="I8:J8"/>
    <mergeCell ref="C5:D5"/>
    <mergeCell ref="F5:G5"/>
    <mergeCell ref="I5:J5"/>
    <mergeCell ref="C1:D1"/>
    <mergeCell ref="F1:G1"/>
    <mergeCell ref="I1:J1"/>
    <mergeCell ref="C2:D2"/>
    <mergeCell ref="F2:G2"/>
    <mergeCell ref="I2:J2"/>
    <mergeCell ref="F4:G4"/>
    <mergeCell ref="I4:J4"/>
    <mergeCell ref="C12:D12"/>
    <mergeCell ref="F12:G12"/>
    <mergeCell ref="I12:J12"/>
    <mergeCell ref="C6:D6"/>
    <mergeCell ref="F6:G6"/>
    <mergeCell ref="I6:J6"/>
  </mergeCells>
  <dataValidations count="1">
    <dataValidation type="list" errorStyle="warning" allowBlank="1" showErrorMessage="1" error="Voer juiste waarde in. " sqref="C11 F11 I11 C3 F3 I3 C9 F9 I9 C7 F7 I7 C5 F5 I5" xr:uid="{3FE1B7AB-73F7-EC41-81A6-850C20BBCFF1}">
      <formula1>SCORE</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CA988-7805-854C-AA0B-49BFF5F09153}">
  <dimension ref="A1:K14"/>
  <sheetViews>
    <sheetView showGridLines="0" zoomScaleNormal="100" workbookViewId="0">
      <selection activeCell="I2" sqref="I2:J2"/>
    </sheetView>
  </sheetViews>
  <sheetFormatPr baseColWidth="10" defaultColWidth="8.83203125" defaultRowHeight="13" x14ac:dyDescent="0.15"/>
  <cols>
    <col min="1" max="1" width="100.83203125" style="1" customWidth="1"/>
    <col min="2" max="2" width="2.83203125" style="8" customWidth="1"/>
    <col min="3" max="3" width="25.83203125" style="9" customWidth="1"/>
    <col min="4" max="4" width="3.83203125" style="9" customWidth="1"/>
    <col min="5" max="5" width="2.83203125" style="9" customWidth="1"/>
    <col min="6" max="6" width="25.83203125" style="9" customWidth="1"/>
    <col min="7" max="7" width="3.83203125" style="9" customWidth="1"/>
    <col min="8" max="8" width="2.83203125" style="9" customWidth="1"/>
    <col min="9" max="9" width="25.83203125" style="1" customWidth="1"/>
    <col min="10" max="10" width="3.83203125" style="1" customWidth="1"/>
    <col min="11" max="11" width="11.6640625" style="1" bestFit="1" customWidth="1"/>
    <col min="12" max="16384" width="8.83203125" style="1"/>
  </cols>
  <sheetData>
    <row r="1" spans="1:11" ht="56" customHeight="1" x14ac:dyDescent="0.2">
      <c r="A1" s="26" t="s">
        <v>13</v>
      </c>
      <c r="B1" s="3"/>
      <c r="C1" s="63" t="str">
        <f>'Beoordelaar 1'!C1</f>
        <v>Inschrijver 1</v>
      </c>
      <c r="D1" s="64"/>
      <c r="E1" s="22"/>
      <c r="F1" s="63" t="str">
        <f>'Beoordelaar 1'!F1</f>
        <v>Inschrijver 2</v>
      </c>
      <c r="G1" s="64"/>
      <c r="H1" s="22"/>
      <c r="I1" s="63" t="str">
        <f>'Beoordelaar 1'!I1</f>
        <v>Inschrijver 3</v>
      </c>
      <c r="J1" s="64"/>
      <c r="K1" s="7"/>
    </row>
    <row r="2" spans="1:11" ht="30" customHeight="1" x14ac:dyDescent="0.15">
      <c r="A2" s="30" t="s">
        <v>10</v>
      </c>
      <c r="B2" s="6"/>
      <c r="C2" s="71" t="s">
        <v>11</v>
      </c>
      <c r="D2" s="72"/>
      <c r="E2" s="6"/>
      <c r="F2" s="71" t="s">
        <v>11</v>
      </c>
      <c r="G2" s="72"/>
      <c r="H2" s="6"/>
      <c r="I2" s="71" t="s">
        <v>11</v>
      </c>
      <c r="J2" s="72"/>
      <c r="K2" s="16"/>
    </row>
    <row r="3" spans="1:11" ht="25" customHeight="1" x14ac:dyDescent="0.15">
      <c r="A3" s="28" t="str">
        <f>'Beoordelen open vragen'!A3</f>
        <v>Open vraag 7.1 Advies en kernassortiment</v>
      </c>
      <c r="B3" s="17"/>
      <c r="C3" s="67" t="s">
        <v>6</v>
      </c>
      <c r="D3" s="68"/>
      <c r="E3" s="17"/>
      <c r="F3" s="67" t="s">
        <v>6</v>
      </c>
      <c r="G3" s="68"/>
      <c r="H3" s="17"/>
      <c r="I3" s="67" t="s">
        <v>6</v>
      </c>
      <c r="J3" s="68"/>
      <c r="K3" s="16"/>
    </row>
    <row r="4" spans="1:11" ht="115" customHeight="1" x14ac:dyDescent="0.15">
      <c r="A4" s="31" t="str">
        <f>'Beoordelen open vragen'!A4</f>
        <v>Zie bijlage 7 Kwaliteit.</v>
      </c>
      <c r="B4" s="17"/>
      <c r="C4" s="61" t="s">
        <v>12</v>
      </c>
      <c r="D4" s="62"/>
      <c r="E4" s="17"/>
      <c r="F4" s="61" t="s">
        <v>12</v>
      </c>
      <c r="G4" s="62"/>
      <c r="H4" s="17"/>
      <c r="I4" s="61" t="s">
        <v>12</v>
      </c>
      <c r="J4" s="62"/>
      <c r="K4" s="16"/>
    </row>
    <row r="5" spans="1:11" ht="25" customHeight="1" x14ac:dyDescent="0.15">
      <c r="A5" s="28" t="str">
        <f>'Beoordelen open vragen'!A5</f>
        <v>Open vraag 7.2 Communicatie en dienstverlening</v>
      </c>
      <c r="B5" s="17"/>
      <c r="C5" s="67" t="s">
        <v>6</v>
      </c>
      <c r="D5" s="68"/>
      <c r="E5" s="17"/>
      <c r="F5" s="67" t="s">
        <v>6</v>
      </c>
      <c r="G5" s="68"/>
      <c r="H5" s="17"/>
      <c r="I5" s="67" t="s">
        <v>6</v>
      </c>
      <c r="J5" s="68"/>
      <c r="K5" s="16"/>
    </row>
    <row r="6" spans="1:11" ht="115" customHeight="1" x14ac:dyDescent="0.15">
      <c r="A6" s="31" t="str">
        <f>'Beoordelen open vragen'!A6</f>
        <v>Zie bijlage 7 Kwaliteit.</v>
      </c>
      <c r="B6" s="17"/>
      <c r="C6" s="61" t="s">
        <v>12</v>
      </c>
      <c r="D6" s="62"/>
      <c r="E6" s="17"/>
      <c r="F6" s="61" t="s">
        <v>12</v>
      </c>
      <c r="G6" s="62"/>
      <c r="H6" s="17"/>
      <c r="I6" s="61" t="s">
        <v>12</v>
      </c>
      <c r="J6" s="62"/>
      <c r="K6" s="16"/>
    </row>
    <row r="7" spans="1:11" ht="25" customHeight="1" x14ac:dyDescent="0.15">
      <c r="A7" s="28" t="str">
        <f>'Beoordelen open vragen'!A7</f>
        <v>Open vraag 7.3 Duurzaamheid</v>
      </c>
      <c r="B7" s="17"/>
      <c r="C7" s="67" t="s">
        <v>6</v>
      </c>
      <c r="D7" s="68"/>
      <c r="E7" s="17"/>
      <c r="F7" s="67" t="s">
        <v>6</v>
      </c>
      <c r="G7" s="68"/>
      <c r="H7" s="17"/>
      <c r="I7" s="67" t="s">
        <v>6</v>
      </c>
      <c r="J7" s="68"/>
      <c r="K7" s="16"/>
    </row>
    <row r="8" spans="1:11" ht="115" customHeight="1" x14ac:dyDescent="0.15">
      <c r="A8" s="31" t="str">
        <f>'Beoordelen open vragen'!A8</f>
        <v>Zie bijlage 7 Kwaliteit.</v>
      </c>
      <c r="B8" s="17"/>
      <c r="C8" s="61" t="s">
        <v>12</v>
      </c>
      <c r="D8" s="62"/>
      <c r="E8" s="17"/>
      <c r="F8" s="61" t="s">
        <v>12</v>
      </c>
      <c r="G8" s="62"/>
      <c r="H8" s="17"/>
      <c r="I8" s="61" t="s">
        <v>12</v>
      </c>
      <c r="J8" s="62"/>
      <c r="K8" s="16"/>
    </row>
    <row r="9" spans="1:11" ht="25" customHeight="1" x14ac:dyDescent="0.15">
      <c r="A9" s="28" t="str">
        <f>'Beoordelen open vragen'!A9</f>
        <v>Open vraag 7.4 Marktconforme prijzen en onderwijskorting</v>
      </c>
      <c r="B9" s="17"/>
      <c r="C9" s="67" t="s">
        <v>6</v>
      </c>
      <c r="D9" s="68"/>
      <c r="E9" s="17"/>
      <c r="F9" s="67" t="s">
        <v>6</v>
      </c>
      <c r="G9" s="68"/>
      <c r="H9" s="17"/>
      <c r="I9" s="67" t="s">
        <v>6</v>
      </c>
      <c r="J9" s="68"/>
      <c r="K9" s="16"/>
    </row>
    <row r="10" spans="1:11" ht="115" customHeight="1" x14ac:dyDescent="0.15">
      <c r="A10" s="31" t="str">
        <f>'Beoordelen open vragen'!A10</f>
        <v>Zie bijlage 7 Kwaliteit.</v>
      </c>
      <c r="B10" s="17"/>
      <c r="C10" s="61" t="s">
        <v>12</v>
      </c>
      <c r="D10" s="62"/>
      <c r="E10" s="17"/>
      <c r="F10" s="61" t="s">
        <v>12</v>
      </c>
      <c r="G10" s="62"/>
      <c r="H10" s="17"/>
      <c r="I10" s="61" t="s">
        <v>12</v>
      </c>
      <c r="J10" s="62"/>
      <c r="K10" s="16"/>
    </row>
    <row r="11" spans="1:11" ht="25" customHeight="1" x14ac:dyDescent="0.15">
      <c r="A11" s="28" t="str">
        <f>'Beoordelen open vragen'!A11</f>
        <v>Open vraag 7.5 Garantie</v>
      </c>
      <c r="B11" s="17"/>
      <c r="C11" s="67" t="s">
        <v>6</v>
      </c>
      <c r="D11" s="68"/>
      <c r="E11" s="17"/>
      <c r="F11" s="67" t="s">
        <v>6</v>
      </c>
      <c r="G11" s="68"/>
      <c r="H11" s="17"/>
      <c r="I11" s="67" t="s">
        <v>6</v>
      </c>
      <c r="J11" s="68"/>
      <c r="K11" s="16"/>
    </row>
    <row r="12" spans="1:11" ht="115" customHeight="1" x14ac:dyDescent="0.15">
      <c r="A12" s="31" t="str">
        <f>'Beoordelen open vragen'!A12</f>
        <v>Zie bijlage 7 Kwaliteit.</v>
      </c>
      <c r="B12" s="17"/>
      <c r="C12" s="61" t="s">
        <v>12</v>
      </c>
      <c r="D12" s="62"/>
      <c r="E12" s="17"/>
      <c r="F12" s="61" t="s">
        <v>12</v>
      </c>
      <c r="G12" s="62"/>
      <c r="H12" s="17"/>
      <c r="I12" s="61" t="s">
        <v>12</v>
      </c>
      <c r="J12" s="62"/>
      <c r="K12" s="16"/>
    </row>
    <row r="13" spans="1:11" ht="20" customHeight="1" x14ac:dyDescent="0.15">
      <c r="A13" s="29"/>
      <c r="B13" s="18"/>
      <c r="C13" s="69"/>
      <c r="D13" s="70"/>
      <c r="E13" s="18"/>
      <c r="F13" s="69"/>
      <c r="G13" s="70"/>
      <c r="H13" s="18"/>
      <c r="I13" s="69"/>
      <c r="J13" s="70"/>
      <c r="K13" s="16"/>
    </row>
    <row r="14" spans="1:11" ht="20" customHeight="1" x14ac:dyDescent="0.15">
      <c r="A14" s="16"/>
      <c r="B14" s="19"/>
      <c r="C14" s="20"/>
      <c r="D14" s="20"/>
      <c r="E14" s="20"/>
      <c r="F14" s="20"/>
      <c r="G14" s="20"/>
      <c r="H14" s="20"/>
      <c r="I14" s="16"/>
      <c r="J14" s="16"/>
      <c r="K14" s="16"/>
    </row>
  </sheetData>
  <sheetProtection algorithmName="SHA-512" hashValue="gPFK67N4x92JGRpTSqXgiwhHKvgH+UZZerbUlt9I1VQ1uR0i0yw8hK7lpI5xRX0MfzOVU426LgYOh669LM8nyA==" saltValue="k92w820qlXhnlWtU9Od5AA==" spinCount="100000" sheet="1" objects="1" scenarios="1"/>
  <mergeCells count="39">
    <mergeCell ref="C13:D13"/>
    <mergeCell ref="F13:G13"/>
    <mergeCell ref="I13:J13"/>
    <mergeCell ref="C11:D11"/>
    <mergeCell ref="F11:G11"/>
    <mergeCell ref="I11:J11"/>
    <mergeCell ref="C12:D12"/>
    <mergeCell ref="F12:G12"/>
    <mergeCell ref="I12:J12"/>
    <mergeCell ref="C9:D9"/>
    <mergeCell ref="F9:G9"/>
    <mergeCell ref="I9:J9"/>
    <mergeCell ref="C10:D10"/>
    <mergeCell ref="F10:G10"/>
    <mergeCell ref="I10:J10"/>
    <mergeCell ref="C7:D7"/>
    <mergeCell ref="F7:G7"/>
    <mergeCell ref="I7:J7"/>
    <mergeCell ref="C8:D8"/>
    <mergeCell ref="F8:G8"/>
    <mergeCell ref="I8:J8"/>
    <mergeCell ref="C5:D5"/>
    <mergeCell ref="F5:G5"/>
    <mergeCell ref="I5:J5"/>
    <mergeCell ref="C6:D6"/>
    <mergeCell ref="F6:G6"/>
    <mergeCell ref="I6:J6"/>
    <mergeCell ref="C3:D3"/>
    <mergeCell ref="F3:G3"/>
    <mergeCell ref="I3:J3"/>
    <mergeCell ref="C4:D4"/>
    <mergeCell ref="F4:G4"/>
    <mergeCell ref="I4:J4"/>
    <mergeCell ref="C1:D1"/>
    <mergeCell ref="F1:G1"/>
    <mergeCell ref="I1:J1"/>
    <mergeCell ref="C2:D2"/>
    <mergeCell ref="F2:G2"/>
    <mergeCell ref="I2:J2"/>
  </mergeCells>
  <dataValidations count="1">
    <dataValidation type="list" errorStyle="warning" allowBlank="1" showErrorMessage="1" error="Voer juiste waarde in. " sqref="C11 F11 I11 C3 F3 I3 C9 F9 I9 C7 F7 I7 C5 F5 I5" xr:uid="{6B514F04-A7A9-4444-BD17-CD707DFB5250}">
      <formula1>SCORE</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BDEF4-E076-4A41-8026-A04F02B2AD0C}">
  <dimension ref="A1:K14"/>
  <sheetViews>
    <sheetView showGridLines="0" zoomScaleNormal="100" workbookViewId="0">
      <selection activeCell="I1" sqref="I1:J1"/>
    </sheetView>
  </sheetViews>
  <sheetFormatPr baseColWidth="10" defaultColWidth="8.83203125" defaultRowHeight="13" x14ac:dyDescent="0.15"/>
  <cols>
    <col min="1" max="1" width="100.83203125" style="1" customWidth="1"/>
    <col min="2" max="2" width="2.83203125" style="8" customWidth="1"/>
    <col min="3" max="3" width="25.83203125" style="9" customWidth="1"/>
    <col min="4" max="4" width="3.83203125" style="9" customWidth="1"/>
    <col min="5" max="5" width="2.83203125" style="9" customWidth="1"/>
    <col min="6" max="6" width="25.83203125" style="9" customWidth="1"/>
    <col min="7" max="7" width="3.83203125" style="9" customWidth="1"/>
    <col min="8" max="8" width="2.83203125" style="9" customWidth="1"/>
    <col min="9" max="9" width="25.83203125" style="1" customWidth="1"/>
    <col min="10" max="10" width="3.83203125" style="1" customWidth="1"/>
    <col min="11" max="11" width="11.6640625" style="1" bestFit="1" customWidth="1"/>
    <col min="12" max="16384" width="8.83203125" style="1"/>
  </cols>
  <sheetData>
    <row r="1" spans="1:11" ht="56" customHeight="1" x14ac:dyDescent="0.2">
      <c r="A1" s="26" t="s">
        <v>14</v>
      </c>
      <c r="B1" s="3"/>
      <c r="C1" s="63" t="str">
        <f>'Beoordelaar 1'!C1</f>
        <v>Inschrijver 1</v>
      </c>
      <c r="D1" s="64"/>
      <c r="E1" s="22"/>
      <c r="F1" s="63" t="str">
        <f>'Beoordelaar 1'!F1</f>
        <v>Inschrijver 2</v>
      </c>
      <c r="G1" s="64"/>
      <c r="H1" s="22"/>
      <c r="I1" s="63" t="str">
        <f>'Beoordelaar 1'!I1</f>
        <v>Inschrijver 3</v>
      </c>
      <c r="J1" s="64"/>
      <c r="K1" s="7"/>
    </row>
    <row r="2" spans="1:11" ht="30" customHeight="1" x14ac:dyDescent="0.15">
      <c r="A2" s="30" t="s">
        <v>10</v>
      </c>
      <c r="B2" s="6"/>
      <c r="C2" s="71" t="s">
        <v>11</v>
      </c>
      <c r="D2" s="72"/>
      <c r="E2" s="6"/>
      <c r="F2" s="71" t="s">
        <v>11</v>
      </c>
      <c r="G2" s="72"/>
      <c r="H2" s="6"/>
      <c r="I2" s="71" t="s">
        <v>11</v>
      </c>
      <c r="J2" s="72"/>
      <c r="K2" s="16"/>
    </row>
    <row r="3" spans="1:11" ht="25" customHeight="1" x14ac:dyDescent="0.15">
      <c r="A3" s="28" t="str">
        <f>'Beoordelen open vragen'!A3</f>
        <v>Open vraag 7.1 Advies en kernassortiment</v>
      </c>
      <c r="B3" s="17"/>
      <c r="C3" s="67" t="s">
        <v>6</v>
      </c>
      <c r="D3" s="68"/>
      <c r="E3" s="17"/>
      <c r="F3" s="67" t="s">
        <v>6</v>
      </c>
      <c r="G3" s="68"/>
      <c r="H3" s="17"/>
      <c r="I3" s="67" t="s">
        <v>6</v>
      </c>
      <c r="J3" s="68"/>
      <c r="K3" s="16"/>
    </row>
    <row r="4" spans="1:11" ht="115" customHeight="1" x14ac:dyDescent="0.15">
      <c r="A4" s="31" t="str">
        <f>'Beoordelen open vragen'!A4</f>
        <v>Zie bijlage 7 Kwaliteit.</v>
      </c>
      <c r="B4" s="17"/>
      <c r="C4" s="61" t="s">
        <v>12</v>
      </c>
      <c r="D4" s="62"/>
      <c r="E4" s="17"/>
      <c r="F4" s="61" t="s">
        <v>12</v>
      </c>
      <c r="G4" s="62"/>
      <c r="H4" s="17"/>
      <c r="I4" s="61" t="s">
        <v>12</v>
      </c>
      <c r="J4" s="62"/>
      <c r="K4" s="16"/>
    </row>
    <row r="5" spans="1:11" ht="25" customHeight="1" x14ac:dyDescent="0.15">
      <c r="A5" s="28" t="str">
        <f>'Beoordelen open vragen'!A5</f>
        <v>Open vraag 7.2 Communicatie en dienstverlening</v>
      </c>
      <c r="B5" s="17"/>
      <c r="C5" s="67" t="s">
        <v>6</v>
      </c>
      <c r="D5" s="68"/>
      <c r="E5" s="17"/>
      <c r="F5" s="67" t="s">
        <v>6</v>
      </c>
      <c r="G5" s="68"/>
      <c r="H5" s="17"/>
      <c r="I5" s="67" t="s">
        <v>6</v>
      </c>
      <c r="J5" s="68"/>
      <c r="K5" s="16"/>
    </row>
    <row r="6" spans="1:11" ht="115" customHeight="1" x14ac:dyDescent="0.15">
      <c r="A6" s="31" t="str">
        <f>'Beoordelen open vragen'!A6</f>
        <v>Zie bijlage 7 Kwaliteit.</v>
      </c>
      <c r="B6" s="17"/>
      <c r="C6" s="61" t="s">
        <v>12</v>
      </c>
      <c r="D6" s="62"/>
      <c r="E6" s="17"/>
      <c r="F6" s="61" t="s">
        <v>12</v>
      </c>
      <c r="G6" s="62"/>
      <c r="H6" s="17"/>
      <c r="I6" s="61" t="s">
        <v>12</v>
      </c>
      <c r="J6" s="62"/>
      <c r="K6" s="16"/>
    </row>
    <row r="7" spans="1:11" ht="25" customHeight="1" x14ac:dyDescent="0.15">
      <c r="A7" s="28" t="str">
        <f>'Beoordelen open vragen'!A7</f>
        <v>Open vraag 7.3 Duurzaamheid</v>
      </c>
      <c r="B7" s="17"/>
      <c r="C7" s="67" t="s">
        <v>6</v>
      </c>
      <c r="D7" s="68"/>
      <c r="E7" s="17"/>
      <c r="F7" s="67" t="s">
        <v>6</v>
      </c>
      <c r="G7" s="68"/>
      <c r="H7" s="17"/>
      <c r="I7" s="67" t="s">
        <v>6</v>
      </c>
      <c r="J7" s="68"/>
      <c r="K7" s="16"/>
    </row>
    <row r="8" spans="1:11" ht="115" customHeight="1" x14ac:dyDescent="0.15">
      <c r="A8" s="31" t="str">
        <f>'Beoordelen open vragen'!A8</f>
        <v>Zie bijlage 7 Kwaliteit.</v>
      </c>
      <c r="B8" s="17"/>
      <c r="C8" s="61" t="s">
        <v>12</v>
      </c>
      <c r="D8" s="62"/>
      <c r="E8" s="17"/>
      <c r="F8" s="61" t="s">
        <v>12</v>
      </c>
      <c r="G8" s="62"/>
      <c r="H8" s="17"/>
      <c r="I8" s="61" t="s">
        <v>12</v>
      </c>
      <c r="J8" s="62"/>
      <c r="K8" s="16"/>
    </row>
    <row r="9" spans="1:11" ht="25" customHeight="1" x14ac:dyDescent="0.15">
      <c r="A9" s="28" t="str">
        <f>'Beoordelen open vragen'!A9</f>
        <v>Open vraag 7.4 Marktconforme prijzen en onderwijskorting</v>
      </c>
      <c r="B9" s="17"/>
      <c r="C9" s="67" t="s">
        <v>6</v>
      </c>
      <c r="D9" s="68"/>
      <c r="E9" s="17"/>
      <c r="F9" s="67" t="s">
        <v>6</v>
      </c>
      <c r="G9" s="68"/>
      <c r="H9" s="17"/>
      <c r="I9" s="67" t="s">
        <v>6</v>
      </c>
      <c r="J9" s="68"/>
      <c r="K9" s="16"/>
    </row>
    <row r="10" spans="1:11" ht="115" customHeight="1" x14ac:dyDescent="0.15">
      <c r="A10" s="31" t="str">
        <f>'Beoordelen open vragen'!A10</f>
        <v>Zie bijlage 7 Kwaliteit.</v>
      </c>
      <c r="B10" s="17"/>
      <c r="C10" s="61" t="s">
        <v>12</v>
      </c>
      <c r="D10" s="62"/>
      <c r="E10" s="17"/>
      <c r="F10" s="61" t="s">
        <v>12</v>
      </c>
      <c r="G10" s="62"/>
      <c r="H10" s="17"/>
      <c r="I10" s="61" t="s">
        <v>12</v>
      </c>
      <c r="J10" s="62"/>
      <c r="K10" s="16"/>
    </row>
    <row r="11" spans="1:11" ht="25" customHeight="1" x14ac:dyDescent="0.15">
      <c r="A11" s="28" t="str">
        <f>'Beoordelen open vragen'!A11</f>
        <v>Open vraag 7.5 Garantie</v>
      </c>
      <c r="B11" s="17"/>
      <c r="C11" s="67" t="s">
        <v>6</v>
      </c>
      <c r="D11" s="68"/>
      <c r="E11" s="17"/>
      <c r="F11" s="67" t="s">
        <v>6</v>
      </c>
      <c r="G11" s="68"/>
      <c r="H11" s="17"/>
      <c r="I11" s="67" t="s">
        <v>6</v>
      </c>
      <c r="J11" s="68"/>
      <c r="K11" s="16"/>
    </row>
    <row r="12" spans="1:11" ht="115" customHeight="1" x14ac:dyDescent="0.15">
      <c r="A12" s="31" t="str">
        <f>'Beoordelen open vragen'!A12</f>
        <v>Zie bijlage 7 Kwaliteit.</v>
      </c>
      <c r="B12" s="17"/>
      <c r="C12" s="61" t="s">
        <v>12</v>
      </c>
      <c r="D12" s="62"/>
      <c r="E12" s="17"/>
      <c r="F12" s="61" t="s">
        <v>12</v>
      </c>
      <c r="G12" s="62"/>
      <c r="H12" s="17"/>
      <c r="I12" s="61" t="s">
        <v>12</v>
      </c>
      <c r="J12" s="62"/>
      <c r="K12" s="16"/>
    </row>
    <row r="13" spans="1:11" ht="20" customHeight="1" x14ac:dyDescent="0.15">
      <c r="A13" s="29"/>
      <c r="B13" s="18"/>
      <c r="C13" s="69"/>
      <c r="D13" s="70"/>
      <c r="E13" s="18"/>
      <c r="F13" s="69"/>
      <c r="G13" s="70"/>
      <c r="H13" s="18"/>
      <c r="I13" s="69"/>
      <c r="J13" s="70"/>
      <c r="K13" s="16"/>
    </row>
    <row r="14" spans="1:11" ht="20" customHeight="1" x14ac:dyDescent="0.15">
      <c r="A14" s="16"/>
      <c r="B14" s="19"/>
      <c r="C14" s="20"/>
      <c r="D14" s="20"/>
      <c r="E14" s="20"/>
      <c r="F14" s="20"/>
      <c r="G14" s="20"/>
      <c r="H14" s="20"/>
      <c r="I14" s="16"/>
      <c r="J14" s="16"/>
      <c r="K14" s="16"/>
    </row>
  </sheetData>
  <sheetProtection algorithmName="SHA-512" hashValue="kvZU2WzMrh3HLP/RQkrRm75txvOnyfmwG/RDTQpIf7Ghzxie3MgJ5i2NxY9tLY2dlLMrx4CyVYLLrH7O/mQvGg==" saltValue="ZIez1uWlUWuC5WLl97jq1A==" spinCount="100000" sheet="1" objects="1" scenarios="1"/>
  <mergeCells count="39">
    <mergeCell ref="C13:D13"/>
    <mergeCell ref="F13:G13"/>
    <mergeCell ref="I13:J13"/>
    <mergeCell ref="C11:D11"/>
    <mergeCell ref="F11:G11"/>
    <mergeCell ref="I11:J11"/>
    <mergeCell ref="C12:D12"/>
    <mergeCell ref="F12:G12"/>
    <mergeCell ref="I12:J12"/>
    <mergeCell ref="C9:D9"/>
    <mergeCell ref="F9:G9"/>
    <mergeCell ref="I9:J9"/>
    <mergeCell ref="C10:D10"/>
    <mergeCell ref="F10:G10"/>
    <mergeCell ref="I10:J10"/>
    <mergeCell ref="C7:D7"/>
    <mergeCell ref="F7:G7"/>
    <mergeCell ref="I7:J7"/>
    <mergeCell ref="C8:D8"/>
    <mergeCell ref="F8:G8"/>
    <mergeCell ref="I8:J8"/>
    <mergeCell ref="C5:D5"/>
    <mergeCell ref="F5:G5"/>
    <mergeCell ref="I5:J5"/>
    <mergeCell ref="C6:D6"/>
    <mergeCell ref="F6:G6"/>
    <mergeCell ref="I6:J6"/>
    <mergeCell ref="C3:D3"/>
    <mergeCell ref="F3:G3"/>
    <mergeCell ref="I3:J3"/>
    <mergeCell ref="C4:D4"/>
    <mergeCell ref="F4:G4"/>
    <mergeCell ref="I4:J4"/>
    <mergeCell ref="C1:D1"/>
    <mergeCell ref="F1:G1"/>
    <mergeCell ref="I1:J1"/>
    <mergeCell ref="C2:D2"/>
    <mergeCell ref="F2:G2"/>
    <mergeCell ref="I2:J2"/>
  </mergeCells>
  <dataValidations count="1">
    <dataValidation type="list" errorStyle="warning" allowBlank="1" showErrorMessage="1" error="Voer juiste waarde in. " sqref="C11 F11 I11 C3 F3 I3 C9 F9 I9 C7 F7 I7 C5 F5 I5" xr:uid="{0346F3B3-EE09-E549-9344-C6231A28A7E8}">
      <formula1>SCORE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29"/>
  <sheetViews>
    <sheetView showGridLines="0" zoomScaleNormal="100" workbookViewId="0">
      <selection activeCell="J27" sqref="J27"/>
    </sheetView>
  </sheetViews>
  <sheetFormatPr baseColWidth="10" defaultColWidth="8.83203125" defaultRowHeight="15" x14ac:dyDescent="0.2"/>
  <cols>
    <col min="1" max="1" width="65.6640625" customWidth="1"/>
    <col min="2" max="2" width="15.6640625" customWidth="1"/>
    <col min="3" max="3" width="2" customWidth="1"/>
    <col min="4" max="4" width="25.83203125" customWidth="1"/>
    <col min="5" max="5" width="38.1640625" customWidth="1"/>
    <col min="6" max="6" width="1.83203125" customWidth="1"/>
    <col min="7" max="7" width="25.83203125" customWidth="1"/>
    <col min="8" max="8" width="38.1640625" customWidth="1"/>
    <col min="9" max="9" width="1.83203125" customWidth="1"/>
    <col min="10" max="10" width="25.83203125" customWidth="1"/>
    <col min="11" max="11" width="38.1640625" customWidth="1"/>
  </cols>
  <sheetData>
    <row r="1" spans="1:11" ht="40" customHeight="1" x14ac:dyDescent="0.2">
      <c r="A1" s="73" t="s">
        <v>26</v>
      </c>
      <c r="B1" s="74"/>
      <c r="C1" s="74"/>
      <c r="D1" s="74"/>
      <c r="E1" s="74"/>
      <c r="F1" s="74"/>
      <c r="G1" s="74"/>
      <c r="H1" s="74"/>
      <c r="I1" s="74"/>
      <c r="J1" s="74"/>
      <c r="K1" s="75"/>
    </row>
    <row r="2" spans="1:11" ht="36" customHeight="1" x14ac:dyDescent="0.2">
      <c r="A2" s="80" t="s">
        <v>10</v>
      </c>
      <c r="B2" s="81"/>
      <c r="C2" s="23"/>
      <c r="D2" s="32" t="str">
        <f>'Beoordelaar 1'!C1</f>
        <v>Inschrijver 1</v>
      </c>
      <c r="E2" s="38" t="s">
        <v>30</v>
      </c>
      <c r="F2" s="24"/>
      <c r="G2" s="32" t="str">
        <f>'Beoordelaar 1'!F1</f>
        <v>Inschrijver 2</v>
      </c>
      <c r="H2" s="38" t="s">
        <v>29</v>
      </c>
      <c r="J2" s="32" t="str">
        <f>'Beoordelaar 1'!I1</f>
        <v>Inschrijver 3</v>
      </c>
      <c r="K2" s="38" t="s">
        <v>29</v>
      </c>
    </row>
    <row r="3" spans="1:11" ht="28" customHeight="1" x14ac:dyDescent="0.2">
      <c r="A3" s="82" t="str">
        <f>'Beoordelen open vragen'!A3</f>
        <v>Open vraag 7.1 Advies en kernassortiment</v>
      </c>
      <c r="B3" s="36" t="s">
        <v>15</v>
      </c>
      <c r="C3" s="21"/>
      <c r="D3" s="37" t="str">
        <f>'Beoordelaar 1'!C3</f>
        <v>SCORE</v>
      </c>
      <c r="E3" s="76" t="s">
        <v>16</v>
      </c>
      <c r="F3" s="21"/>
      <c r="G3" s="37" t="str">
        <f>'Beoordelaar 1'!F3</f>
        <v>SCORE</v>
      </c>
      <c r="H3" s="76" t="s">
        <v>16</v>
      </c>
      <c r="J3" s="37" t="str">
        <f>'Beoordelaar 1'!I3</f>
        <v>SCORE</v>
      </c>
      <c r="K3" s="76" t="s">
        <v>16</v>
      </c>
    </row>
    <row r="4" spans="1:11" ht="28" customHeight="1" x14ac:dyDescent="0.2">
      <c r="A4" s="83"/>
      <c r="B4" s="36" t="s">
        <v>17</v>
      </c>
      <c r="C4" s="21"/>
      <c r="D4" s="37" t="str">
        <f>'Beoordelaar 2'!C3</f>
        <v>SCORE</v>
      </c>
      <c r="E4" s="76"/>
      <c r="F4" s="21"/>
      <c r="G4" s="37" t="str">
        <f>'Beoordelaar 2'!F3</f>
        <v>SCORE</v>
      </c>
      <c r="H4" s="76"/>
      <c r="J4" s="37" t="str">
        <f>'Beoordelaar 2'!I3</f>
        <v>SCORE</v>
      </c>
      <c r="K4" s="76"/>
    </row>
    <row r="5" spans="1:11" ht="28" customHeight="1" x14ac:dyDescent="0.2">
      <c r="A5" s="83"/>
      <c r="B5" s="36" t="s">
        <v>18</v>
      </c>
      <c r="C5" s="21"/>
      <c r="D5" s="37" t="str">
        <f>'Beoordelaar 3'!C3</f>
        <v>SCORE</v>
      </c>
      <c r="E5" s="76"/>
      <c r="F5" s="21"/>
      <c r="G5" s="37" t="str">
        <f>'Beoordelaar 3'!F3</f>
        <v>SCORE</v>
      </c>
      <c r="H5" s="76"/>
      <c r="J5" s="37" t="str">
        <f>'Beoordelaar 3'!I3</f>
        <v>SCORE</v>
      </c>
      <c r="K5" s="76"/>
    </row>
    <row r="6" spans="1:11" ht="20" customHeight="1" x14ac:dyDescent="0.2">
      <c r="A6" s="78" t="s">
        <v>19</v>
      </c>
      <c r="B6" s="79"/>
      <c r="C6" s="21"/>
      <c r="D6" s="45" t="s">
        <v>6</v>
      </c>
      <c r="E6" s="76"/>
      <c r="F6" s="21"/>
      <c r="G6" s="45" t="s">
        <v>6</v>
      </c>
      <c r="H6" s="76"/>
      <c r="J6" s="45" t="s">
        <v>6</v>
      </c>
      <c r="K6" s="76"/>
    </row>
    <row r="7" spans="1:11" ht="20" customHeight="1" x14ac:dyDescent="0.2">
      <c r="A7" s="88"/>
      <c r="B7" s="89"/>
      <c r="C7" s="10"/>
      <c r="D7" s="33" t="str">
        <f>IF(D6="Uitmuntend","€ 10.000",IF(D6="Goed","€ 7.000",IF(D6="Voldoende","€ 0",IF(D6="Matig","€ -10.000",IF(D6="Onvoldoende","UITSLUITING"," ")))))</f>
        <v xml:space="preserve"> </v>
      </c>
      <c r="E7" s="77"/>
      <c r="F7" s="10"/>
      <c r="G7" s="33" t="str">
        <f>IF(G6="Uitmuntend","€ 10.000",IF(G6="Goed","€ 7.000",IF(G6="Voldoende","€ 0",IF(G6="Matig","€ -10.000",IF(G6="Onvoldoende","UITSLUITING"," ")))))</f>
        <v xml:space="preserve"> </v>
      </c>
      <c r="H7" s="77"/>
      <c r="J7" s="33" t="str">
        <f>IF(J6="Uitmuntend","€ 10.000",IF(J6="Goed","€ 7.000",IF(J6="Voldoende","€ 0",IF(J6="Matig","€ -10.000",IF(J6="Onvoldoende","UITSLUITING"," ")))))</f>
        <v xml:space="preserve"> </v>
      </c>
      <c r="K7" s="77"/>
    </row>
    <row r="8" spans="1:11" ht="28" customHeight="1" x14ac:dyDescent="0.2">
      <c r="A8" s="82" t="str">
        <f>'Beoordelen open vragen'!A5</f>
        <v>Open vraag 7.2 Communicatie en dienstverlening</v>
      </c>
      <c r="B8" s="36" t="str">
        <f>B3</f>
        <v>Beoordelaar 1</v>
      </c>
      <c r="C8" s="21"/>
      <c r="D8" s="37" t="str">
        <f>'Beoordelaar 1'!C5</f>
        <v>SCORE</v>
      </c>
      <c r="E8" s="76" t="s">
        <v>16</v>
      </c>
      <c r="F8" s="21"/>
      <c r="G8" s="37" t="str">
        <f>'Beoordelaar 1'!F5</f>
        <v>SCORE</v>
      </c>
      <c r="H8" s="76" t="s">
        <v>16</v>
      </c>
      <c r="J8" s="37" t="str">
        <f>'Beoordelaar 1'!I5</f>
        <v>SCORE</v>
      </c>
      <c r="K8" s="76" t="s">
        <v>16</v>
      </c>
    </row>
    <row r="9" spans="1:11" ht="28" customHeight="1" x14ac:dyDescent="0.2">
      <c r="A9" s="83"/>
      <c r="B9" s="36" t="str">
        <f>B4</f>
        <v>Beoordelaar 2</v>
      </c>
      <c r="C9" s="21"/>
      <c r="D9" s="37" t="str">
        <f>'Beoordelaar 2'!C5</f>
        <v>SCORE</v>
      </c>
      <c r="E9" s="76"/>
      <c r="F9" s="21"/>
      <c r="G9" s="37" t="str">
        <f>'Beoordelaar 2'!F5</f>
        <v>SCORE</v>
      </c>
      <c r="H9" s="76"/>
      <c r="J9" s="37" t="str">
        <f>'Beoordelaar 2'!I5</f>
        <v>SCORE</v>
      </c>
      <c r="K9" s="76"/>
    </row>
    <row r="10" spans="1:11" ht="28" customHeight="1" x14ac:dyDescent="0.2">
      <c r="A10" s="83"/>
      <c r="B10" s="36" t="str">
        <f>B5</f>
        <v>Beoordelaar 3</v>
      </c>
      <c r="C10" s="21"/>
      <c r="D10" s="37" t="str">
        <f>'Beoordelaar 3'!C5</f>
        <v>SCORE</v>
      </c>
      <c r="E10" s="76"/>
      <c r="F10" s="21"/>
      <c r="G10" s="37" t="str">
        <f>'Beoordelaar 3'!F5</f>
        <v>SCORE</v>
      </c>
      <c r="H10" s="76"/>
      <c r="J10" s="37" t="str">
        <f>'Beoordelaar 3'!I5</f>
        <v>SCORE</v>
      </c>
      <c r="K10" s="76"/>
    </row>
    <row r="11" spans="1:11" ht="20" customHeight="1" x14ac:dyDescent="0.2">
      <c r="A11" s="78" t="s">
        <v>19</v>
      </c>
      <c r="B11" s="79"/>
      <c r="C11" s="21"/>
      <c r="D11" s="45" t="s">
        <v>6</v>
      </c>
      <c r="E11" s="76"/>
      <c r="F11" s="21"/>
      <c r="G11" s="45" t="s">
        <v>6</v>
      </c>
      <c r="H11" s="76"/>
      <c r="J11" s="45" t="s">
        <v>6</v>
      </c>
      <c r="K11" s="76"/>
    </row>
    <row r="12" spans="1:11" ht="20" customHeight="1" x14ac:dyDescent="0.2">
      <c r="A12" s="88"/>
      <c r="B12" s="89"/>
      <c r="C12" s="10"/>
      <c r="D12" s="33" t="str">
        <f>IF(D11="Uitmuntend","€ 10.000",IF(D11="Goed","€ 7.000",IF(D11="Voldoende","€ 0",IF(D11="Matig","€ -10.000",IF(D11="Onvoldoende","UITSLUITING"," ")))))</f>
        <v xml:space="preserve"> </v>
      </c>
      <c r="E12" s="77"/>
      <c r="F12" s="10"/>
      <c r="G12" s="33" t="str">
        <f>IF(G11="Uitmuntend","€ 10.000",IF(G11="Goed","€ 7.000",IF(G11="Voldoende","€ 0",IF(G11="Matig","€ -10.000",IF(G11="Onvoldoende","UITSLUITING"," ")))))</f>
        <v xml:space="preserve"> </v>
      </c>
      <c r="H12" s="77"/>
      <c r="J12" s="33" t="str">
        <f>IF(J11="Uitmuntend","€ 10.000",IF(J11="Goed","€ 7.000",IF(J11="Voldoende","€ 0",IF(J11="Matig","€ -10.000",IF(J11="Onvoldoende","UITSLUITING"," ")))))</f>
        <v xml:space="preserve"> </v>
      </c>
      <c r="K12" s="77"/>
    </row>
    <row r="13" spans="1:11" ht="28" customHeight="1" x14ac:dyDescent="0.2">
      <c r="A13" s="82" t="str">
        <f>'Beoordelen open vragen'!A7</f>
        <v>Open vraag 7.3 Duurzaamheid</v>
      </c>
      <c r="B13" s="36" t="s">
        <v>15</v>
      </c>
      <c r="C13" s="21"/>
      <c r="D13" s="37" t="str">
        <f>'Beoordelaar 1'!C7</f>
        <v>SCORE</v>
      </c>
      <c r="E13" s="76" t="s">
        <v>16</v>
      </c>
      <c r="F13" s="21"/>
      <c r="G13" s="37" t="str">
        <f>'Beoordelaar 1'!F7</f>
        <v>SCORE</v>
      </c>
      <c r="H13" s="76" t="s">
        <v>16</v>
      </c>
      <c r="J13" s="37" t="str">
        <f>'Beoordelaar 1'!I7</f>
        <v>SCORE</v>
      </c>
      <c r="K13" s="76" t="s">
        <v>16</v>
      </c>
    </row>
    <row r="14" spans="1:11" ht="28" customHeight="1" x14ac:dyDescent="0.2">
      <c r="A14" s="83"/>
      <c r="B14" s="36" t="s">
        <v>17</v>
      </c>
      <c r="C14" s="21"/>
      <c r="D14" s="37" t="str">
        <f>'Beoordelaar 2'!C7</f>
        <v>SCORE</v>
      </c>
      <c r="E14" s="76"/>
      <c r="F14" s="21"/>
      <c r="G14" s="37" t="str">
        <f>'Beoordelaar 2'!F7</f>
        <v>SCORE</v>
      </c>
      <c r="H14" s="76"/>
      <c r="J14" s="37" t="str">
        <f>'Beoordelaar 2'!I7</f>
        <v>SCORE</v>
      </c>
      <c r="K14" s="76"/>
    </row>
    <row r="15" spans="1:11" ht="28" customHeight="1" x14ac:dyDescent="0.2">
      <c r="A15" s="83"/>
      <c r="B15" s="36" t="s">
        <v>18</v>
      </c>
      <c r="C15" s="21"/>
      <c r="D15" s="37" t="str">
        <f>'Beoordelaar 3'!C7</f>
        <v>SCORE</v>
      </c>
      <c r="E15" s="76"/>
      <c r="F15" s="21"/>
      <c r="G15" s="37" t="str">
        <f>'Beoordelaar 3'!F7</f>
        <v>SCORE</v>
      </c>
      <c r="H15" s="76"/>
      <c r="J15" s="37" t="str">
        <f>'Beoordelaar 3'!I7</f>
        <v>SCORE</v>
      </c>
      <c r="K15" s="76"/>
    </row>
    <row r="16" spans="1:11" ht="20" customHeight="1" x14ac:dyDescent="0.2">
      <c r="A16" s="78" t="s">
        <v>19</v>
      </c>
      <c r="B16" s="79"/>
      <c r="C16" s="21"/>
      <c r="D16" s="45" t="s">
        <v>6</v>
      </c>
      <c r="E16" s="76"/>
      <c r="F16" s="21"/>
      <c r="G16" s="45" t="s">
        <v>6</v>
      </c>
      <c r="H16" s="76"/>
      <c r="J16" s="45" t="s">
        <v>6</v>
      </c>
      <c r="K16" s="76"/>
    </row>
    <row r="17" spans="1:11" ht="20" customHeight="1" x14ac:dyDescent="0.2">
      <c r="A17" s="88"/>
      <c r="B17" s="89"/>
      <c r="C17" s="10"/>
      <c r="D17" s="33" t="str">
        <f>IF(D16="Uitmuntend","€ 2.500",IF(D16="Goed","€ 1.750",IF(D16="Voldoende","€ 0",IF(D16="Matig","€ -2.500",IF(D16="Onvoldoende","UITSLUITING"," ")))))</f>
        <v xml:space="preserve"> </v>
      </c>
      <c r="E17" s="77"/>
      <c r="F17" s="10"/>
      <c r="G17" s="33" t="str">
        <f>IF(G16="Uitmuntend","€ 2.500",IF(G16="Goed","€ 1.750",IF(G16="Voldoende","€ 0",IF(G16="Matig","€ -2.500",IF(G16="Onvoldoende","UITSLUITING"," ")))))</f>
        <v xml:space="preserve"> </v>
      </c>
      <c r="H17" s="77"/>
      <c r="J17" s="33" t="str">
        <f>IF(J16="Uitmuntend","€ 2.500",IF(J16="Goed","€ 1.750",IF(J16="Voldoende","€ 0",IF(J16="Matig","€ -2.500",IF(J16="Onvoldoende","UITSLUITING"," ")))))</f>
        <v xml:space="preserve"> </v>
      </c>
      <c r="K17" s="77"/>
    </row>
    <row r="18" spans="1:11" ht="28" customHeight="1" x14ac:dyDescent="0.2">
      <c r="A18" s="82" t="str">
        <f>'Beoordelen open vragen'!A9</f>
        <v>Open vraag 7.4 Marktconforme prijzen en onderwijskorting</v>
      </c>
      <c r="B18" s="36" t="s">
        <v>15</v>
      </c>
      <c r="C18" s="21"/>
      <c r="D18" s="37" t="str">
        <f>'Beoordelaar 1'!C9</f>
        <v>SCORE</v>
      </c>
      <c r="E18" s="76" t="s">
        <v>16</v>
      </c>
      <c r="F18" s="21"/>
      <c r="G18" s="37" t="str">
        <f>'Beoordelaar 1'!F9</f>
        <v>SCORE</v>
      </c>
      <c r="H18" s="76" t="s">
        <v>16</v>
      </c>
      <c r="J18" s="37" t="str">
        <f>'Beoordelaar 1'!I9</f>
        <v>SCORE</v>
      </c>
      <c r="K18" s="76" t="s">
        <v>16</v>
      </c>
    </row>
    <row r="19" spans="1:11" ht="28" customHeight="1" x14ac:dyDescent="0.2">
      <c r="A19" s="83"/>
      <c r="B19" s="36" t="s">
        <v>17</v>
      </c>
      <c r="C19" s="21"/>
      <c r="D19" s="37" t="str">
        <f>'Beoordelaar 2'!C9</f>
        <v>SCORE</v>
      </c>
      <c r="E19" s="76"/>
      <c r="F19" s="21"/>
      <c r="G19" s="37" t="str">
        <f>'Beoordelaar 2'!F9</f>
        <v>SCORE</v>
      </c>
      <c r="H19" s="76"/>
      <c r="J19" s="37" t="str">
        <f>'Beoordelaar 2'!I9</f>
        <v>SCORE</v>
      </c>
      <c r="K19" s="76"/>
    </row>
    <row r="20" spans="1:11" ht="28" customHeight="1" x14ac:dyDescent="0.2">
      <c r="A20" s="83"/>
      <c r="B20" s="36" t="s">
        <v>18</v>
      </c>
      <c r="C20" s="21"/>
      <c r="D20" s="37" t="str">
        <f>'Beoordelaar 3'!C9</f>
        <v>SCORE</v>
      </c>
      <c r="E20" s="76"/>
      <c r="F20" s="21"/>
      <c r="G20" s="37" t="str">
        <f>'Beoordelaar 3'!F9</f>
        <v>SCORE</v>
      </c>
      <c r="H20" s="76"/>
      <c r="J20" s="37" t="str">
        <f>'Beoordelaar 3'!I9</f>
        <v>SCORE</v>
      </c>
      <c r="K20" s="76"/>
    </row>
    <row r="21" spans="1:11" ht="20" customHeight="1" x14ac:dyDescent="0.2">
      <c r="A21" s="78" t="s">
        <v>19</v>
      </c>
      <c r="B21" s="79"/>
      <c r="C21" s="21"/>
      <c r="D21" s="45" t="s">
        <v>6</v>
      </c>
      <c r="E21" s="76"/>
      <c r="F21" s="21"/>
      <c r="G21" s="45" t="s">
        <v>6</v>
      </c>
      <c r="H21" s="76"/>
      <c r="J21" s="45" t="s">
        <v>6</v>
      </c>
      <c r="K21" s="76"/>
    </row>
    <row r="22" spans="1:11" ht="20" customHeight="1" x14ac:dyDescent="0.2">
      <c r="A22" s="88"/>
      <c r="B22" s="89"/>
      <c r="C22" s="10"/>
      <c r="D22" s="33" t="str">
        <f>IF(D21="Uitmuntend","€ 17.500",IF(D21="Goed","€ 12.250",IF(D21="Voldoende","€ 0",IF(D21="Matig","€ -17.500",IF(D21="Onvoldoende","UITSLUITING"," ")))))</f>
        <v xml:space="preserve"> </v>
      </c>
      <c r="E22" s="77"/>
      <c r="F22" s="10"/>
      <c r="G22" s="33" t="str">
        <f>IF(G21="Uitmuntend","€ 17.500",IF(G21="Goed","€ 12.250",IF(G21="Voldoende","€ 0",IF(G21="Matig","€ -17.500",IF(G21="Onvoldoende","UITSLUITING"," ")))))</f>
        <v xml:space="preserve"> </v>
      </c>
      <c r="H22" s="77"/>
      <c r="J22" s="33" t="str">
        <f>IF(J21="Uitmuntend","€ 17.500",IF(J21="Goed","€ 12.250",IF(J21="Voldoende","€ 0",IF(J21="Matig","€ -17.500",IF(J21="Onvoldoende","UITSLUITING"," ")))))</f>
        <v xml:space="preserve"> </v>
      </c>
      <c r="K22" s="77"/>
    </row>
    <row r="23" spans="1:11" ht="28" customHeight="1" x14ac:dyDescent="0.2">
      <c r="A23" s="82" t="str">
        <f>'Beoordelen open vragen'!A11</f>
        <v>Open vraag 7.5 Garantie</v>
      </c>
      <c r="B23" s="36" t="s">
        <v>15</v>
      </c>
      <c r="C23" s="21"/>
      <c r="D23" s="37" t="str">
        <f>'Beoordelaar 1'!C11</f>
        <v>SCORE</v>
      </c>
      <c r="E23" s="76" t="s">
        <v>16</v>
      </c>
      <c r="F23" s="21"/>
      <c r="G23" s="37" t="str">
        <f>'Beoordelaar 1'!F11</f>
        <v>SCORE</v>
      </c>
      <c r="H23" s="76" t="s">
        <v>16</v>
      </c>
      <c r="J23" s="37" t="str">
        <f>'Beoordelaar 1'!I11</f>
        <v>SCORE</v>
      </c>
      <c r="K23" s="76" t="s">
        <v>16</v>
      </c>
    </row>
    <row r="24" spans="1:11" ht="28" customHeight="1" x14ac:dyDescent="0.2">
      <c r="A24" s="83"/>
      <c r="B24" s="36" t="s">
        <v>17</v>
      </c>
      <c r="C24" s="21"/>
      <c r="D24" s="37" t="str">
        <f>'Beoordelaar 2'!C11</f>
        <v>SCORE</v>
      </c>
      <c r="E24" s="76"/>
      <c r="F24" s="21"/>
      <c r="G24" s="37" t="str">
        <f>'Beoordelaar 2'!F11</f>
        <v>SCORE</v>
      </c>
      <c r="H24" s="76"/>
      <c r="J24" s="37" t="str">
        <f>'Beoordelaar 2'!I11</f>
        <v>SCORE</v>
      </c>
      <c r="K24" s="76"/>
    </row>
    <row r="25" spans="1:11" ht="28" customHeight="1" x14ac:dyDescent="0.2">
      <c r="A25" s="83"/>
      <c r="B25" s="36" t="s">
        <v>18</v>
      </c>
      <c r="C25" s="21"/>
      <c r="D25" s="37" t="str">
        <f>'Beoordelaar 3'!C11</f>
        <v>SCORE</v>
      </c>
      <c r="E25" s="76"/>
      <c r="F25" s="21"/>
      <c r="G25" s="37" t="str">
        <f>'Beoordelaar 3'!F11</f>
        <v>SCORE</v>
      </c>
      <c r="H25" s="76"/>
      <c r="J25" s="37" t="str">
        <f>'Beoordelaar 3'!I11</f>
        <v>SCORE</v>
      </c>
      <c r="K25" s="76"/>
    </row>
    <row r="26" spans="1:11" ht="20" customHeight="1" x14ac:dyDescent="0.2">
      <c r="A26" s="78" t="s">
        <v>19</v>
      </c>
      <c r="B26" s="79"/>
      <c r="C26" s="21"/>
      <c r="D26" s="45" t="s">
        <v>6</v>
      </c>
      <c r="E26" s="76"/>
      <c r="F26" s="21"/>
      <c r="G26" s="45" t="s">
        <v>6</v>
      </c>
      <c r="H26" s="76"/>
      <c r="J26" s="45" t="s">
        <v>6</v>
      </c>
      <c r="K26" s="76"/>
    </row>
    <row r="27" spans="1:11" ht="20" customHeight="1" x14ac:dyDescent="0.2">
      <c r="A27" s="88"/>
      <c r="B27" s="89"/>
      <c r="C27" s="10"/>
      <c r="D27" s="33" t="str">
        <f>IF(D26="Uitmuntend","€ 10.000",IF(D26="Goed","€ 7.000",IF(D26="Voldoende","€ 0",IF(D26="Matig","€ -10.000",IF(D26="Onvoldoende","UITSLUITING"," ")))))</f>
        <v xml:space="preserve"> </v>
      </c>
      <c r="E27" s="77"/>
      <c r="F27" s="10"/>
      <c r="G27" s="33" t="str">
        <f>IF(G26="Uitmuntend","€ 10.000",IF(G26="Goed","€ 7.000",IF(G26="Voldoende","€ 0",IF(G26="Matig","€ -10.000",IF(G26="Onvoldoende","UITSLUITING"," ")))))</f>
        <v xml:space="preserve"> </v>
      </c>
      <c r="H27" s="77"/>
      <c r="J27" s="33" t="str">
        <f>IF(J26="Uitmuntend","€ 10.000",IF(J26="Goed","€ 7.000",IF(J26="Voldoende","€ 0",IF(J26="Matig","€ -10.000",IF(J26="Onvoldoende","UITSLUITING"," ")))))</f>
        <v xml:space="preserve"> </v>
      </c>
      <c r="K27" s="77"/>
    </row>
    <row r="28" spans="1:11" ht="20" customHeight="1" x14ac:dyDescent="0.2">
      <c r="A28" s="11"/>
      <c r="B28" s="11"/>
      <c r="C28" s="12"/>
      <c r="D28" s="12"/>
      <c r="E28" s="12"/>
      <c r="F28" s="12"/>
      <c r="G28" s="12"/>
      <c r="H28" s="12"/>
      <c r="J28" s="12"/>
      <c r="K28" s="12"/>
    </row>
    <row r="29" spans="1:11" s="35" customFormat="1" ht="28" customHeight="1" x14ac:dyDescent="0.2">
      <c r="A29" s="86" t="s">
        <v>20</v>
      </c>
      <c r="B29" s="87"/>
      <c r="C29" s="34"/>
      <c r="D29" s="84" t="e">
        <f>D27+D22+D17+D12+D7</f>
        <v>#VALUE!</v>
      </c>
      <c r="E29" s="85"/>
      <c r="F29" s="34"/>
      <c r="G29" s="84" t="e">
        <f>G27+G22+G17+G12+G7</f>
        <v>#VALUE!</v>
      </c>
      <c r="H29" s="85"/>
      <c r="J29" s="84" t="e">
        <f>J27+J22+J17+J12+J7</f>
        <v>#VALUE!</v>
      </c>
      <c r="K29" s="85"/>
    </row>
  </sheetData>
  <sheetProtection algorithmName="SHA-512" hashValue="xw9WChu8HNtlfUs6cVmc/pbudPeodGSi+uN78E+wdYhpYSeRbsjZCCQWTLKLeSg6KjCkGRGna9VZZvxng4/jxQ==" saltValue="JdDWlYrbMX+wONhbNDZTzg==" spinCount="100000" sheet="1" objects="1" scenarios="1"/>
  <mergeCells count="36">
    <mergeCell ref="A16:B16"/>
    <mergeCell ref="A17:B17"/>
    <mergeCell ref="E18:E22"/>
    <mergeCell ref="H18:H22"/>
    <mergeCell ref="K18:K22"/>
    <mergeCell ref="A21:B21"/>
    <mergeCell ref="A22:B22"/>
    <mergeCell ref="E23:E27"/>
    <mergeCell ref="H23:H27"/>
    <mergeCell ref="K23:K27"/>
    <mergeCell ref="A26:B26"/>
    <mergeCell ref="A27:B27"/>
    <mergeCell ref="J29:K29"/>
    <mergeCell ref="A29:B29"/>
    <mergeCell ref="H3:H7"/>
    <mergeCell ref="H8:H12"/>
    <mergeCell ref="A11:B11"/>
    <mergeCell ref="A12:B12"/>
    <mergeCell ref="A7:B7"/>
    <mergeCell ref="E3:E7"/>
    <mergeCell ref="D29:E29"/>
    <mergeCell ref="G29:H29"/>
    <mergeCell ref="E13:E17"/>
    <mergeCell ref="H13:H17"/>
    <mergeCell ref="K13:K17"/>
    <mergeCell ref="A13:A15"/>
    <mergeCell ref="A18:A20"/>
    <mergeCell ref="A23:A25"/>
    <mergeCell ref="A1:K1"/>
    <mergeCell ref="K8:K12"/>
    <mergeCell ref="E8:E12"/>
    <mergeCell ref="A6:B6"/>
    <mergeCell ref="K3:K7"/>
    <mergeCell ref="A2:B2"/>
    <mergeCell ref="A3:A5"/>
    <mergeCell ref="A8:A10"/>
  </mergeCells>
  <dataValidations count="1">
    <dataValidation type="list" errorStyle="warning" allowBlank="1" showErrorMessage="1" sqref="D6 D11 F11:G11 F6:G6 J6 J11 D16 F16:G16 J16 D21 F21:G21 J21 D26 F26:G26 J26" xr:uid="{00000000-0002-0000-0400-000000000000}">
      <formula1>SCORE</formula1>
    </dataValidation>
  </dataValidations>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7024-C0F0-B44E-941B-87D79D3F4AD4}">
  <dimension ref="A1:G17"/>
  <sheetViews>
    <sheetView showGridLines="0" zoomScale="90" zoomScaleNormal="90" workbookViewId="0">
      <selection activeCell="C20" sqref="C20"/>
    </sheetView>
  </sheetViews>
  <sheetFormatPr baseColWidth="10" defaultColWidth="11.5"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44" customHeight="1" x14ac:dyDescent="0.2">
      <c r="A1" s="40" t="s">
        <v>21</v>
      </c>
      <c r="B1" s="13"/>
      <c r="C1" s="39" t="str">
        <f>'Beoordelaar 1'!C1</f>
        <v>Inschrijver 1</v>
      </c>
      <c r="D1" s="13"/>
      <c r="E1" s="39" t="str">
        <f>'Beoordelaar 1'!F1</f>
        <v>Inschrijver 2</v>
      </c>
      <c r="F1" s="3"/>
      <c r="G1" s="39" t="str">
        <f>'Beoordelaar 1'!I1</f>
        <v>Inschrijver 3</v>
      </c>
    </row>
    <row r="2" spans="1:7" ht="20" customHeight="1" x14ac:dyDescent="0.2">
      <c r="A2" s="92" t="s">
        <v>10</v>
      </c>
      <c r="B2" s="3"/>
      <c r="C2" s="90" t="e">
        <f>Consensus!D29</f>
        <v>#VALUE!</v>
      </c>
      <c r="D2" s="25"/>
      <c r="E2" s="90" t="e">
        <f>Consensus!G29</f>
        <v>#VALUE!</v>
      </c>
      <c r="F2" s="25"/>
      <c r="G2" s="90" t="e">
        <f>Consensus!J29</f>
        <v>#VALUE!</v>
      </c>
    </row>
    <row r="3" spans="1:7" s="2" customFormat="1" ht="29" customHeight="1" x14ac:dyDescent="0.2">
      <c r="A3" s="93"/>
      <c r="B3" s="3"/>
      <c r="C3" s="91"/>
      <c r="D3" s="25"/>
      <c r="E3" s="91"/>
      <c r="F3" s="25"/>
      <c r="G3" s="91"/>
    </row>
    <row r="4" spans="1:7" ht="15" customHeight="1" x14ac:dyDescent="0.2"/>
    <row r="5" spans="1:7" ht="30" customHeight="1" x14ac:dyDescent="0.2">
      <c r="A5" s="43" t="s">
        <v>22</v>
      </c>
      <c r="B5" s="13"/>
      <c r="C5" s="44">
        <v>0</v>
      </c>
      <c r="D5" s="14"/>
      <c r="E5" s="44">
        <v>0</v>
      </c>
      <c r="F5" s="14"/>
      <c r="G5" s="44">
        <v>0</v>
      </c>
    </row>
    <row r="7" spans="1:7" ht="30" customHeight="1" x14ac:dyDescent="0.2">
      <c r="A7" s="41" t="s">
        <v>23</v>
      </c>
      <c r="B7" s="13"/>
      <c r="C7" s="42" t="e">
        <f>C5-C2</f>
        <v>#VALUE!</v>
      </c>
      <c r="D7" s="15"/>
      <c r="E7" s="42" t="e">
        <f>E5-E2</f>
        <v>#VALUE!</v>
      </c>
      <c r="F7" s="15"/>
      <c r="G7" s="42" t="e">
        <f>G5-G2</f>
        <v>#VALUE!</v>
      </c>
    </row>
    <row r="14" spans="1:7" ht="16" x14ac:dyDescent="0.2">
      <c r="C14" s="5"/>
    </row>
    <row r="15" spans="1:7" ht="16" x14ac:dyDescent="0.2">
      <c r="C15" s="5"/>
    </row>
    <row r="16" spans="1:7" ht="16" x14ac:dyDescent="0.2">
      <c r="C16" s="5"/>
    </row>
    <row r="17" spans="3:3" ht="16" x14ac:dyDescent="0.2">
      <c r="C17" s="5"/>
    </row>
  </sheetData>
  <sheetProtection algorithmName="SHA-512" hashValue="szeZjPGJSMbkJjZBNGpZh7yp1Gn3tcWA0427svroHTxuqDhEtupcscWaadP+G1A8RNqIAZihsUWgtpM/mHVdhw==" saltValue="M/PMvgb4qt7inCAP6MXm6A==" spinCount="100000" sheet="1" objects="1" scenarios="1"/>
  <mergeCells count="4">
    <mergeCell ref="G2:G3"/>
    <mergeCell ref="E2:E3"/>
    <mergeCell ref="C2:C3"/>
    <mergeCell ref="A2:A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06dd729966cf893a1884630120e44643">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b6649b3363e3a538ce7d85e0d367df0a"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Props1.xml><?xml version="1.0" encoding="utf-8"?>
<ds:datastoreItem xmlns:ds="http://schemas.openxmlformats.org/officeDocument/2006/customXml" ds:itemID="{3021FA69-C8B2-4394-8C4A-23C98CD62EF9}">
  <ds:schemaRefs>
    <ds:schemaRef ds:uri="http://schemas.microsoft.com/sharepoint/v3/contenttype/forms"/>
  </ds:schemaRefs>
</ds:datastoreItem>
</file>

<file path=customXml/itemProps2.xml><?xml version="1.0" encoding="utf-8"?>
<ds:datastoreItem xmlns:ds="http://schemas.openxmlformats.org/officeDocument/2006/customXml" ds:itemID="{7BE92E77-532B-4549-A16C-EED1A86B20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B2D630-D8D0-42AB-988B-0FD24AE38045}">
  <ds:schemaRef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purl.org/dc/dcmitype/"/>
    <ds:schemaRef ds:uri="cdfd6af9-2027-427e-aee7-f2f3dc2ea940"/>
    <ds:schemaRef ds:uri="http://purl.org/dc/terms/"/>
    <ds:schemaRef ds:uri="04d4ff2e-cf62-40b0-a5cf-f8c6524922a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Beoordelen open vragen</vt:lpstr>
      <vt:lpstr>Beoordelaar 1</vt:lpstr>
      <vt:lpstr>Beoordelaar 2</vt:lpstr>
      <vt:lpstr>Beoordelaar 3</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BiC!
</dc:description>
  <cp:lastModifiedBy/>
  <cp:revision/>
  <dcterms:created xsi:type="dcterms:W3CDTF">2006-09-16T00:00:00Z</dcterms:created>
  <dcterms:modified xsi:type="dcterms:W3CDTF">2026-07-01T07:06:59Z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