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nnl.sharepoint.com/teams/SERV-INK-Grondstoffenmanagement/Gedeelde documenten/General/3. Nota van Inlichtingen/"/>
    </mc:Choice>
  </mc:AlternateContent>
  <xr:revisionPtr revIDLastSave="835" documentId="8_{859F4666-6D32-45BE-A78B-4C18DD1134C6}" xr6:coauthVersionLast="47" xr6:coauthVersionMax="47" xr10:uidLastSave="{9CFEAC3D-A0D3-4D58-A7BA-6CBC7C7DCFBA}"/>
  <workbookProtection workbookAlgorithmName="SHA-512" workbookHashValue="QTWN55Cd5bX89ne134rO3Z0X3vsxsGrK2T7s0snBrnbiDEQacntvAn5TLKm0Kj2M9dx2lXuHUL9t19vQkpgRUg==" workbookSaltValue="ghHeTQV048E5v6YWVnUVeg==" workbookSpinCount="100000" lockStructure="1"/>
  <bookViews>
    <workbookView xWindow="-108" yWindow="-108" windowWidth="23256" windowHeight="13896" activeTab="2" xr2:uid="{771E6568-6DFB-4C9E-9801-B6A19A668C5D}"/>
  </bookViews>
  <sheets>
    <sheet name="Inschrijfprijs" sheetId="3" r:id="rId1"/>
    <sheet name="Nijmegen" sheetId="2" r:id="rId2"/>
    <sheet name="Arnhem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8" i="1" l="1"/>
  <c r="F37" i="1"/>
  <c r="D23" i="1"/>
  <c r="F36" i="2"/>
  <c r="F29" i="1"/>
  <c r="F35" i="2"/>
  <c r="D16" i="2"/>
  <c r="D15" i="2"/>
  <c r="D14" i="2"/>
  <c r="D12" i="2"/>
  <c r="D11" i="2"/>
  <c r="D9" i="2"/>
  <c r="D8" i="2"/>
  <c r="D7" i="2"/>
  <c r="D6" i="2"/>
  <c r="D13" i="1"/>
  <c r="F71" i="1" l="1"/>
  <c r="F72" i="1"/>
  <c r="F73" i="1"/>
  <c r="F75" i="1"/>
  <c r="F76" i="1"/>
  <c r="F77" i="1"/>
  <c r="F78" i="1"/>
  <c r="F80" i="1"/>
  <c r="F81" i="1"/>
  <c r="F82" i="1"/>
  <c r="F83" i="1"/>
  <c r="F66" i="1"/>
  <c r="F67" i="1"/>
  <c r="F68" i="1"/>
  <c r="F69" i="1"/>
  <c r="F109" i="2"/>
  <c r="F104" i="2"/>
  <c r="F105" i="2"/>
  <c r="F99" i="2"/>
  <c r="F100" i="2"/>
  <c r="F93" i="2"/>
  <c r="F94" i="2"/>
  <c r="F95" i="2"/>
  <c r="F96" i="2"/>
  <c r="F87" i="2"/>
  <c r="F89" i="2"/>
  <c r="F83" i="2"/>
  <c r="F84" i="2"/>
  <c r="F85" i="2"/>
  <c r="F78" i="2"/>
  <c r="F79" i="2" s="1"/>
  <c r="D18" i="2"/>
  <c r="D18" i="1"/>
  <c r="F65" i="1"/>
  <c r="E31" i="1"/>
  <c r="F31" i="1" s="1"/>
  <c r="E32" i="1"/>
  <c r="F32" i="1" s="1"/>
  <c r="E33" i="1"/>
  <c r="F33" i="1" s="1"/>
  <c r="E34" i="1"/>
  <c r="F34" i="1" s="1"/>
  <c r="E35" i="1"/>
  <c r="F35" i="1" s="1"/>
  <c r="E38" i="1"/>
  <c r="F38" i="1" s="1"/>
  <c r="E30" i="1"/>
  <c r="F30" i="1" s="1"/>
  <c r="F110" i="2"/>
  <c r="F106" i="2"/>
  <c r="F101" i="2"/>
  <c r="F92" i="2"/>
  <c r="E74" i="2"/>
  <c r="F74" i="2" s="1"/>
  <c r="E75" i="2"/>
  <c r="F75" i="2" s="1"/>
  <c r="E76" i="2"/>
  <c r="F76" i="2" s="1"/>
  <c r="E77" i="2"/>
  <c r="F77" i="2" s="1"/>
  <c r="E73" i="2"/>
  <c r="F73" i="2" s="1"/>
  <c r="E62" i="2"/>
  <c r="F62" i="2" s="1"/>
  <c r="E63" i="2"/>
  <c r="F63" i="2" s="1"/>
  <c r="E64" i="2"/>
  <c r="F64" i="2" s="1"/>
  <c r="F65" i="2"/>
  <c r="E61" i="2"/>
  <c r="F61" i="2" s="1"/>
  <c r="E54" i="2"/>
  <c r="F54" i="2" s="1"/>
  <c r="E55" i="2"/>
  <c r="F55" i="2" s="1"/>
  <c r="E56" i="2"/>
  <c r="F56" i="2" s="1"/>
  <c r="E57" i="2"/>
  <c r="F57" i="2" s="1"/>
  <c r="E58" i="2"/>
  <c r="F58" i="2" s="1"/>
  <c r="E53" i="2"/>
  <c r="F53" i="2" s="1"/>
  <c r="E46" i="2"/>
  <c r="F46" i="2" s="1"/>
  <c r="E47" i="2"/>
  <c r="F47" i="2" s="1"/>
  <c r="E48" i="2"/>
  <c r="F48" i="2" s="1"/>
  <c r="F49" i="2"/>
  <c r="E50" i="2"/>
  <c r="F50" i="2" s="1"/>
  <c r="E51" i="2"/>
  <c r="F51" i="2" s="1"/>
  <c r="E45" i="2"/>
  <c r="F45" i="2" s="1"/>
  <c r="E39" i="2"/>
  <c r="F39" i="2" s="1"/>
  <c r="E40" i="2"/>
  <c r="F40" i="2" s="1"/>
  <c r="E41" i="2"/>
  <c r="F41" i="2" s="1"/>
  <c r="F42" i="2"/>
  <c r="F43" i="2"/>
  <c r="E38" i="2"/>
  <c r="F38" i="2" s="1"/>
  <c r="F108" i="2"/>
  <c r="F103" i="2"/>
  <c r="F98" i="2"/>
  <c r="F88" i="2"/>
  <c r="F82" i="2"/>
  <c r="F91" i="2"/>
  <c r="F71" i="2"/>
  <c r="F70" i="2"/>
  <c r="F69" i="2"/>
  <c r="F68" i="2"/>
  <c r="F67" i="2"/>
  <c r="F60" i="2"/>
  <c r="F37" i="2"/>
  <c r="D29" i="2"/>
  <c r="D27" i="2"/>
  <c r="D26" i="2"/>
  <c r="D25" i="2"/>
  <c r="D23" i="2"/>
  <c r="D22" i="2"/>
  <c r="D21" i="2"/>
  <c r="D20" i="2"/>
  <c r="D17" i="2"/>
  <c r="F60" i="1"/>
  <c r="F59" i="1"/>
  <c r="F57" i="1"/>
  <c r="F56" i="1"/>
  <c r="F55" i="1"/>
  <c r="F54" i="1"/>
  <c r="F53" i="1"/>
  <c r="F51" i="1"/>
  <c r="F50" i="1"/>
  <c r="F49" i="1"/>
  <c r="F48" i="1"/>
  <c r="F47" i="1"/>
  <c r="F46" i="1"/>
  <c r="F45" i="1"/>
  <c r="F43" i="1"/>
  <c r="F42" i="1"/>
  <c r="F41" i="1"/>
  <c r="F40" i="1"/>
  <c r="F36" i="1"/>
  <c r="D24" i="1"/>
  <c r="D22" i="1"/>
  <c r="D21" i="1"/>
  <c r="D20" i="1"/>
  <c r="D17" i="1"/>
  <c r="D16" i="1"/>
  <c r="D15" i="1"/>
  <c r="D12" i="1"/>
  <c r="D11" i="1"/>
  <c r="D9" i="1"/>
  <c r="D8" i="1"/>
  <c r="D7" i="1"/>
  <c r="D6" i="1"/>
  <c r="F61" i="1" l="1"/>
  <c r="B28" i="3" s="1"/>
  <c r="D30" i="2"/>
  <c r="B21" i="3" s="1"/>
  <c r="F84" i="1"/>
  <c r="B27" i="3"/>
  <c r="F111" i="2"/>
  <c r="B29" i="3" l="1"/>
  <c r="B30" i="3" s="1"/>
  <c r="B22" i="3"/>
  <c r="B23" i="3"/>
  <c r="B24" i="3" l="1"/>
  <c r="B33" i="3" s="1"/>
</calcChain>
</file>

<file path=xl/sharedStrings.xml><?xml version="1.0" encoding="utf-8"?>
<sst xmlns="http://schemas.openxmlformats.org/spreadsheetml/2006/main" count="404" uniqueCount="162">
  <si>
    <t>VERWERKINGSKOSTEN</t>
  </si>
  <si>
    <t>Arnhem</t>
  </si>
  <si>
    <t>Afvalstroom</t>
  </si>
  <si>
    <t>Tonnage per jaar</t>
  </si>
  <si>
    <t>Tarief per ton (excl. btw)</t>
  </si>
  <si>
    <t>Subtotaal per jaar</t>
  </si>
  <si>
    <t>Ruitenberglaan 26</t>
  </si>
  <si>
    <t>Restafval</t>
  </si>
  <si>
    <t>Papier</t>
  </si>
  <si>
    <t>Vertrouwelijk Papier</t>
  </si>
  <si>
    <t>Swill</t>
  </si>
  <si>
    <t>Ruitenberglaan 27</t>
  </si>
  <si>
    <t>Ruitenberglaan 29</t>
  </si>
  <si>
    <t xml:space="preserve"> </t>
  </si>
  <si>
    <t>Chemisch afval</t>
  </si>
  <si>
    <t>Ruitenberglaan 31</t>
  </si>
  <si>
    <t>Totaalprijs verwerkingskosten</t>
  </si>
  <si>
    <t>Inzamelmiddel</t>
  </si>
  <si>
    <t>Aantal</t>
  </si>
  <si>
    <t>Onderwerp</t>
  </si>
  <si>
    <t>Tarief (excl. btw)</t>
  </si>
  <si>
    <t>Weegfactor</t>
  </si>
  <si>
    <t>RUITENBERGLAAN 26</t>
  </si>
  <si>
    <t>huur per maand</t>
  </si>
  <si>
    <t>Container 660 L Restafval</t>
  </si>
  <si>
    <t>Container 1100 L Restafval</t>
  </si>
  <si>
    <t>Container 660 L Papier</t>
  </si>
  <si>
    <t>Container 250 L Vertrouwelijk papier</t>
  </si>
  <si>
    <t>Container 600 L Vertrouwelijk papier</t>
  </si>
  <si>
    <t>Container 120 L Swill</t>
  </si>
  <si>
    <t>vetput 3 m3</t>
  </si>
  <si>
    <t>lediging</t>
  </si>
  <si>
    <t>vetput 1,5 m3</t>
  </si>
  <si>
    <t>Container 60 L datadrager (gesloten)</t>
  </si>
  <si>
    <t>RUITENBERGLAAN 27</t>
  </si>
  <si>
    <t>Container 1700 L Papier</t>
  </si>
  <si>
    <t>Vetput 1,5 m3</t>
  </si>
  <si>
    <t>RUITENBERGLAAN 29</t>
  </si>
  <si>
    <t>Container 770 L Papier</t>
  </si>
  <si>
    <t>1,5 m3 Vetput</t>
  </si>
  <si>
    <t>RUITENBERGLAAN 31</t>
  </si>
  <si>
    <t>Container 1700 L Restafval</t>
  </si>
  <si>
    <t>Container 240 L Papier</t>
  </si>
  <si>
    <t>5 m3 Vetput</t>
  </si>
  <si>
    <t>Route inzameling Restafval Ruitenberglaan 26</t>
  </si>
  <si>
    <t>afroep</t>
  </si>
  <si>
    <t>transport</t>
  </si>
  <si>
    <t>Route inzameling Papier Ruitenberglaan 26</t>
  </si>
  <si>
    <t>2 x per week</t>
  </si>
  <si>
    <t>Route inzameling Vertrouwelijk Papier Ruitenberglaan 26</t>
  </si>
  <si>
    <t>Route inzameling Swill Ruitenberglaan 26</t>
  </si>
  <si>
    <t>1 x per week</t>
  </si>
  <si>
    <t>Route inzameling Datadrager Ruitenberglaan 26</t>
  </si>
  <si>
    <t>Route inzameling Restafval Ruitenberglaan 27</t>
  </si>
  <si>
    <t>Route inzameling Papier Ruitenberglaan 27</t>
  </si>
  <si>
    <t>Route inzameling Vertrouwelijk Papier Ruitenberglaan 27</t>
  </si>
  <si>
    <t>Route Inzameling Chemisch afval Ruitenberglaan 29</t>
  </si>
  <si>
    <t>Route inzameling Restafval Ruitenberglaan 29</t>
  </si>
  <si>
    <t>Route inzameling Papier Ruitenberglaan 29</t>
  </si>
  <si>
    <t>Route inzameling Vertrouwelijk Papier Ruitenberglaan 29</t>
  </si>
  <si>
    <t>Route inzameling Restafval Ruitenberglaan 31</t>
  </si>
  <si>
    <t>Route inzameling Papier Ruitenberglaan 31</t>
  </si>
  <si>
    <t>Route inzameling Swill Ruitenberglaan 31</t>
  </si>
  <si>
    <t>Nijmegen</t>
  </si>
  <si>
    <t>Subtotaal</t>
  </si>
  <si>
    <t>Kapittelweg 33</t>
  </si>
  <si>
    <t>Kapittelweg 35</t>
  </si>
  <si>
    <t>Vertrouwelijk papier</t>
  </si>
  <si>
    <t>Laan van Scheut 2</t>
  </si>
  <si>
    <t>Laboratoriumglas</t>
  </si>
  <si>
    <t>Laan van scheut 10</t>
  </si>
  <si>
    <t>Professor Molkenboerstraat 3</t>
  </si>
  <si>
    <t>Verlengde Goenestraat 75</t>
  </si>
  <si>
    <t>HUUR / LEDIGING</t>
  </si>
  <si>
    <t>KAPITTELWEG 33</t>
  </si>
  <si>
    <t>Perscontainer 18m3 Restafval</t>
  </si>
  <si>
    <t>Perscontainer 18m3 Papier</t>
  </si>
  <si>
    <t>Container 600L Vertrouwelijk papier</t>
  </si>
  <si>
    <t>Container 250L Vertrouwelijk papier</t>
  </si>
  <si>
    <t>Afroep</t>
  </si>
  <si>
    <t>Container 660L Restafval</t>
  </si>
  <si>
    <t>Container 660L Papier</t>
  </si>
  <si>
    <t>Container 120L Swill</t>
  </si>
  <si>
    <t>3 m3 Vetput</t>
  </si>
  <si>
    <t>4 x per jaar</t>
  </si>
  <si>
    <t>KAPITTELWEG 35</t>
  </si>
  <si>
    <t>Vertrouwelijk papier 250L</t>
  </si>
  <si>
    <t>Datadrager container 60L</t>
  </si>
  <si>
    <t>LAAN VAN SCHEUT 2</t>
  </si>
  <si>
    <t>Container 1300L Restafval (metalen container)</t>
  </si>
  <si>
    <t>3 x per week</t>
  </si>
  <si>
    <t>Container 1100L Papier</t>
  </si>
  <si>
    <t>Container 140L / Laboratoriumglas</t>
  </si>
  <si>
    <t>Container 60L Datadrager (afgesloten)</t>
  </si>
  <si>
    <t>LAAN VAN SCHEUT 10</t>
  </si>
  <si>
    <t>Perscontainer 18m3 (Restafval)</t>
  </si>
  <si>
    <t>Container 660 L t.b.v. restafval</t>
  </si>
  <si>
    <t xml:space="preserve">2 x per week </t>
  </si>
  <si>
    <t>Container 500 L Vertrouwelijk papier</t>
  </si>
  <si>
    <t xml:space="preserve">4 x per jaar </t>
  </si>
  <si>
    <t xml:space="preserve">PROFESSOR MOLKENBOERSTRAAT 3 </t>
  </si>
  <si>
    <t>Container 1100 L Papier</t>
  </si>
  <si>
    <t>VERLENGDE GROENESTRAAT 75</t>
  </si>
  <si>
    <t>Container 240 L Afroep</t>
  </si>
  <si>
    <t>Route inzameling Restafval Kapittelweg 33</t>
  </si>
  <si>
    <t>Route inzameling Papier Kapittelweg 33</t>
  </si>
  <si>
    <t>Route inzameling Vertrouwelijk Papier Kapittelweg 33</t>
  </si>
  <si>
    <t>Route inzameling Swill Kapittelweg 33</t>
  </si>
  <si>
    <t>Route inzameling Vertrouwelijk Papier Kapittelweg 35</t>
  </si>
  <si>
    <t>Route inzameling Swill Kapittelweg 35</t>
  </si>
  <si>
    <t>Route inzameling Datadrager Kapittelweg 35</t>
  </si>
  <si>
    <t>Route Inzameling Chemisch afval (Laan van Scheut 2)</t>
  </si>
  <si>
    <t>Route inzameling Restafval Laan van Scheut 2</t>
  </si>
  <si>
    <t>Route inzameling Papier Laan van Scheut 2</t>
  </si>
  <si>
    <t>Route inzameling Vertrouwelijk Papier Laan van Scheut 2</t>
  </si>
  <si>
    <t>Container 140L / Laboratoriumglas Laan van Scheut 2</t>
  </si>
  <si>
    <t>Route inzameling Datadrager Laan van Scheut 2</t>
  </si>
  <si>
    <t>Route inzameling Restafval Laan van Scheut 10</t>
  </si>
  <si>
    <t>Route inzameling Papier Laan van Scheut 10</t>
  </si>
  <si>
    <t>Route inzameling Vertrouwelijk Papier Laan van Scheut 10</t>
  </si>
  <si>
    <t>Route inzameling Swill Laan van Scheut 10</t>
  </si>
  <si>
    <t>Lediging</t>
  </si>
  <si>
    <t>Transport</t>
  </si>
  <si>
    <t>Totaalprijs TRANSPORT</t>
  </si>
  <si>
    <t>Totaalprijs Huur / Lediging</t>
  </si>
  <si>
    <t>Totaal verwerkingskosten</t>
  </si>
  <si>
    <t>Container 2400 L Gaaskooi Papier</t>
  </si>
  <si>
    <t>3 m3 vetput</t>
  </si>
  <si>
    <t>Totaalprijs HUUR / LEDIGING</t>
  </si>
  <si>
    <t>Prijzenblad Europese aanbesteding Restromen</t>
  </si>
  <si>
    <t>TenderNed kenmerk: TN 595021</t>
  </si>
  <si>
    <t>Uitgangspunten Prijzenblad:</t>
  </si>
  <si>
    <t>Inschrijver kan op geen enkele wijze rechten ontlenen aan de in dit prijzenblad opgegeven aantallen.</t>
  </si>
  <si>
    <t>De weegfactor voor huur is berekend o.b.v. het aantal containers x 12 maanden. De weegfactor voor transport/ledigen is gebaseerd o.b.v. cijfers uit het verleden.</t>
  </si>
  <si>
    <t xml:space="preserve">Opdrachtgever houdt zich het recht voor om de ledigingsfrequenties in het bovenstaande schema te wijzigen. </t>
  </si>
  <si>
    <t>TOTAALPRIJS NIJMEGEN</t>
  </si>
  <si>
    <t>TOTAALPRIJS ARNHEM</t>
  </si>
  <si>
    <t>INSCHRIJFPRIJS</t>
  </si>
  <si>
    <t xml:space="preserve">Naam organisatie </t>
  </si>
  <si>
    <t>Naam tekenbevoegde</t>
  </si>
  <si>
    <t xml:space="preserve">functionaris </t>
  </si>
  <si>
    <t xml:space="preserve">Functie </t>
  </si>
  <si>
    <t xml:space="preserve">Plaats en datum </t>
  </si>
  <si>
    <t>Handtekening</t>
  </si>
  <si>
    <t>Totaalprijs huur / lediging</t>
  </si>
  <si>
    <t>Totaalprijs Transport</t>
  </si>
  <si>
    <t>Totaalprijs Verwerkingskosten</t>
  </si>
  <si>
    <t>Perscontainer 10 m3 Restafval</t>
  </si>
  <si>
    <t xml:space="preserve">Inschrijver mag alleen de gele cellen in kolom B,  C en D invullen. </t>
  </si>
  <si>
    <t>Route inzameling Vertrouwelijk Papier Ruitenberglaan 31</t>
  </si>
  <si>
    <t>De rolcontainers op locatie Kapittelweg 35 dienen te voldoen aan eis 23 zoals gesteld in het Programma van Eisen v2.0</t>
  </si>
  <si>
    <t>Route inzameling Restafval Professor Molkenboerstraat 3</t>
  </si>
  <si>
    <t>Route inzameling Papier Professor Molkenboerstraat 3</t>
  </si>
  <si>
    <t>Route inzameling Vertrouwelijk Papier Professor Molkenboerstraat 3</t>
  </si>
  <si>
    <t>Route inzameling Swill Professor Molkenboerstraat 3</t>
  </si>
  <si>
    <t>Route inzameling Papier Verlengde Groenestraat 75</t>
  </si>
  <si>
    <t>Route inzameling Vertrouwelijk Papier Verlengde Groenestraat 75</t>
  </si>
  <si>
    <t>Route inzameling Swill Verlengde Groenestraat 75</t>
  </si>
  <si>
    <t>Ledigingsfrequentie</t>
  </si>
  <si>
    <t>ledigingsfrequentie</t>
  </si>
  <si>
    <r>
      <t>Opbrengsten dienen niet te worden opgenomen in dit prijzenblad. Indien Inschrijver voor bepaalde afvalstromen of onderdelen geen kosten berekent, mag</t>
    </r>
    <r>
      <rPr>
        <sz val="8"/>
        <color rgb="FFFF0000"/>
        <rFont val="Verdana"/>
        <family val="2"/>
      </rPr>
      <t xml:space="preserve"> </t>
    </r>
    <r>
      <rPr>
        <sz val="8"/>
        <rFont val="Verdana"/>
        <family val="2"/>
      </rPr>
      <t xml:space="preserve">een nultarief worden ingevuld. </t>
    </r>
  </si>
  <si>
    <t>Voor inzamelmiddelen met de ledigingsfrequentie 'afroep' is de weegfactor gebassseerd op historisch gegevens.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</si>
</sst>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rgb="FFFF0000"/>
      <name val="Arial Narrow"/>
      <family val="2"/>
    </font>
    <font>
      <b/>
      <sz val="12"/>
      <color theme="0"/>
      <name val="Arial Narrow"/>
      <family val="2"/>
    </font>
    <font>
      <sz val="12"/>
      <color theme="1"/>
      <name val="Arial Narrow"/>
      <family val="2"/>
    </font>
    <font>
      <sz val="12"/>
      <color theme="0"/>
      <name val="Arial Narrow"/>
      <family val="2"/>
    </font>
    <font>
      <sz val="9"/>
      <name val="Verdana"/>
      <family val="2"/>
    </font>
    <font>
      <b/>
      <sz val="12"/>
      <color theme="1"/>
      <name val="Arial Narrow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Aptos Narrow"/>
      <family val="2"/>
      <scheme val="minor"/>
    </font>
    <font>
      <b/>
      <sz val="9"/>
      <color theme="0"/>
      <name val="Arial Narrow"/>
      <family val="2"/>
    </font>
    <font>
      <sz val="12"/>
      <color rgb="FF000000"/>
      <name val="Arial Narrow"/>
      <family val="2"/>
    </font>
    <font>
      <sz val="8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4"/>
      <color theme="1"/>
      <name val="Roboto"/>
    </font>
    <font>
      <b/>
      <sz val="18"/>
      <color theme="1"/>
      <name val="Roboto"/>
    </font>
    <font>
      <b/>
      <sz val="11"/>
      <color rgb="FFFF0000"/>
      <name val="Aptos Narrow"/>
      <family val="2"/>
      <scheme val="minor"/>
    </font>
    <font>
      <b/>
      <sz val="8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sz val="26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Aptos"/>
      <family val="2"/>
    </font>
    <font>
      <sz val="10"/>
      <color theme="1"/>
      <name val="Roboto"/>
    </font>
    <font>
      <b/>
      <sz val="11"/>
      <color rgb="FFFF0000"/>
      <name val="Calibri"/>
      <family val="2"/>
    </font>
    <font>
      <sz val="8"/>
      <color rgb="FFFF0000"/>
      <name val="Verdana"/>
      <family val="2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5005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darkUp"/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12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3" borderId="3" xfId="1" applyFont="1" applyFill="1" applyBorder="1" applyAlignment="1">
      <alignment horizontal="left"/>
    </xf>
    <xf numFmtId="0" fontId="9" fillId="2" borderId="3" xfId="1" applyFont="1" applyFill="1" applyBorder="1" applyAlignment="1">
      <alignment horizontal="left"/>
    </xf>
    <xf numFmtId="0" fontId="8" fillId="2" borderId="3" xfId="1" applyFont="1" applyFill="1" applyBorder="1" applyAlignment="1">
      <alignment horizontal="center"/>
    </xf>
    <xf numFmtId="0" fontId="5" fillId="4" borderId="3" xfId="1" applyFont="1" applyFill="1" applyBorder="1" applyAlignment="1">
      <alignment horizontal="left"/>
    </xf>
    <xf numFmtId="0" fontId="5" fillId="4" borderId="3" xfId="1" applyFont="1" applyFill="1" applyBorder="1" applyAlignment="1">
      <alignment horizontal="center"/>
    </xf>
    <xf numFmtId="44" fontId="10" fillId="5" borderId="3" xfId="0" applyNumberFormat="1" applyFont="1" applyFill="1" applyBorder="1" applyAlignment="1" applyProtection="1">
      <alignment horizontal="left" vertical="center"/>
      <protection locked="0"/>
    </xf>
    <xf numFmtId="44" fontId="10" fillId="4" borderId="3" xfId="0" applyNumberFormat="1" applyFont="1" applyFill="1" applyBorder="1" applyAlignment="1" applyProtection="1">
      <alignment horizontal="left" vertical="center"/>
      <protection locked="0"/>
    </xf>
    <xf numFmtId="0" fontId="8" fillId="4" borderId="3" xfId="1" applyFont="1" applyFill="1" applyBorder="1" applyAlignment="1">
      <alignment horizontal="left"/>
    </xf>
    <xf numFmtId="0" fontId="8" fillId="4" borderId="3" xfId="1" applyFont="1" applyFill="1" applyBorder="1" applyAlignment="1">
      <alignment horizontal="center"/>
    </xf>
    <xf numFmtId="0" fontId="8" fillId="2" borderId="3" xfId="1" applyFont="1" applyFill="1" applyBorder="1" applyAlignment="1">
      <alignment horizontal="left"/>
    </xf>
    <xf numFmtId="0" fontId="8" fillId="2" borderId="3" xfId="1" applyFont="1" applyFill="1" applyBorder="1"/>
    <xf numFmtId="44" fontId="10" fillId="4" borderId="5" xfId="0" applyNumberFormat="1" applyFont="1" applyFill="1" applyBorder="1" applyAlignment="1" applyProtection="1">
      <alignment horizontal="left" vertical="center"/>
      <protection locked="0"/>
    </xf>
    <xf numFmtId="0" fontId="11" fillId="4" borderId="0" xfId="1" applyFont="1" applyFill="1" applyAlignment="1">
      <alignment horizontal="left"/>
    </xf>
    <xf numFmtId="0" fontId="8" fillId="4" borderId="0" xfId="1" applyFont="1" applyFill="1" applyAlignment="1">
      <alignment horizontal="left"/>
    </xf>
    <xf numFmtId="44" fontId="11" fillId="4" borderId="6" xfId="1" applyNumberFormat="1" applyFont="1" applyFill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2" fillId="0" borderId="0" xfId="0" applyFont="1"/>
    <xf numFmtId="0" fontId="9" fillId="2" borderId="3" xfId="1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vertical="center"/>
    </xf>
    <xf numFmtId="44" fontId="0" fillId="0" borderId="3" xfId="0" applyNumberFormat="1" applyBorder="1" applyAlignment="1">
      <alignment vertical="center"/>
    </xf>
    <xf numFmtId="0" fontId="5" fillId="0" borderId="4" xfId="0" applyFont="1" applyBorder="1"/>
    <xf numFmtId="0" fontId="8" fillId="0" borderId="7" xfId="1" applyFont="1" applyBorder="1" applyAlignment="1">
      <alignment horizontal="left"/>
    </xf>
    <xf numFmtId="0" fontId="8" fillId="0" borderId="3" xfId="1" applyFont="1" applyBorder="1" applyAlignment="1">
      <alignment horizontal="center"/>
    </xf>
    <xf numFmtId="44" fontId="0" fillId="0" borderId="3" xfId="0" applyNumberFormat="1" applyBorder="1"/>
    <xf numFmtId="0" fontId="8" fillId="4" borderId="7" xfId="1" applyFont="1" applyFill="1" applyBorder="1" applyAlignment="1">
      <alignment horizontal="left"/>
    </xf>
    <xf numFmtId="0" fontId="8" fillId="0" borderId="9" xfId="1" applyFont="1" applyBorder="1" applyAlignment="1">
      <alignment horizontal="left"/>
    </xf>
    <xf numFmtId="0" fontId="8" fillId="0" borderId="7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3" xfId="1" applyFont="1" applyBorder="1" applyAlignment="1">
      <alignment horizontal="left"/>
    </xf>
    <xf numFmtId="0" fontId="8" fillId="0" borderId="0" xfId="1" applyFont="1" applyAlignment="1">
      <alignment horizontal="left"/>
    </xf>
    <xf numFmtId="44" fontId="10" fillId="4" borderId="0" xfId="0" applyNumberFormat="1" applyFont="1" applyFill="1" applyAlignment="1" applyProtection="1">
      <alignment horizontal="left" vertical="center"/>
      <protection locked="0"/>
    </xf>
    <xf numFmtId="0" fontId="0" fillId="4" borderId="0" xfId="0" applyFill="1"/>
    <xf numFmtId="0" fontId="13" fillId="0" borderId="3" xfId="0" applyFont="1" applyBorder="1" applyAlignment="1">
      <alignment horizontal="center" vertical="center"/>
    </xf>
    <xf numFmtId="44" fontId="13" fillId="0" borderId="3" xfId="0" applyNumberFormat="1" applyFont="1" applyBorder="1"/>
    <xf numFmtId="0" fontId="3" fillId="0" borderId="0" xfId="0" applyFont="1"/>
    <xf numFmtId="0" fontId="8" fillId="3" borderId="3" xfId="1" applyFont="1" applyFill="1" applyBorder="1" applyAlignment="1">
      <alignment horizontal="center"/>
    </xf>
    <xf numFmtId="0" fontId="8" fillId="4" borderId="4" xfId="1" applyFont="1" applyFill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11" fillId="4" borderId="14" xfId="1" applyFont="1" applyFill="1" applyBorder="1" applyAlignment="1">
      <alignment horizontal="left"/>
    </xf>
    <xf numFmtId="164" fontId="3" fillId="0" borderId="6" xfId="0" applyNumberFormat="1" applyFont="1" applyBorder="1"/>
    <xf numFmtId="0" fontId="0" fillId="0" borderId="3" xfId="0" applyBorder="1" applyAlignment="1">
      <alignment horizontal="center"/>
    </xf>
    <xf numFmtId="0" fontId="8" fillId="0" borderId="4" xfId="1" applyFont="1" applyBorder="1" applyAlignment="1">
      <alignment horizontal="left"/>
    </xf>
    <xf numFmtId="0" fontId="8" fillId="0" borderId="15" xfId="1" applyFont="1" applyBorder="1" applyAlignment="1">
      <alignment horizontal="left"/>
    </xf>
    <xf numFmtId="0" fontId="8" fillId="0" borderId="16" xfId="1" applyFont="1" applyBorder="1" applyAlignment="1">
      <alignment horizontal="center"/>
    </xf>
    <xf numFmtId="44" fontId="10" fillId="5" borderId="16" xfId="0" applyNumberFormat="1" applyFont="1" applyFill="1" applyBorder="1" applyAlignment="1" applyProtection="1">
      <alignment horizontal="left" vertical="center"/>
      <protection locked="0"/>
    </xf>
    <xf numFmtId="0" fontId="0" fillId="0" borderId="16" xfId="0" applyBorder="1" applyAlignment="1">
      <alignment horizontal="center"/>
    </xf>
    <xf numFmtId="0" fontId="16" fillId="4" borderId="3" xfId="2" applyFont="1" applyFill="1" applyBorder="1" applyAlignment="1">
      <alignment horizontal="left"/>
    </xf>
    <xf numFmtId="0" fontId="8" fillId="4" borderId="3" xfId="2" applyFont="1" applyFill="1" applyBorder="1" applyAlignment="1">
      <alignment horizontal="left"/>
    </xf>
    <xf numFmtId="44" fontId="13" fillId="0" borderId="0" xfId="0" applyNumberFormat="1" applyFont="1"/>
    <xf numFmtId="0" fontId="11" fillId="4" borderId="16" xfId="2" applyFont="1" applyFill="1" applyBorder="1" applyAlignment="1">
      <alignment horizontal="left"/>
    </xf>
    <xf numFmtId="44" fontId="3" fillId="0" borderId="6" xfId="0" applyNumberFormat="1" applyFont="1" applyBorder="1"/>
    <xf numFmtId="0" fontId="5" fillId="0" borderId="8" xfId="0" applyFont="1" applyBorder="1" applyAlignment="1">
      <alignment horizontal="left" vertical="center"/>
    </xf>
    <xf numFmtId="0" fontId="8" fillId="0" borderId="8" xfId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8" fillId="0" borderId="5" xfId="1" applyFont="1" applyBorder="1" applyAlignment="1">
      <alignment horizontal="center" vertical="center"/>
    </xf>
    <xf numFmtId="44" fontId="3" fillId="0" borderId="17" xfId="0" applyNumberFormat="1" applyFont="1" applyBorder="1"/>
    <xf numFmtId="0" fontId="19" fillId="0" borderId="18" xfId="0" applyFont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20" fillId="0" borderId="21" xfId="0" applyFont="1" applyBorder="1"/>
    <xf numFmtId="0" fontId="0" fillId="0" borderId="22" xfId="0" applyBorder="1"/>
    <xf numFmtId="0" fontId="21" fillId="0" borderId="21" xfId="0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18" fillId="2" borderId="26" xfId="0" applyFont="1" applyFill="1" applyBorder="1"/>
    <xf numFmtId="0" fontId="18" fillId="2" borderId="27" xfId="0" applyFont="1" applyFill="1" applyBorder="1"/>
    <xf numFmtId="0" fontId="0" fillId="0" borderId="28" xfId="0" applyBorder="1"/>
    <xf numFmtId="164" fontId="0" fillId="0" borderId="29" xfId="0" applyNumberFormat="1" applyBorder="1"/>
    <xf numFmtId="0" fontId="0" fillId="0" borderId="30" xfId="0" applyBorder="1"/>
    <xf numFmtId="164" fontId="0" fillId="0" borderId="31" xfId="0" applyNumberFormat="1" applyBorder="1"/>
    <xf numFmtId="0" fontId="3" fillId="0" borderId="32" xfId="0" applyFont="1" applyBorder="1"/>
    <xf numFmtId="164" fontId="0" fillId="0" borderId="33" xfId="0" applyNumberFormat="1" applyBorder="1"/>
    <xf numFmtId="164" fontId="0" fillId="0" borderId="34" xfId="0" applyNumberFormat="1" applyBorder="1"/>
    <xf numFmtId="0" fontId="25" fillId="7" borderId="0" xfId="0" applyFont="1" applyFill="1"/>
    <xf numFmtId="164" fontId="25" fillId="7" borderId="0" xfId="0" applyNumberFormat="1" applyFont="1" applyFill="1"/>
    <xf numFmtId="0" fontId="26" fillId="0" borderId="6" xfId="0" applyFont="1" applyBorder="1" applyAlignment="1">
      <alignment vertical="center"/>
    </xf>
    <xf numFmtId="0" fontId="27" fillId="5" borderId="35" xfId="0" applyFont="1" applyFill="1" applyBorder="1" applyAlignment="1">
      <alignment vertical="center"/>
    </xf>
    <xf numFmtId="0" fontId="28" fillId="0" borderId="0" xfId="0" applyFont="1" applyAlignment="1">
      <alignment vertical="center" wrapText="1"/>
    </xf>
    <xf numFmtId="0" fontId="29" fillId="0" borderId="0" xfId="0" applyFont="1"/>
    <xf numFmtId="0" fontId="26" fillId="0" borderId="36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28" fillId="0" borderId="0" xfId="0" applyFont="1"/>
    <xf numFmtId="0" fontId="26" fillId="0" borderId="17" xfId="0" applyFont="1" applyBorder="1" applyAlignment="1">
      <alignment vertical="center"/>
    </xf>
    <xf numFmtId="0" fontId="27" fillId="5" borderId="25" xfId="0" applyFont="1" applyFill="1" applyBorder="1" applyAlignment="1">
      <alignment vertical="center"/>
    </xf>
    <xf numFmtId="0" fontId="0" fillId="0" borderId="39" xfId="0" applyBorder="1"/>
    <xf numFmtId="0" fontId="7" fillId="2" borderId="3" xfId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44" fontId="10" fillId="2" borderId="3" xfId="0" applyNumberFormat="1" applyFont="1" applyFill="1" applyBorder="1" applyAlignment="1" applyProtection="1">
      <alignment horizontal="left" vertical="center"/>
      <protection locked="0"/>
    </xf>
    <xf numFmtId="0" fontId="0" fillId="2" borderId="3" xfId="0" applyFill="1" applyBorder="1"/>
    <xf numFmtId="44" fontId="13" fillId="2" borderId="3" xfId="0" applyNumberFormat="1" applyFont="1" applyFill="1" applyBorder="1"/>
    <xf numFmtId="44" fontId="10" fillId="2" borderId="3" xfId="0" applyNumberFormat="1" applyFont="1" applyFill="1" applyBorder="1" applyAlignment="1" applyProtection="1">
      <alignment horizontal="left"/>
      <protection locked="0"/>
    </xf>
    <xf numFmtId="0" fontId="0" fillId="2" borderId="0" xfId="0" applyFill="1" applyAlignment="1">
      <alignment horizontal="left"/>
    </xf>
    <xf numFmtId="0" fontId="0" fillId="2" borderId="3" xfId="0" applyFill="1" applyBorder="1" applyAlignment="1">
      <alignment horizontal="left"/>
    </xf>
    <xf numFmtId="0" fontId="7" fillId="2" borderId="7" xfId="1" applyFont="1" applyFill="1" applyBorder="1" applyAlignment="1">
      <alignment horizontal="left"/>
    </xf>
    <xf numFmtId="0" fontId="7" fillId="2" borderId="7" xfId="1" applyFont="1" applyFill="1" applyBorder="1"/>
    <xf numFmtId="0" fontId="7" fillId="2" borderId="10" xfId="1" applyFont="1" applyFill="1" applyBorder="1"/>
    <xf numFmtId="0" fontId="7" fillId="2" borderId="3" xfId="1" applyFont="1" applyFill="1" applyBorder="1"/>
    <xf numFmtId="0" fontId="15" fillId="2" borderId="3" xfId="2" applyFont="1" applyFill="1" applyBorder="1"/>
    <xf numFmtId="0" fontId="15" fillId="2" borderId="5" xfId="2" applyFont="1" applyFill="1" applyBorder="1"/>
    <xf numFmtId="0" fontId="7" fillId="2" borderId="11" xfId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7" fillId="5" borderId="37" xfId="0" applyFont="1" applyFill="1" applyBorder="1" applyAlignment="1">
      <alignment vertical="center"/>
    </xf>
    <xf numFmtId="0" fontId="27" fillId="5" borderId="17" xfId="0" applyFont="1" applyFill="1" applyBorder="1" applyAlignment="1">
      <alignment vertical="center"/>
    </xf>
    <xf numFmtId="0" fontId="26" fillId="0" borderId="37" xfId="0" applyFont="1" applyBorder="1" applyAlignment="1">
      <alignment vertical="center"/>
    </xf>
    <xf numFmtId="0" fontId="26" fillId="0" borderId="17" xfId="0" applyFont="1" applyBorder="1" applyAlignment="1">
      <alignment vertical="center"/>
    </xf>
    <xf numFmtId="0" fontId="26" fillId="0" borderId="36" xfId="0" applyFont="1" applyBorder="1" applyAlignment="1">
      <alignment vertical="center"/>
    </xf>
    <xf numFmtId="0" fontId="26" fillId="0" borderId="38" xfId="0" applyFont="1" applyBorder="1" applyAlignment="1">
      <alignment vertical="center"/>
    </xf>
    <xf numFmtId="0" fontId="30" fillId="5" borderId="37" xfId="0" applyFont="1" applyFill="1" applyBorder="1" applyAlignment="1">
      <alignment horizontal="center" vertical="center"/>
    </xf>
    <xf numFmtId="0" fontId="30" fillId="5" borderId="36" xfId="0" applyFont="1" applyFill="1" applyBorder="1" applyAlignment="1">
      <alignment horizontal="center" vertical="center"/>
    </xf>
    <xf numFmtId="0" fontId="30" fillId="5" borderId="38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31" fillId="0" borderId="0" xfId="0" applyFont="1"/>
    <xf numFmtId="0" fontId="32" fillId="0" borderId="0" xfId="0" applyFont="1"/>
  </cellXfs>
  <cellStyles count="3">
    <cellStyle name="Standaard" xfId="0" builtinId="0"/>
    <cellStyle name="Standaard 2" xfId="1" xr:uid="{3494E9E0-5C43-4C16-BA15-1C05A4C0FBC7}"/>
    <cellStyle name="Standaard 3" xfId="2" xr:uid="{46D6294D-3429-4C92-BFB1-5699DD00DF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2231066</xdr:colOff>
      <xdr:row>8</xdr:row>
      <xdr:rowOff>97915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66F0813-5C4B-4DF1-ADEF-93FD7A73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66775"/>
          <a:ext cx="2231066" cy="101231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9BA2B-FFAA-4D71-90F4-936D5C27ECBA}">
  <dimension ref="A1:F46"/>
  <sheetViews>
    <sheetView topLeftCell="A18" workbookViewId="0">
      <selection activeCell="B36" sqref="B36:B46"/>
    </sheetView>
  </sheetViews>
  <sheetFormatPr defaultRowHeight="14.4" x14ac:dyDescent="0.3"/>
  <cols>
    <col min="1" max="1" width="34.33203125" bestFit="1" customWidth="1"/>
    <col min="2" max="2" width="42" customWidth="1"/>
    <col min="4" max="4" width="34.33203125" bestFit="1" customWidth="1"/>
    <col min="5" max="5" width="25.6640625" bestFit="1" customWidth="1"/>
  </cols>
  <sheetData>
    <row r="1" spans="1:6" ht="30.6" x14ac:dyDescent="0.55000000000000004">
      <c r="A1" s="63" t="s">
        <v>129</v>
      </c>
      <c r="B1" s="64"/>
      <c r="C1" s="64"/>
      <c r="D1" s="65"/>
    </row>
    <row r="2" spans="1:6" ht="23.4" x14ac:dyDescent="0.45">
      <c r="A2" s="66" t="s">
        <v>130</v>
      </c>
      <c r="D2" s="67"/>
      <c r="F2" s="3"/>
    </row>
    <row r="3" spans="1:6" x14ac:dyDescent="0.3">
      <c r="A3" s="68"/>
      <c r="D3" s="67"/>
      <c r="F3" s="20"/>
    </row>
    <row r="4" spans="1:6" x14ac:dyDescent="0.3">
      <c r="A4" s="68"/>
      <c r="D4" s="67"/>
    </row>
    <row r="5" spans="1:6" ht="23.4" x14ac:dyDescent="0.45">
      <c r="A5" s="66"/>
      <c r="D5" s="67"/>
    </row>
    <row r="6" spans="1:6" x14ac:dyDescent="0.3">
      <c r="A6" s="68"/>
      <c r="D6" s="67"/>
    </row>
    <row r="7" spans="1:6" x14ac:dyDescent="0.3">
      <c r="A7" s="68"/>
      <c r="D7" s="67"/>
    </row>
    <row r="8" spans="1:6" x14ac:dyDescent="0.3">
      <c r="A8" s="68"/>
      <c r="D8" s="67"/>
    </row>
    <row r="9" spans="1:6" ht="15" thickBot="1" x14ac:dyDescent="0.35">
      <c r="A9" s="69"/>
      <c r="B9" s="70"/>
      <c r="C9" s="70"/>
      <c r="D9" s="71"/>
    </row>
    <row r="11" spans="1:6" x14ac:dyDescent="0.3">
      <c r="A11" s="72" t="s">
        <v>131</v>
      </c>
    </row>
    <row r="12" spans="1:6" x14ac:dyDescent="0.3">
      <c r="A12" s="73" t="s">
        <v>132</v>
      </c>
    </row>
    <row r="13" spans="1:6" x14ac:dyDescent="0.3">
      <c r="A13" s="73" t="s">
        <v>148</v>
      </c>
    </row>
    <row r="14" spans="1:6" x14ac:dyDescent="0.3">
      <c r="A14" s="73" t="s">
        <v>160</v>
      </c>
    </row>
    <row r="15" spans="1:6" x14ac:dyDescent="0.3">
      <c r="A15" s="73" t="s">
        <v>133</v>
      </c>
    </row>
    <row r="16" spans="1:6" s="126" customFormat="1" x14ac:dyDescent="0.3">
      <c r="A16" s="73" t="s">
        <v>161</v>
      </c>
    </row>
    <row r="17" spans="1:4" x14ac:dyDescent="0.3">
      <c r="A17" s="74" t="s">
        <v>134</v>
      </c>
    </row>
    <row r="18" spans="1:4" x14ac:dyDescent="0.3">
      <c r="A18" s="74" t="s">
        <v>150</v>
      </c>
    </row>
    <row r="19" spans="1:4" ht="15" thickBot="1" x14ac:dyDescent="0.35">
      <c r="A19" s="125"/>
    </row>
    <row r="20" spans="1:4" ht="15" thickBot="1" x14ac:dyDescent="0.35">
      <c r="A20" s="75" t="s">
        <v>63</v>
      </c>
      <c r="B20" s="76"/>
    </row>
    <row r="21" spans="1:4" x14ac:dyDescent="0.3">
      <c r="A21" s="77" t="s">
        <v>146</v>
      </c>
      <c r="B21" s="78">
        <f>Nijmegen!D30</f>
        <v>0</v>
      </c>
    </row>
    <row r="22" spans="1:4" x14ac:dyDescent="0.3">
      <c r="A22" s="95" t="s">
        <v>144</v>
      </c>
      <c r="B22" s="83">
        <f>Nijmegen!F79</f>
        <v>0</v>
      </c>
    </row>
    <row r="23" spans="1:4" ht="15" thickBot="1" x14ac:dyDescent="0.35">
      <c r="A23" s="79" t="s">
        <v>145</v>
      </c>
      <c r="B23" s="80">
        <f>Nijmegen!F111</f>
        <v>0</v>
      </c>
    </row>
    <row r="24" spans="1:4" ht="15" thickBot="1" x14ac:dyDescent="0.35">
      <c r="A24" s="81" t="s">
        <v>135</v>
      </c>
      <c r="B24" s="82">
        <f>SUM(B21:B23)</f>
        <v>0</v>
      </c>
    </row>
    <row r="25" spans="1:4" ht="15" thickBot="1" x14ac:dyDescent="0.35"/>
    <row r="26" spans="1:4" ht="15" thickBot="1" x14ac:dyDescent="0.35">
      <c r="A26" s="75" t="s">
        <v>1</v>
      </c>
      <c r="B26" s="76"/>
      <c r="D26" s="20"/>
    </row>
    <row r="27" spans="1:4" x14ac:dyDescent="0.3">
      <c r="A27" s="77" t="s">
        <v>146</v>
      </c>
      <c r="B27" s="78">
        <f>Arnhem!D24</f>
        <v>0</v>
      </c>
    </row>
    <row r="28" spans="1:4" x14ac:dyDescent="0.3">
      <c r="A28" s="95" t="s">
        <v>144</v>
      </c>
      <c r="B28" s="83">
        <f>Arnhem!F61</f>
        <v>0</v>
      </c>
    </row>
    <row r="29" spans="1:4" ht="15" thickBot="1" x14ac:dyDescent="0.35">
      <c r="A29" s="79" t="s">
        <v>145</v>
      </c>
      <c r="B29" s="80">
        <f>Arnhem!F84</f>
        <v>0</v>
      </c>
    </row>
    <row r="30" spans="1:4" ht="15" thickBot="1" x14ac:dyDescent="0.35">
      <c r="A30" s="81" t="s">
        <v>136</v>
      </c>
      <c r="B30" s="82">
        <f>SUM(B27:B29)</f>
        <v>0</v>
      </c>
    </row>
    <row r="33" spans="1:4" ht="33.6" x14ac:dyDescent="0.65">
      <c r="A33" s="84" t="s">
        <v>137</v>
      </c>
      <c r="B33" s="85">
        <f>B24+B30</f>
        <v>0</v>
      </c>
    </row>
    <row r="35" spans="1:4" ht="15" thickBot="1" x14ac:dyDescent="0.35"/>
    <row r="36" spans="1:4" s="89" customFormat="1" ht="15" thickBot="1" x14ac:dyDescent="0.3">
      <c r="A36" s="86" t="s">
        <v>138</v>
      </c>
      <c r="B36" s="87"/>
      <c r="C36" s="88"/>
      <c r="D36" s="88"/>
    </row>
    <row r="37" spans="1:4" s="89" customFormat="1" x14ac:dyDescent="0.25">
      <c r="A37" s="90" t="s">
        <v>139</v>
      </c>
      <c r="B37" s="114"/>
      <c r="C37" s="88"/>
      <c r="D37" s="88"/>
    </row>
    <row r="38" spans="1:4" s="89" customFormat="1" ht="15" thickBot="1" x14ac:dyDescent="0.35">
      <c r="A38" s="91" t="s">
        <v>140</v>
      </c>
      <c r="B38" s="115"/>
      <c r="C38" s="92"/>
      <c r="D38" s="88"/>
    </row>
    <row r="39" spans="1:4" s="89" customFormat="1" x14ac:dyDescent="0.25">
      <c r="A39" s="116" t="s">
        <v>141</v>
      </c>
      <c r="B39" s="114"/>
      <c r="C39" s="88"/>
      <c r="D39" s="88"/>
    </row>
    <row r="40" spans="1:4" s="89" customFormat="1" ht="15" thickBot="1" x14ac:dyDescent="0.35">
      <c r="A40" s="117"/>
      <c r="B40" s="115"/>
      <c r="C40" s="92"/>
      <c r="D40" s="88"/>
    </row>
    <row r="41" spans="1:4" s="89" customFormat="1" ht="15" thickBot="1" x14ac:dyDescent="0.3">
      <c r="A41" s="93" t="s">
        <v>142</v>
      </c>
      <c r="B41" s="94"/>
      <c r="C41" s="88"/>
      <c r="D41" s="88"/>
    </row>
    <row r="42" spans="1:4" s="89" customFormat="1" x14ac:dyDescent="0.25">
      <c r="A42" s="116" t="s">
        <v>143</v>
      </c>
      <c r="B42" s="120"/>
      <c r="C42" s="88"/>
      <c r="D42" s="88"/>
    </row>
    <row r="43" spans="1:4" s="89" customFormat="1" x14ac:dyDescent="0.3">
      <c r="A43" s="118"/>
      <c r="B43" s="121"/>
      <c r="C43" s="92"/>
      <c r="D43" s="88"/>
    </row>
    <row r="44" spans="1:4" s="89" customFormat="1" x14ac:dyDescent="0.3">
      <c r="A44" s="118"/>
      <c r="B44" s="121"/>
      <c r="C44" s="92"/>
      <c r="D44" s="88"/>
    </row>
    <row r="45" spans="1:4" s="89" customFormat="1" x14ac:dyDescent="0.3">
      <c r="A45" s="118"/>
      <c r="B45" s="121"/>
      <c r="C45" s="92"/>
      <c r="D45" s="88"/>
    </row>
    <row r="46" spans="1:4" s="89" customFormat="1" ht="15" thickBot="1" x14ac:dyDescent="0.35">
      <c r="A46" s="119"/>
      <c r="B46" s="122"/>
      <c r="C46" s="92"/>
      <c r="D46" s="88"/>
    </row>
  </sheetData>
  <sheetProtection algorithmName="SHA-512" hashValue="yOcvC/2A3BoSsgnRx0MVn6ZCqfSOmZTPODt2eIrwvNICbnkTvTHPyLwtMg0S52Lu08vDF3uB3MMFIYo1pgGRnw==" saltValue="wsW/xAMBUK6fnyumKaUArA==" spinCount="100000" sheet="1" objects="1" scenarios="1"/>
  <protectedRanges>
    <protectedRange sqref="B36:B46" name="Bereik3"/>
    <protectedRange sqref="B36:B46" name="Bereik2"/>
  </protectedRanges>
  <mergeCells count="5">
    <mergeCell ref="B37:B38"/>
    <mergeCell ref="A39:A40"/>
    <mergeCell ref="B39:B40"/>
    <mergeCell ref="A42:A46"/>
    <mergeCell ref="B42:B4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5291-2315-412E-BD50-54B4D72637F0}">
  <dimension ref="A2:L111"/>
  <sheetViews>
    <sheetView topLeftCell="A82" workbookViewId="0">
      <selection activeCell="D91" sqref="D91"/>
    </sheetView>
  </sheetViews>
  <sheetFormatPr defaultRowHeight="14.4" x14ac:dyDescent="0.3"/>
  <cols>
    <col min="1" max="1" width="57.5546875" customWidth="1"/>
    <col min="2" max="2" width="18.88671875" customWidth="1"/>
    <col min="3" max="3" width="20.5546875" customWidth="1"/>
    <col min="4" max="4" width="15.33203125" bestFit="1" customWidth="1"/>
    <col min="5" max="5" width="15.109375" bestFit="1" customWidth="1"/>
    <col min="6" max="6" width="15.21875" customWidth="1"/>
    <col min="7" max="7" width="16.33203125" bestFit="1" customWidth="1"/>
    <col min="9" max="9" width="18.33203125" hidden="1" customWidth="1"/>
    <col min="11" max="11" width="11.33203125" customWidth="1"/>
    <col min="12" max="12" width="30.44140625" bestFit="1" customWidth="1"/>
    <col min="13" max="13" width="18.33203125" customWidth="1"/>
  </cols>
  <sheetData>
    <row r="2" spans="1:6" s="41" customFormat="1" x14ac:dyDescent="0.3">
      <c r="A2" s="41" t="s">
        <v>0</v>
      </c>
      <c r="F2" s="3"/>
    </row>
    <row r="3" spans="1:6" s="2" customFormat="1" ht="15.6" x14ac:dyDescent="0.3">
      <c r="A3" s="111" t="s">
        <v>63</v>
      </c>
      <c r="B3" s="112"/>
      <c r="C3" s="112"/>
      <c r="D3" s="113"/>
    </row>
    <row r="4" spans="1:6" s="2" customFormat="1" ht="15.6" x14ac:dyDescent="0.3">
      <c r="A4" s="4" t="s">
        <v>2</v>
      </c>
      <c r="B4" s="42" t="s">
        <v>3</v>
      </c>
      <c r="C4" s="42" t="s">
        <v>4</v>
      </c>
      <c r="D4" s="42" t="s">
        <v>64</v>
      </c>
    </row>
    <row r="5" spans="1:6" s="2" customFormat="1" ht="15.6" x14ac:dyDescent="0.3">
      <c r="A5" s="5" t="s">
        <v>65</v>
      </c>
      <c r="B5" s="5"/>
      <c r="C5" s="5"/>
      <c r="D5" s="5"/>
      <c r="E5" s="3"/>
    </row>
    <row r="6" spans="1:6" s="2" customFormat="1" ht="15.6" x14ac:dyDescent="0.3">
      <c r="A6" s="43" t="s">
        <v>7</v>
      </c>
      <c r="B6" s="44">
        <v>65</v>
      </c>
      <c r="C6" s="9"/>
      <c r="D6" s="10">
        <f>B6*C6</f>
        <v>0</v>
      </c>
    </row>
    <row r="7" spans="1:6" s="2" customFormat="1" ht="15.6" x14ac:dyDescent="0.3">
      <c r="A7" s="43" t="s">
        <v>8</v>
      </c>
      <c r="B7" s="44">
        <v>29</v>
      </c>
      <c r="C7" s="9"/>
      <c r="D7" s="10">
        <f>B7*C7</f>
        <v>0</v>
      </c>
    </row>
    <row r="8" spans="1:6" s="2" customFormat="1" ht="15.6" x14ac:dyDescent="0.3">
      <c r="A8" s="43" t="s">
        <v>9</v>
      </c>
      <c r="B8" s="44">
        <v>1.5</v>
      </c>
      <c r="C8" s="9"/>
      <c r="D8" s="10">
        <f>B8*C8</f>
        <v>0</v>
      </c>
    </row>
    <row r="9" spans="1:6" s="2" customFormat="1" ht="15.6" x14ac:dyDescent="0.3">
      <c r="A9" s="43" t="s">
        <v>10</v>
      </c>
      <c r="B9" s="44">
        <v>32</v>
      </c>
      <c r="C9" s="9"/>
      <c r="D9" s="10">
        <f>B9*C9</f>
        <v>0</v>
      </c>
    </row>
    <row r="10" spans="1:6" s="2" customFormat="1" ht="15.6" x14ac:dyDescent="0.3">
      <c r="A10" s="5" t="s">
        <v>66</v>
      </c>
      <c r="B10" s="5"/>
      <c r="C10" s="5"/>
      <c r="D10" s="5"/>
      <c r="E10" s="3"/>
    </row>
    <row r="11" spans="1:6" s="2" customFormat="1" ht="15.6" x14ac:dyDescent="0.3">
      <c r="A11" s="43" t="s">
        <v>67</v>
      </c>
      <c r="B11" s="44">
        <v>1</v>
      </c>
      <c r="C11" s="9"/>
      <c r="D11" s="10">
        <f>B11*C11</f>
        <v>0</v>
      </c>
    </row>
    <row r="12" spans="1:6" s="2" customFormat="1" ht="15.6" x14ac:dyDescent="0.3">
      <c r="A12" s="43" t="s">
        <v>10</v>
      </c>
      <c r="B12" s="44">
        <v>15</v>
      </c>
      <c r="C12" s="9"/>
      <c r="D12" s="10">
        <f>B12*C12</f>
        <v>0</v>
      </c>
    </row>
    <row r="13" spans="1:6" s="2" customFormat="1" ht="15.6" x14ac:dyDescent="0.3">
      <c r="A13" s="5" t="s">
        <v>68</v>
      </c>
      <c r="B13" s="5"/>
      <c r="C13" s="5"/>
      <c r="D13" s="5"/>
      <c r="E13" s="3"/>
    </row>
    <row r="14" spans="1:6" s="2" customFormat="1" ht="15.6" x14ac:dyDescent="0.3">
      <c r="A14" s="43" t="s">
        <v>7</v>
      </c>
      <c r="B14" s="44">
        <v>53</v>
      </c>
      <c r="C14" s="9"/>
      <c r="D14" s="10">
        <f>B14*C14</f>
        <v>0</v>
      </c>
    </row>
    <row r="15" spans="1:6" s="2" customFormat="1" ht="15.6" x14ac:dyDescent="0.3">
      <c r="A15" s="43" t="s">
        <v>8</v>
      </c>
      <c r="B15" s="44">
        <v>5.3</v>
      </c>
      <c r="C15" s="9"/>
      <c r="D15" s="10">
        <f>B15*C15</f>
        <v>0</v>
      </c>
    </row>
    <row r="16" spans="1:6" s="2" customFormat="1" ht="15.6" x14ac:dyDescent="0.3">
      <c r="A16" s="43" t="s">
        <v>9</v>
      </c>
      <c r="B16" s="44">
        <v>0.6</v>
      </c>
      <c r="C16" s="9"/>
      <c r="D16" s="10">
        <f>B16*C16</f>
        <v>0</v>
      </c>
    </row>
    <row r="17" spans="1:5" s="2" customFormat="1" ht="15.6" x14ac:dyDescent="0.3">
      <c r="A17" s="43" t="s">
        <v>69</v>
      </c>
      <c r="B17" s="44">
        <v>0.6</v>
      </c>
      <c r="C17" s="9"/>
      <c r="D17" s="10">
        <f t="shared" ref="D17" si="0">B17*C17</f>
        <v>0</v>
      </c>
    </row>
    <row r="18" spans="1:5" s="2" customFormat="1" ht="15.6" x14ac:dyDescent="0.3">
      <c r="A18" s="43" t="s">
        <v>14</v>
      </c>
      <c r="B18" s="44">
        <v>1.5</v>
      </c>
      <c r="C18" s="9"/>
      <c r="D18" s="10">
        <f>B18*C18</f>
        <v>0</v>
      </c>
    </row>
    <row r="19" spans="1:5" s="2" customFormat="1" ht="15.6" x14ac:dyDescent="0.3">
      <c r="A19" s="5" t="s">
        <v>70</v>
      </c>
      <c r="B19" s="5"/>
      <c r="C19" s="5"/>
      <c r="D19" s="5"/>
      <c r="E19" s="3"/>
    </row>
    <row r="20" spans="1:5" s="2" customFormat="1" ht="15.6" x14ac:dyDescent="0.3">
      <c r="A20" s="43" t="s">
        <v>7</v>
      </c>
      <c r="B20" s="44">
        <v>12</v>
      </c>
      <c r="C20" s="9"/>
      <c r="D20" s="10">
        <f>B20*C20</f>
        <v>0</v>
      </c>
    </row>
    <row r="21" spans="1:5" s="2" customFormat="1" ht="15.6" x14ac:dyDescent="0.3">
      <c r="A21" s="43" t="s">
        <v>8</v>
      </c>
      <c r="B21" s="44">
        <v>13</v>
      </c>
      <c r="C21" s="9"/>
      <c r="D21" s="10">
        <f t="shared" ref="D21:D23" si="1">B21*C21</f>
        <v>0</v>
      </c>
    </row>
    <row r="22" spans="1:5" s="2" customFormat="1" ht="15.6" x14ac:dyDescent="0.3">
      <c r="A22" s="43" t="s">
        <v>9</v>
      </c>
      <c r="B22" s="44">
        <v>1.2</v>
      </c>
      <c r="C22" s="9"/>
      <c r="D22" s="10">
        <f t="shared" si="1"/>
        <v>0</v>
      </c>
    </row>
    <row r="23" spans="1:5" s="2" customFormat="1" ht="15.6" x14ac:dyDescent="0.3">
      <c r="A23" s="43" t="s">
        <v>10</v>
      </c>
      <c r="B23" s="44">
        <v>8</v>
      </c>
      <c r="C23" s="9"/>
      <c r="D23" s="10">
        <f t="shared" si="1"/>
        <v>0</v>
      </c>
    </row>
    <row r="24" spans="1:5" s="2" customFormat="1" ht="15.6" x14ac:dyDescent="0.3">
      <c r="A24" s="5" t="s">
        <v>71</v>
      </c>
      <c r="B24" s="5"/>
      <c r="C24" s="5"/>
      <c r="D24" s="5"/>
      <c r="E24" s="3"/>
    </row>
    <row r="25" spans="1:5" s="2" customFormat="1" ht="15.6" x14ac:dyDescent="0.3">
      <c r="A25" s="43" t="s">
        <v>7</v>
      </c>
      <c r="B25" s="44">
        <v>22.5</v>
      </c>
      <c r="C25" s="9"/>
      <c r="D25" s="10">
        <f>B25*C25</f>
        <v>0</v>
      </c>
    </row>
    <row r="26" spans="1:5" s="2" customFormat="1" ht="15.6" x14ac:dyDescent="0.3">
      <c r="A26" s="43" t="s">
        <v>8</v>
      </c>
      <c r="B26" s="44">
        <v>2.4</v>
      </c>
      <c r="C26" s="9"/>
      <c r="D26" s="10">
        <f t="shared" ref="D26:D27" si="2">B26*C26</f>
        <v>0</v>
      </c>
    </row>
    <row r="27" spans="1:5" s="2" customFormat="1" ht="15.6" x14ac:dyDescent="0.3">
      <c r="A27" s="43" t="s">
        <v>9</v>
      </c>
      <c r="B27" s="44">
        <v>0.3</v>
      </c>
      <c r="C27" s="9"/>
      <c r="D27" s="10">
        <f t="shared" si="2"/>
        <v>0</v>
      </c>
    </row>
    <row r="28" spans="1:5" s="2" customFormat="1" ht="15.6" x14ac:dyDescent="0.3">
      <c r="A28" s="5" t="s">
        <v>72</v>
      </c>
      <c r="B28" s="5"/>
      <c r="C28" s="5"/>
      <c r="D28" s="5"/>
      <c r="E28" s="3"/>
    </row>
    <row r="29" spans="1:5" s="2" customFormat="1" ht="16.2" thickBot="1" x14ac:dyDescent="0.35">
      <c r="A29" s="43" t="s">
        <v>10</v>
      </c>
      <c r="B29" s="44">
        <v>3.5</v>
      </c>
      <c r="C29" s="9"/>
      <c r="D29" s="15">
        <f>B29*C29</f>
        <v>0</v>
      </c>
    </row>
    <row r="30" spans="1:5" ht="16.2" thickBot="1" x14ac:dyDescent="0.35">
      <c r="A30" s="45" t="s">
        <v>125</v>
      </c>
      <c r="D30" s="46">
        <f>SUM(D6:D9,D11:D12,D14:D18,D20:D23,D25:D27,D29)</f>
        <v>0</v>
      </c>
    </row>
    <row r="32" spans="1:5" x14ac:dyDescent="0.3">
      <c r="A32" s="19" t="s">
        <v>73</v>
      </c>
    </row>
    <row r="33" spans="1:9" ht="15.6" x14ac:dyDescent="0.3">
      <c r="A33" s="5" t="s">
        <v>17</v>
      </c>
      <c r="B33" s="21" t="s">
        <v>18</v>
      </c>
      <c r="C33" s="5" t="s">
        <v>19</v>
      </c>
      <c r="D33" s="5" t="s">
        <v>20</v>
      </c>
      <c r="E33" s="5" t="s">
        <v>21</v>
      </c>
      <c r="F33" s="5" t="s">
        <v>5</v>
      </c>
      <c r="I33" s="4" t="s">
        <v>159</v>
      </c>
    </row>
    <row r="34" spans="1:9" ht="15.6" x14ac:dyDescent="0.3">
      <c r="A34" s="108" t="s">
        <v>74</v>
      </c>
      <c r="B34" s="108"/>
      <c r="C34" s="108"/>
      <c r="D34" s="97"/>
      <c r="E34" s="97"/>
      <c r="F34" s="97"/>
      <c r="I34" s="2"/>
    </row>
    <row r="35" spans="1:9" ht="15.6" x14ac:dyDescent="0.3">
      <c r="A35" s="58" t="s">
        <v>75</v>
      </c>
      <c r="B35" s="61">
        <v>1</v>
      </c>
      <c r="C35" s="23" t="s">
        <v>23</v>
      </c>
      <c r="D35" s="9"/>
      <c r="E35" s="47">
        <v>12</v>
      </c>
      <c r="F35" s="40">
        <f>D35*E35</f>
        <v>0</v>
      </c>
      <c r="I35" s="22"/>
    </row>
    <row r="36" spans="1:9" ht="15.6" x14ac:dyDescent="0.3">
      <c r="A36" s="58" t="s">
        <v>76</v>
      </c>
      <c r="B36" s="61">
        <v>1</v>
      </c>
      <c r="C36" s="23" t="s">
        <v>23</v>
      </c>
      <c r="D36" s="9"/>
      <c r="E36" s="47">
        <v>12</v>
      </c>
      <c r="F36" s="40">
        <f>D36*E36</f>
        <v>0</v>
      </c>
      <c r="I36" s="22"/>
    </row>
    <row r="37" spans="1:9" ht="15.6" x14ac:dyDescent="0.3">
      <c r="A37" s="35" t="s">
        <v>77</v>
      </c>
      <c r="B37" s="28">
        <v>3</v>
      </c>
      <c r="C37" s="23" t="s">
        <v>23</v>
      </c>
      <c r="D37" s="9"/>
      <c r="E37" s="47">
        <v>36</v>
      </c>
      <c r="F37" s="40">
        <f t="shared" ref="F36:F43" si="3">D37*E37</f>
        <v>0</v>
      </c>
      <c r="I37" s="26"/>
    </row>
    <row r="38" spans="1:9" ht="15.6" x14ac:dyDescent="0.3">
      <c r="A38" s="35" t="s">
        <v>78</v>
      </c>
      <c r="B38" s="28">
        <v>10</v>
      </c>
      <c r="C38" s="23" t="s">
        <v>23</v>
      </c>
      <c r="D38" s="9"/>
      <c r="E38" s="47">
        <f>B38*12</f>
        <v>120</v>
      </c>
      <c r="F38" s="40">
        <f t="shared" si="3"/>
        <v>0</v>
      </c>
      <c r="I38" s="48" t="s">
        <v>79</v>
      </c>
    </row>
    <row r="39" spans="1:9" ht="15.6" x14ac:dyDescent="0.3">
      <c r="A39" s="35" t="s">
        <v>80</v>
      </c>
      <c r="B39" s="28">
        <v>10</v>
      </c>
      <c r="C39" s="23" t="s">
        <v>23</v>
      </c>
      <c r="D39" s="9"/>
      <c r="E39" s="47">
        <f>B39*12</f>
        <v>120</v>
      </c>
      <c r="F39" s="40">
        <f t="shared" si="3"/>
        <v>0</v>
      </c>
      <c r="I39" s="48"/>
    </row>
    <row r="40" spans="1:9" ht="15.6" x14ac:dyDescent="0.3">
      <c r="A40" s="35" t="s">
        <v>81</v>
      </c>
      <c r="B40" s="28">
        <v>6</v>
      </c>
      <c r="C40" s="23" t="s">
        <v>23</v>
      </c>
      <c r="D40" s="9"/>
      <c r="E40" s="47">
        <f>B40*12</f>
        <v>72</v>
      </c>
      <c r="F40" s="40">
        <f t="shared" si="3"/>
        <v>0</v>
      </c>
      <c r="I40" s="48" t="s">
        <v>51</v>
      </c>
    </row>
    <row r="41" spans="1:9" ht="15.6" x14ac:dyDescent="0.3">
      <c r="A41" s="35" t="s">
        <v>82</v>
      </c>
      <c r="B41" s="28">
        <v>10</v>
      </c>
      <c r="C41" s="23" t="s">
        <v>23</v>
      </c>
      <c r="D41" s="9"/>
      <c r="E41" s="47">
        <f>B41*12</f>
        <v>120</v>
      </c>
      <c r="F41" s="40">
        <f t="shared" si="3"/>
        <v>0</v>
      </c>
      <c r="I41" s="48" t="s">
        <v>51</v>
      </c>
    </row>
    <row r="42" spans="1:9" ht="15.6" x14ac:dyDescent="0.3">
      <c r="A42" s="35" t="s">
        <v>83</v>
      </c>
      <c r="B42" s="28">
        <v>1</v>
      </c>
      <c r="C42" s="23" t="s">
        <v>31</v>
      </c>
      <c r="D42" s="9"/>
      <c r="E42" s="47">
        <v>4</v>
      </c>
      <c r="F42" s="40">
        <f t="shared" si="3"/>
        <v>0</v>
      </c>
      <c r="H42" s="20"/>
      <c r="I42" s="48" t="s">
        <v>84</v>
      </c>
    </row>
    <row r="43" spans="1:9" ht="15.6" x14ac:dyDescent="0.3">
      <c r="A43" s="35" t="s">
        <v>39</v>
      </c>
      <c r="B43" s="28">
        <v>1</v>
      </c>
      <c r="C43" s="23" t="s">
        <v>31</v>
      </c>
      <c r="D43" s="9"/>
      <c r="E43" s="47">
        <v>4</v>
      </c>
      <c r="F43" s="40">
        <f t="shared" si="3"/>
        <v>0</v>
      </c>
      <c r="H43" s="20"/>
      <c r="I43" s="36"/>
    </row>
    <row r="44" spans="1:9" ht="15.6" x14ac:dyDescent="0.3">
      <c r="A44" s="108" t="s">
        <v>85</v>
      </c>
      <c r="B44" s="108"/>
      <c r="C44" s="108"/>
      <c r="D44" s="97"/>
      <c r="E44" s="98"/>
      <c r="F44" s="97"/>
      <c r="I44" s="2"/>
    </row>
    <row r="45" spans="1:9" ht="15.6" x14ac:dyDescent="0.3">
      <c r="A45" s="35" t="s">
        <v>80</v>
      </c>
      <c r="B45" s="28">
        <v>3</v>
      </c>
      <c r="C45" s="23" t="s">
        <v>23</v>
      </c>
      <c r="D45" s="9"/>
      <c r="E45" s="47">
        <f>B45*12</f>
        <v>36</v>
      </c>
      <c r="F45" s="40">
        <f>D45*E45</f>
        <v>0</v>
      </c>
      <c r="I45" s="48" t="s">
        <v>79</v>
      </c>
    </row>
    <row r="46" spans="1:9" ht="15.6" x14ac:dyDescent="0.3">
      <c r="A46" s="35" t="s">
        <v>81</v>
      </c>
      <c r="B46" s="28">
        <v>3</v>
      </c>
      <c r="C46" s="23" t="s">
        <v>23</v>
      </c>
      <c r="D46" s="9"/>
      <c r="E46" s="47">
        <f>B46*12</f>
        <v>36</v>
      </c>
      <c r="F46" s="40">
        <f>D46*E46</f>
        <v>0</v>
      </c>
      <c r="I46" s="48" t="s">
        <v>79</v>
      </c>
    </row>
    <row r="47" spans="1:9" ht="15.6" x14ac:dyDescent="0.3">
      <c r="A47" s="35" t="s">
        <v>86</v>
      </c>
      <c r="B47" s="28">
        <v>5</v>
      </c>
      <c r="C47" s="23" t="s">
        <v>23</v>
      </c>
      <c r="D47" s="9"/>
      <c r="E47" s="47">
        <f>B47*12</f>
        <v>60</v>
      </c>
      <c r="F47" s="40">
        <f t="shared" ref="F47:F50" si="4">D47*E47</f>
        <v>0</v>
      </c>
      <c r="I47" s="48"/>
    </row>
    <row r="48" spans="1:9" ht="15.6" x14ac:dyDescent="0.3">
      <c r="A48" s="35" t="s">
        <v>77</v>
      </c>
      <c r="B48" s="28">
        <v>2</v>
      </c>
      <c r="C48" s="23" t="s">
        <v>23</v>
      </c>
      <c r="D48" s="9"/>
      <c r="E48" s="47">
        <f>B48*12</f>
        <v>24</v>
      </c>
      <c r="F48" s="40">
        <f t="shared" si="4"/>
        <v>0</v>
      </c>
      <c r="I48" s="48" t="s">
        <v>79</v>
      </c>
    </row>
    <row r="49" spans="1:12" ht="15.6" x14ac:dyDescent="0.3">
      <c r="A49" s="35" t="s">
        <v>83</v>
      </c>
      <c r="B49" s="28">
        <v>1</v>
      </c>
      <c r="C49" s="23" t="s">
        <v>31</v>
      </c>
      <c r="D49" s="9"/>
      <c r="E49" s="47">
        <v>2</v>
      </c>
      <c r="F49" s="40">
        <f t="shared" si="4"/>
        <v>0</v>
      </c>
      <c r="H49" s="20"/>
      <c r="I49" s="48" t="s">
        <v>84</v>
      </c>
    </row>
    <row r="50" spans="1:12" ht="15.6" x14ac:dyDescent="0.3">
      <c r="A50" s="35" t="s">
        <v>82</v>
      </c>
      <c r="B50" s="28">
        <v>6</v>
      </c>
      <c r="C50" s="23" t="s">
        <v>23</v>
      </c>
      <c r="D50" s="9"/>
      <c r="E50" s="47">
        <f>B50*12</f>
        <v>72</v>
      </c>
      <c r="F50" s="40">
        <f t="shared" si="4"/>
        <v>0</v>
      </c>
      <c r="I50" s="2"/>
    </row>
    <row r="51" spans="1:12" ht="15.6" x14ac:dyDescent="0.3">
      <c r="A51" s="35" t="s">
        <v>87</v>
      </c>
      <c r="B51" s="28">
        <v>1</v>
      </c>
      <c r="C51" s="23" t="s">
        <v>23</v>
      </c>
      <c r="D51" s="9"/>
      <c r="E51" s="47">
        <f>B51*12</f>
        <v>12</v>
      </c>
      <c r="F51" s="40">
        <f>D51*E51</f>
        <v>0</v>
      </c>
      <c r="I51" s="2"/>
    </row>
    <row r="52" spans="1:12" ht="15.6" x14ac:dyDescent="0.3">
      <c r="A52" s="108" t="s">
        <v>88</v>
      </c>
      <c r="B52" s="108"/>
      <c r="C52" s="108"/>
      <c r="D52" s="99"/>
      <c r="E52" s="100"/>
      <c r="F52" s="101"/>
      <c r="I52" s="2"/>
    </row>
    <row r="53" spans="1:12" ht="15.6" x14ac:dyDescent="0.3">
      <c r="A53" s="35" t="s">
        <v>89</v>
      </c>
      <c r="B53" s="28">
        <v>2</v>
      </c>
      <c r="C53" s="23" t="s">
        <v>23</v>
      </c>
      <c r="D53" s="9"/>
      <c r="E53" s="47">
        <f t="shared" ref="E53:E58" si="5">B53*12</f>
        <v>24</v>
      </c>
      <c r="F53" s="40">
        <f>D53*E53</f>
        <v>0</v>
      </c>
      <c r="I53" s="48" t="s">
        <v>90</v>
      </c>
      <c r="K53" s="38"/>
      <c r="L53" s="38"/>
    </row>
    <row r="54" spans="1:12" ht="15.6" x14ac:dyDescent="0.3">
      <c r="A54" s="35" t="s">
        <v>91</v>
      </c>
      <c r="B54" s="28">
        <v>2</v>
      </c>
      <c r="C54" s="23" t="s">
        <v>23</v>
      </c>
      <c r="D54" s="9"/>
      <c r="E54" s="47">
        <f t="shared" si="5"/>
        <v>24</v>
      </c>
      <c r="F54" s="40">
        <f>D54*E54</f>
        <v>0</v>
      </c>
      <c r="I54" s="48" t="s">
        <v>48</v>
      </c>
    </row>
    <row r="55" spans="1:12" ht="15.6" x14ac:dyDescent="0.3">
      <c r="A55" s="35" t="s">
        <v>77</v>
      </c>
      <c r="B55" s="28">
        <v>1</v>
      </c>
      <c r="C55" s="23" t="s">
        <v>23</v>
      </c>
      <c r="D55" s="9"/>
      <c r="E55" s="47">
        <f t="shared" si="5"/>
        <v>12</v>
      </c>
      <c r="F55" s="40">
        <f t="shared" ref="F55:F56" si="6">D55*E55</f>
        <v>0</v>
      </c>
      <c r="I55" s="26"/>
    </row>
    <row r="56" spans="1:12" ht="15.6" x14ac:dyDescent="0.3">
      <c r="A56" s="35" t="s">
        <v>78</v>
      </c>
      <c r="B56" s="28">
        <v>1</v>
      </c>
      <c r="C56" s="23" t="s">
        <v>23</v>
      </c>
      <c r="D56" s="9"/>
      <c r="E56" s="47">
        <f t="shared" si="5"/>
        <v>12</v>
      </c>
      <c r="F56" s="40">
        <f t="shared" si="6"/>
        <v>0</v>
      </c>
      <c r="I56" s="48" t="s">
        <v>79</v>
      </c>
    </row>
    <row r="57" spans="1:12" ht="15.6" x14ac:dyDescent="0.3">
      <c r="A57" s="35" t="s">
        <v>92</v>
      </c>
      <c r="B57" s="28">
        <v>15</v>
      </c>
      <c r="C57" s="23" t="s">
        <v>23</v>
      </c>
      <c r="D57" s="9"/>
      <c r="E57" s="47">
        <f t="shared" si="5"/>
        <v>180</v>
      </c>
      <c r="F57" s="40">
        <f>D57*E57</f>
        <v>0</v>
      </c>
      <c r="I57" s="48" t="s">
        <v>79</v>
      </c>
    </row>
    <row r="58" spans="1:12" ht="15.6" x14ac:dyDescent="0.3">
      <c r="A58" s="35" t="s">
        <v>93</v>
      </c>
      <c r="B58" s="28">
        <v>1</v>
      </c>
      <c r="C58" s="23" t="s">
        <v>23</v>
      </c>
      <c r="D58" s="9"/>
      <c r="E58" s="47">
        <f t="shared" si="5"/>
        <v>12</v>
      </c>
      <c r="F58" s="40">
        <f>D58*E58</f>
        <v>0</v>
      </c>
      <c r="I58" s="36"/>
    </row>
    <row r="59" spans="1:12" ht="15.6" x14ac:dyDescent="0.3">
      <c r="A59" s="108" t="s">
        <v>94</v>
      </c>
      <c r="B59" s="109"/>
      <c r="C59" s="109"/>
      <c r="D59" s="97"/>
      <c r="E59" s="97"/>
      <c r="F59" s="97"/>
      <c r="I59" s="2"/>
    </row>
    <row r="60" spans="1:12" ht="15.6" x14ac:dyDescent="0.3">
      <c r="A60" s="60" t="s">
        <v>95</v>
      </c>
      <c r="B60" s="61">
        <v>1</v>
      </c>
      <c r="C60" s="23" t="s">
        <v>23</v>
      </c>
      <c r="D60" s="9"/>
      <c r="E60" s="47">
        <v>12</v>
      </c>
      <c r="F60" s="40">
        <f>D60*E60</f>
        <v>0</v>
      </c>
      <c r="I60" s="22"/>
    </row>
    <row r="61" spans="1:12" ht="15.6" x14ac:dyDescent="0.3">
      <c r="A61" s="35" t="s">
        <v>96</v>
      </c>
      <c r="B61" s="28">
        <v>6</v>
      </c>
      <c r="C61" s="23" t="s">
        <v>23</v>
      </c>
      <c r="D61" s="9"/>
      <c r="E61" s="47">
        <f>B61*12</f>
        <v>72</v>
      </c>
      <c r="F61" s="40">
        <f t="shared" ref="F61:F63" si="7">D61*E61</f>
        <v>0</v>
      </c>
      <c r="I61" s="26"/>
    </row>
    <row r="62" spans="1:12" ht="15.6" x14ac:dyDescent="0.3">
      <c r="A62" s="35" t="s">
        <v>38</v>
      </c>
      <c r="B62" s="28">
        <v>5</v>
      </c>
      <c r="C62" s="23" t="s">
        <v>23</v>
      </c>
      <c r="D62" s="9"/>
      <c r="E62" s="47">
        <f>B62*12</f>
        <v>60</v>
      </c>
      <c r="F62" s="40">
        <f t="shared" si="7"/>
        <v>0</v>
      </c>
      <c r="I62" s="48" t="s">
        <v>97</v>
      </c>
    </row>
    <row r="63" spans="1:12" ht="15.6" x14ac:dyDescent="0.3">
      <c r="A63" s="35" t="s">
        <v>98</v>
      </c>
      <c r="B63" s="28">
        <v>4</v>
      </c>
      <c r="C63" s="23" t="s">
        <v>23</v>
      </c>
      <c r="D63" s="9"/>
      <c r="E63" s="47">
        <f>B63*12</f>
        <v>48</v>
      </c>
      <c r="F63" s="40">
        <f t="shared" si="7"/>
        <v>0</v>
      </c>
      <c r="I63" s="48" t="s">
        <v>79</v>
      </c>
    </row>
    <row r="64" spans="1:12" ht="15.6" x14ac:dyDescent="0.3">
      <c r="A64" s="35" t="s">
        <v>29</v>
      </c>
      <c r="B64" s="28">
        <v>3</v>
      </c>
      <c r="C64" s="23" t="s">
        <v>23</v>
      </c>
      <c r="D64" s="9"/>
      <c r="E64" s="47">
        <f>B64*12</f>
        <v>36</v>
      </c>
      <c r="F64" s="40">
        <f t="shared" ref="F64:F65" si="8">D64*E64</f>
        <v>0</v>
      </c>
      <c r="I64" s="48" t="s">
        <v>51</v>
      </c>
    </row>
    <row r="65" spans="1:9" ht="15.6" x14ac:dyDescent="0.3">
      <c r="A65" s="35" t="s">
        <v>83</v>
      </c>
      <c r="B65" s="28">
        <v>1</v>
      </c>
      <c r="C65" s="23" t="s">
        <v>31</v>
      </c>
      <c r="D65" s="9"/>
      <c r="E65" s="47">
        <v>1</v>
      </c>
      <c r="F65" s="40">
        <f t="shared" si="8"/>
        <v>0</v>
      </c>
      <c r="H65" s="20"/>
      <c r="I65" s="48" t="s">
        <v>99</v>
      </c>
    </row>
    <row r="66" spans="1:9" ht="15.6" x14ac:dyDescent="0.3">
      <c r="A66" s="108" t="s">
        <v>100</v>
      </c>
      <c r="B66" s="109"/>
      <c r="C66" s="109"/>
      <c r="D66" s="97"/>
      <c r="E66" s="97"/>
      <c r="F66" s="97"/>
      <c r="I66" s="2"/>
    </row>
    <row r="67" spans="1:9" ht="15.6" x14ac:dyDescent="0.3">
      <c r="A67" s="35" t="s">
        <v>25</v>
      </c>
      <c r="B67" s="28">
        <v>2</v>
      </c>
      <c r="C67" s="23" t="s">
        <v>23</v>
      </c>
      <c r="D67" s="9"/>
      <c r="E67" s="47">
        <v>24</v>
      </c>
      <c r="F67" s="40">
        <f>D67*E67</f>
        <v>0</v>
      </c>
      <c r="I67" s="48" t="s">
        <v>48</v>
      </c>
    </row>
    <row r="68" spans="1:9" ht="15.6" x14ac:dyDescent="0.3">
      <c r="A68" s="35" t="s">
        <v>101</v>
      </c>
      <c r="B68" s="28">
        <v>1</v>
      </c>
      <c r="C68" s="23" t="s">
        <v>23</v>
      </c>
      <c r="D68" s="9"/>
      <c r="E68" s="47">
        <v>12</v>
      </c>
      <c r="F68" s="40">
        <f>D68*E68</f>
        <v>0</v>
      </c>
      <c r="I68" s="48" t="s">
        <v>51</v>
      </c>
    </row>
    <row r="69" spans="1:9" ht="15.6" x14ac:dyDescent="0.3">
      <c r="A69" s="35" t="s">
        <v>27</v>
      </c>
      <c r="B69" s="28">
        <v>3</v>
      </c>
      <c r="C69" s="23" t="s">
        <v>23</v>
      </c>
      <c r="D69" s="9"/>
      <c r="E69" s="47">
        <v>60</v>
      </c>
      <c r="F69" s="40">
        <f t="shared" ref="F69" si="9">D69*E69</f>
        <v>0</v>
      </c>
      <c r="I69" s="48" t="s">
        <v>79</v>
      </c>
    </row>
    <row r="70" spans="1:9" ht="15.6" x14ac:dyDescent="0.3">
      <c r="A70" s="49" t="s">
        <v>29</v>
      </c>
      <c r="B70" s="50">
        <v>1</v>
      </c>
      <c r="C70" s="23" t="s">
        <v>23</v>
      </c>
      <c r="D70" s="51"/>
      <c r="E70" s="52">
        <v>12</v>
      </c>
      <c r="F70" s="40">
        <f>D70*E70</f>
        <v>0</v>
      </c>
      <c r="I70" s="48" t="s">
        <v>51</v>
      </c>
    </row>
    <row r="71" spans="1:9" ht="15.6" x14ac:dyDescent="0.3">
      <c r="A71" s="35" t="s">
        <v>83</v>
      </c>
      <c r="B71" s="28">
        <v>1</v>
      </c>
      <c r="C71" s="23" t="s">
        <v>31</v>
      </c>
      <c r="D71" s="9"/>
      <c r="E71" s="47">
        <v>1</v>
      </c>
      <c r="F71" s="40">
        <f>D71*E71</f>
        <v>0</v>
      </c>
      <c r="H71" s="20"/>
      <c r="I71" s="36"/>
    </row>
    <row r="72" spans="1:9" ht="15.6" x14ac:dyDescent="0.3">
      <c r="A72" s="108" t="s">
        <v>102</v>
      </c>
      <c r="B72" s="109"/>
      <c r="C72" s="110"/>
      <c r="D72" s="97"/>
      <c r="E72" s="97"/>
      <c r="F72" s="97"/>
    </row>
    <row r="73" spans="1:9" ht="15.6" x14ac:dyDescent="0.3">
      <c r="A73" s="53" t="s">
        <v>24</v>
      </c>
      <c r="B73" s="28">
        <v>1</v>
      </c>
      <c r="C73" s="23" t="s">
        <v>23</v>
      </c>
      <c r="D73" s="9"/>
      <c r="E73" s="47">
        <f>B73*12</f>
        <v>12</v>
      </c>
      <c r="F73" s="40">
        <f>D73*E73</f>
        <v>0</v>
      </c>
      <c r="I73" s="36"/>
    </row>
    <row r="74" spans="1:9" ht="15.6" x14ac:dyDescent="0.3">
      <c r="A74" s="54" t="s">
        <v>38</v>
      </c>
      <c r="B74" s="28">
        <v>1</v>
      </c>
      <c r="C74" s="23" t="s">
        <v>23</v>
      </c>
      <c r="D74" s="9"/>
      <c r="E74" s="47">
        <f>B74*12</f>
        <v>12</v>
      </c>
      <c r="F74" s="40">
        <f>D74*E74</f>
        <v>0</v>
      </c>
      <c r="I74" s="36"/>
    </row>
    <row r="75" spans="1:9" ht="15.6" x14ac:dyDescent="0.3">
      <c r="A75" s="54" t="s">
        <v>27</v>
      </c>
      <c r="B75" s="28">
        <v>3</v>
      </c>
      <c r="C75" s="23" t="s">
        <v>23</v>
      </c>
      <c r="D75" s="9"/>
      <c r="E75" s="47">
        <f>B75*12</f>
        <v>36</v>
      </c>
      <c r="F75" s="40">
        <f t="shared" ref="F75" si="10">D75*E75</f>
        <v>0</v>
      </c>
      <c r="I75" s="36"/>
    </row>
    <row r="76" spans="1:9" ht="15.6" x14ac:dyDescent="0.3">
      <c r="A76" s="54" t="s">
        <v>103</v>
      </c>
      <c r="B76" s="28">
        <v>1</v>
      </c>
      <c r="C76" s="23" t="s">
        <v>23</v>
      </c>
      <c r="D76" s="9"/>
      <c r="E76" s="47">
        <f>B76*12</f>
        <v>12</v>
      </c>
      <c r="F76" s="40">
        <f>D76*E76</f>
        <v>0</v>
      </c>
      <c r="I76" s="36"/>
    </row>
    <row r="77" spans="1:9" ht="15.6" x14ac:dyDescent="0.3">
      <c r="A77" s="35" t="s">
        <v>29</v>
      </c>
      <c r="B77" s="28">
        <v>1</v>
      </c>
      <c r="C77" s="23" t="s">
        <v>23</v>
      </c>
      <c r="D77" s="9"/>
      <c r="E77" s="47">
        <f>B77*12</f>
        <v>12</v>
      </c>
      <c r="F77" s="40">
        <f>D77*E77</f>
        <v>0</v>
      </c>
      <c r="I77" s="36"/>
    </row>
    <row r="78" spans="1:9" ht="15.6" x14ac:dyDescent="0.3">
      <c r="A78" s="35" t="s">
        <v>127</v>
      </c>
      <c r="B78" s="28">
        <v>1</v>
      </c>
      <c r="C78" s="23" t="s">
        <v>121</v>
      </c>
      <c r="D78" s="9"/>
      <c r="E78" s="47">
        <v>1</v>
      </c>
      <c r="F78" s="40">
        <f>D78*E78</f>
        <v>0</v>
      </c>
      <c r="I78" s="36"/>
    </row>
    <row r="79" spans="1:9" ht="16.2" thickBot="1" x14ac:dyDescent="0.35">
      <c r="A79" s="56" t="s">
        <v>124</v>
      </c>
      <c r="F79" s="62">
        <f>SUM(F35:F78)</f>
        <v>0</v>
      </c>
      <c r="H79" s="20"/>
    </row>
    <row r="80" spans="1:9" ht="15.6" x14ac:dyDescent="0.3">
      <c r="A80" s="36"/>
      <c r="B80" s="34"/>
      <c r="E80" s="37"/>
      <c r="G80" s="55"/>
      <c r="I80" s="36"/>
    </row>
    <row r="81" spans="1:9" ht="15.6" x14ac:dyDescent="0.3">
      <c r="A81" s="96" t="s">
        <v>122</v>
      </c>
      <c r="B81" s="5" t="s">
        <v>158</v>
      </c>
      <c r="C81" s="5" t="s">
        <v>19</v>
      </c>
      <c r="D81" s="5" t="s">
        <v>20</v>
      </c>
      <c r="E81" s="5" t="s">
        <v>21</v>
      </c>
      <c r="F81" s="5" t="s">
        <v>5</v>
      </c>
      <c r="H81" s="20"/>
      <c r="I81" s="36"/>
    </row>
    <row r="82" spans="1:9" ht="15.6" x14ac:dyDescent="0.3">
      <c r="A82" s="54" t="s">
        <v>104</v>
      </c>
      <c r="B82" s="39" t="s">
        <v>45</v>
      </c>
      <c r="C82" s="39" t="s">
        <v>46</v>
      </c>
      <c r="D82" s="9"/>
      <c r="E82" s="39">
        <v>4</v>
      </c>
      <c r="F82" s="40">
        <f>D82*E82</f>
        <v>0</v>
      </c>
      <c r="H82" s="20"/>
    </row>
    <row r="83" spans="1:9" ht="15.6" x14ac:dyDescent="0.3">
      <c r="A83" s="54" t="s">
        <v>105</v>
      </c>
      <c r="B83" s="39" t="s">
        <v>45</v>
      </c>
      <c r="C83" s="39" t="s">
        <v>46</v>
      </c>
      <c r="D83" s="9"/>
      <c r="E83" s="39">
        <v>4</v>
      </c>
      <c r="F83" s="40">
        <f t="shared" ref="F83:F85" si="11">D83*E83</f>
        <v>0</v>
      </c>
      <c r="H83" s="20"/>
    </row>
    <row r="84" spans="1:9" ht="15.6" x14ac:dyDescent="0.3">
      <c r="A84" s="54" t="s">
        <v>106</v>
      </c>
      <c r="B84" s="39" t="s">
        <v>45</v>
      </c>
      <c r="C84" s="39" t="s">
        <v>46</v>
      </c>
      <c r="D84" s="9"/>
      <c r="E84" s="39">
        <v>7</v>
      </c>
      <c r="F84" s="40">
        <f t="shared" si="11"/>
        <v>0</v>
      </c>
      <c r="H84" s="20"/>
    </row>
    <row r="85" spans="1:9" ht="15.6" x14ac:dyDescent="0.3">
      <c r="A85" s="54" t="s">
        <v>107</v>
      </c>
      <c r="B85" s="39" t="s">
        <v>51</v>
      </c>
      <c r="C85" s="39" t="s">
        <v>46</v>
      </c>
      <c r="D85" s="9"/>
      <c r="E85" s="39">
        <v>40</v>
      </c>
      <c r="F85" s="40">
        <f t="shared" si="11"/>
        <v>0</v>
      </c>
      <c r="H85" s="20"/>
    </row>
    <row r="86" spans="1:9" ht="15.6" x14ac:dyDescent="0.3">
      <c r="A86" s="54"/>
      <c r="B86" s="39"/>
      <c r="C86" s="39"/>
      <c r="D86" s="10"/>
      <c r="E86" s="39"/>
      <c r="F86" s="40"/>
      <c r="H86" s="20"/>
    </row>
    <row r="87" spans="1:9" ht="15.6" x14ac:dyDescent="0.3">
      <c r="A87" s="54" t="s">
        <v>108</v>
      </c>
      <c r="B87" s="39" t="s">
        <v>45</v>
      </c>
      <c r="C87" s="39" t="s">
        <v>46</v>
      </c>
      <c r="D87" s="9"/>
      <c r="E87" s="39">
        <v>3</v>
      </c>
      <c r="F87" s="40">
        <f>D87*E87</f>
        <v>0</v>
      </c>
      <c r="H87" s="20"/>
    </row>
    <row r="88" spans="1:9" ht="15.6" x14ac:dyDescent="0.3">
      <c r="A88" s="54" t="s">
        <v>109</v>
      </c>
      <c r="B88" s="39" t="s">
        <v>51</v>
      </c>
      <c r="C88" s="39" t="s">
        <v>46</v>
      </c>
      <c r="D88" s="9"/>
      <c r="E88" s="39">
        <v>40</v>
      </c>
      <c r="F88" s="40">
        <f>D88*E88</f>
        <v>0</v>
      </c>
      <c r="H88" s="20"/>
    </row>
    <row r="89" spans="1:9" ht="15.6" x14ac:dyDescent="0.3">
      <c r="A89" s="54" t="s">
        <v>110</v>
      </c>
      <c r="B89" s="39" t="s">
        <v>45</v>
      </c>
      <c r="C89" s="39" t="s">
        <v>46</v>
      </c>
      <c r="D89" s="9"/>
      <c r="E89" s="39">
        <v>1</v>
      </c>
      <c r="F89" s="40">
        <f>D89*E89</f>
        <v>0</v>
      </c>
      <c r="H89" s="20"/>
    </row>
    <row r="90" spans="1:9" ht="15.6" x14ac:dyDescent="0.3">
      <c r="A90" s="54"/>
      <c r="B90" s="39"/>
      <c r="C90" s="39"/>
      <c r="D90" s="10"/>
      <c r="E90" s="39"/>
      <c r="F90" s="40"/>
      <c r="H90" s="20"/>
    </row>
    <row r="91" spans="1:9" ht="15.6" x14ac:dyDescent="0.3">
      <c r="A91" s="54" t="s">
        <v>111</v>
      </c>
      <c r="B91" s="39" t="s">
        <v>45</v>
      </c>
      <c r="C91" s="39" t="s">
        <v>46</v>
      </c>
      <c r="D91" s="9"/>
      <c r="E91" s="39">
        <v>8</v>
      </c>
      <c r="F91" s="40">
        <f>D91*E91</f>
        <v>0</v>
      </c>
      <c r="H91" s="20"/>
    </row>
    <row r="92" spans="1:9" ht="15.6" x14ac:dyDescent="0.3">
      <c r="A92" s="54" t="s">
        <v>112</v>
      </c>
      <c r="B92" s="39" t="s">
        <v>90</v>
      </c>
      <c r="C92" s="39" t="s">
        <v>46</v>
      </c>
      <c r="D92" s="9"/>
      <c r="E92" s="39">
        <v>120</v>
      </c>
      <c r="F92" s="40">
        <f>D92*E92</f>
        <v>0</v>
      </c>
      <c r="H92" s="20"/>
    </row>
    <row r="93" spans="1:9" ht="15.6" x14ac:dyDescent="0.3">
      <c r="A93" s="54" t="s">
        <v>113</v>
      </c>
      <c r="B93" s="39" t="s">
        <v>48</v>
      </c>
      <c r="C93" s="39" t="s">
        <v>46</v>
      </c>
      <c r="D93" s="9"/>
      <c r="E93" s="39">
        <v>80</v>
      </c>
      <c r="F93" s="40">
        <f t="shared" ref="F93:F97" si="12">D93*E93</f>
        <v>0</v>
      </c>
      <c r="H93" s="20"/>
    </row>
    <row r="94" spans="1:9" ht="15.6" x14ac:dyDescent="0.3">
      <c r="A94" s="54" t="s">
        <v>114</v>
      </c>
      <c r="B94" s="39" t="s">
        <v>45</v>
      </c>
      <c r="C94" s="39" t="s">
        <v>46</v>
      </c>
      <c r="D94" s="9"/>
      <c r="E94" s="39">
        <v>4</v>
      </c>
      <c r="F94" s="40">
        <f t="shared" si="12"/>
        <v>0</v>
      </c>
      <c r="H94" s="20"/>
    </row>
    <row r="95" spans="1:9" ht="15.6" x14ac:dyDescent="0.3">
      <c r="A95" s="35" t="s">
        <v>115</v>
      </c>
      <c r="B95" s="28" t="s">
        <v>45</v>
      </c>
      <c r="C95" s="39" t="s">
        <v>46</v>
      </c>
      <c r="D95" s="9"/>
      <c r="E95" s="47">
        <v>3</v>
      </c>
      <c r="F95" s="40">
        <f t="shared" si="12"/>
        <v>0</v>
      </c>
      <c r="I95" s="48" t="s">
        <v>79</v>
      </c>
    </row>
    <row r="96" spans="1:9" ht="15.6" x14ac:dyDescent="0.3">
      <c r="A96" s="54" t="s">
        <v>116</v>
      </c>
      <c r="B96" s="39" t="s">
        <v>45</v>
      </c>
      <c r="C96" s="39" t="s">
        <v>46</v>
      </c>
      <c r="D96" s="9"/>
      <c r="E96" s="39">
        <v>1</v>
      </c>
      <c r="F96" s="40">
        <f t="shared" si="12"/>
        <v>0</v>
      </c>
      <c r="I96" s="36"/>
    </row>
    <row r="97" spans="1:9" ht="15.6" x14ac:dyDescent="0.3">
      <c r="A97" s="54"/>
      <c r="B97" s="39"/>
      <c r="C97" s="39"/>
      <c r="D97" s="10"/>
      <c r="E97" s="39"/>
      <c r="F97" s="40"/>
      <c r="I97" s="36"/>
    </row>
    <row r="98" spans="1:9" ht="15.6" x14ac:dyDescent="0.3">
      <c r="A98" s="54" t="s">
        <v>117</v>
      </c>
      <c r="B98" s="39" t="s">
        <v>45</v>
      </c>
      <c r="C98" s="39" t="s">
        <v>46</v>
      </c>
      <c r="D98" s="9"/>
      <c r="E98" s="39">
        <v>4</v>
      </c>
      <c r="F98" s="40">
        <f t="shared" ref="F98:F105" si="13">D98*E98</f>
        <v>0</v>
      </c>
      <c r="H98" s="20"/>
    </row>
    <row r="99" spans="1:9" ht="15.6" x14ac:dyDescent="0.3">
      <c r="A99" s="54" t="s">
        <v>118</v>
      </c>
      <c r="B99" s="39" t="s">
        <v>48</v>
      </c>
      <c r="C99" s="39" t="s">
        <v>46</v>
      </c>
      <c r="D99" s="9"/>
      <c r="E99" s="39">
        <v>80</v>
      </c>
      <c r="F99" s="40">
        <f t="shared" si="13"/>
        <v>0</v>
      </c>
      <c r="H99" s="20"/>
    </row>
    <row r="100" spans="1:9" ht="15.6" x14ac:dyDescent="0.3">
      <c r="A100" s="54" t="s">
        <v>119</v>
      </c>
      <c r="B100" s="39" t="s">
        <v>45</v>
      </c>
      <c r="C100" s="39" t="s">
        <v>46</v>
      </c>
      <c r="D100" s="9"/>
      <c r="E100" s="39">
        <v>2</v>
      </c>
      <c r="F100" s="40">
        <f t="shared" si="13"/>
        <v>0</v>
      </c>
      <c r="H100" s="20"/>
    </row>
    <row r="101" spans="1:9" ht="15.6" x14ac:dyDescent="0.3">
      <c r="A101" s="54" t="s">
        <v>120</v>
      </c>
      <c r="B101" s="39" t="s">
        <v>51</v>
      </c>
      <c r="C101" s="39" t="s">
        <v>46</v>
      </c>
      <c r="D101" s="9"/>
      <c r="E101" s="39">
        <v>40</v>
      </c>
      <c r="F101" s="40">
        <f>D101*E101</f>
        <v>0</v>
      </c>
      <c r="H101" s="20"/>
    </row>
    <row r="102" spans="1:9" ht="15.6" x14ac:dyDescent="0.3">
      <c r="A102" s="54"/>
      <c r="B102" s="39"/>
      <c r="C102" s="39"/>
      <c r="D102" s="10"/>
      <c r="E102" s="39"/>
      <c r="F102" s="40"/>
      <c r="H102" s="20"/>
    </row>
    <row r="103" spans="1:9" ht="15.6" x14ac:dyDescent="0.3">
      <c r="A103" s="54" t="s">
        <v>151</v>
      </c>
      <c r="B103" s="39" t="s">
        <v>48</v>
      </c>
      <c r="C103" s="39" t="s">
        <v>46</v>
      </c>
      <c r="D103" s="9"/>
      <c r="E103" s="39">
        <v>80</v>
      </c>
      <c r="F103" s="40">
        <f t="shared" si="13"/>
        <v>0</v>
      </c>
      <c r="H103" s="20"/>
    </row>
    <row r="104" spans="1:9" ht="15.6" x14ac:dyDescent="0.3">
      <c r="A104" s="54" t="s">
        <v>152</v>
      </c>
      <c r="B104" s="39" t="s">
        <v>51</v>
      </c>
      <c r="C104" s="39" t="s">
        <v>46</v>
      </c>
      <c r="D104" s="9"/>
      <c r="E104" s="39">
        <v>40</v>
      </c>
      <c r="F104" s="40">
        <f t="shared" si="13"/>
        <v>0</v>
      </c>
      <c r="H104" s="20"/>
    </row>
    <row r="105" spans="1:9" ht="15.6" x14ac:dyDescent="0.3">
      <c r="A105" s="54" t="s">
        <v>153</v>
      </c>
      <c r="B105" s="39" t="s">
        <v>45</v>
      </c>
      <c r="C105" s="39" t="s">
        <v>46</v>
      </c>
      <c r="D105" s="9"/>
      <c r="E105" s="39">
        <v>2</v>
      </c>
      <c r="F105" s="40">
        <f t="shared" si="13"/>
        <v>0</v>
      </c>
      <c r="H105" s="20"/>
    </row>
    <row r="106" spans="1:9" ht="15.6" x14ac:dyDescent="0.3">
      <c r="A106" s="54" t="s">
        <v>154</v>
      </c>
      <c r="B106" s="39" t="s">
        <v>51</v>
      </c>
      <c r="C106" s="39" t="s">
        <v>46</v>
      </c>
      <c r="D106" s="9"/>
      <c r="E106" s="39">
        <v>40</v>
      </c>
      <c r="F106" s="40">
        <f>D106*E106</f>
        <v>0</v>
      </c>
      <c r="H106" s="20"/>
    </row>
    <row r="107" spans="1:9" ht="15.6" x14ac:dyDescent="0.3">
      <c r="A107" s="54"/>
      <c r="B107" s="39"/>
      <c r="C107" s="39"/>
      <c r="D107" s="10"/>
      <c r="E107" s="39"/>
      <c r="F107" s="40"/>
      <c r="H107" s="20"/>
    </row>
    <row r="108" spans="1:9" ht="15.6" x14ac:dyDescent="0.3">
      <c r="A108" s="54" t="s">
        <v>155</v>
      </c>
      <c r="B108" s="39" t="s">
        <v>51</v>
      </c>
      <c r="C108" s="39" t="s">
        <v>46</v>
      </c>
      <c r="D108" s="9"/>
      <c r="E108" s="39">
        <v>40</v>
      </c>
      <c r="F108" s="40">
        <f>D108*E108</f>
        <v>0</v>
      </c>
      <c r="H108" s="20"/>
    </row>
    <row r="109" spans="1:9" ht="15.6" x14ac:dyDescent="0.3">
      <c r="A109" s="54" t="s">
        <v>156</v>
      </c>
      <c r="B109" s="39" t="s">
        <v>45</v>
      </c>
      <c r="C109" s="39" t="s">
        <v>46</v>
      </c>
      <c r="D109" s="9"/>
      <c r="E109" s="39">
        <v>1</v>
      </c>
      <c r="F109" s="40">
        <f>D109*E109</f>
        <v>0</v>
      </c>
      <c r="H109" s="20"/>
    </row>
    <row r="110" spans="1:9" ht="16.2" thickBot="1" x14ac:dyDescent="0.35">
      <c r="A110" s="54" t="s">
        <v>157</v>
      </c>
      <c r="B110" s="39" t="s">
        <v>51</v>
      </c>
      <c r="C110" s="39" t="s">
        <v>46</v>
      </c>
      <c r="D110" s="9"/>
      <c r="E110" s="39">
        <v>40</v>
      </c>
      <c r="F110" s="40">
        <f>D110*E110</f>
        <v>0</v>
      </c>
      <c r="H110" s="20"/>
    </row>
    <row r="111" spans="1:9" ht="16.2" thickBot="1" x14ac:dyDescent="0.35">
      <c r="A111" s="56" t="s">
        <v>123</v>
      </c>
      <c r="F111" s="57">
        <f>SUM(F82:F110)</f>
        <v>0</v>
      </c>
      <c r="H111" s="20"/>
    </row>
  </sheetData>
  <sheetProtection algorithmName="SHA-512" hashValue="cHsFToO2n2bfjJ55pxvhVGEliZZD/+NWlZi/+yhhmVoXpp/tcJNeXHScGNKDko8fpRPNEWb5V+c4fqPnpz0AsA==" saltValue="gIy9cJtrReiUCNLkP2wrgQ==" spinCount="100000" sheet="1" objects="1" scenarios="1"/>
  <protectedRanges>
    <protectedRange sqref="G80 D35:D43 D45:D51 D53:D58 D60:D65 D67:D71 D73:D78 D82:D85 D87:D89 D91:D96 D98:D101 D103:D106 D108:D110" name="Bereik2"/>
    <protectedRange sqref="H10 C6:C9 C11:C12 C14:C18 C20:C23 C25:C27 C29 D35:D43 D45:D51 D53:D58 D60:D65 D67:D71 D73:D78 D82:D110" name="Bereik1"/>
  </protectedRanges>
  <mergeCells count="1">
    <mergeCell ref="A3:D3"/>
  </mergeCells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ED405-4851-4C49-BF14-92B12E7918F7}">
  <dimension ref="A2:N84"/>
  <sheetViews>
    <sheetView tabSelected="1" topLeftCell="A74" workbookViewId="0">
      <selection activeCell="K53" sqref="K53"/>
    </sheetView>
  </sheetViews>
  <sheetFormatPr defaultColWidth="9.109375" defaultRowHeight="13.8" x14ac:dyDescent="0.25"/>
  <cols>
    <col min="1" max="1" width="49.109375" style="2" bestFit="1" customWidth="1"/>
    <col min="2" max="2" width="18.44140625" style="2" customWidth="1"/>
    <col min="3" max="3" width="21.88671875" style="2" bestFit="1" customWidth="1"/>
    <col min="4" max="4" width="16" style="2" bestFit="1" customWidth="1"/>
    <col min="5" max="5" width="14.5546875" style="2" bestFit="1" customWidth="1"/>
    <col min="6" max="6" width="15.77734375" style="2" customWidth="1"/>
    <col min="7" max="7" width="15.5546875" style="2" bestFit="1" customWidth="1"/>
    <col min="8" max="16384" width="9.109375" style="2"/>
  </cols>
  <sheetData>
    <row r="2" spans="1:6" x14ac:dyDescent="0.25">
      <c r="A2" s="1" t="s">
        <v>0</v>
      </c>
      <c r="B2" s="1"/>
      <c r="C2" s="1"/>
      <c r="D2" s="1"/>
      <c r="F2" s="3"/>
    </row>
    <row r="3" spans="1:6" ht="15.6" x14ac:dyDescent="0.3">
      <c r="A3" s="123" t="s">
        <v>1</v>
      </c>
      <c r="B3" s="124"/>
      <c r="C3" s="124"/>
      <c r="D3" s="124"/>
    </row>
    <row r="4" spans="1:6" ht="15.6" x14ac:dyDescent="0.3">
      <c r="A4" s="4" t="s">
        <v>2</v>
      </c>
      <c r="B4" s="4" t="s">
        <v>3</v>
      </c>
      <c r="C4" s="4" t="s">
        <v>4</v>
      </c>
      <c r="D4" s="4" t="s">
        <v>5</v>
      </c>
    </row>
    <row r="5" spans="1:6" ht="15.6" x14ac:dyDescent="0.3">
      <c r="A5" s="5" t="s">
        <v>6</v>
      </c>
      <c r="B5" s="6"/>
      <c r="C5" s="6"/>
      <c r="D5" s="6"/>
    </row>
    <row r="6" spans="1:6" x14ac:dyDescent="0.25">
      <c r="A6" s="7" t="s">
        <v>7</v>
      </c>
      <c r="B6" s="8">
        <v>26</v>
      </c>
      <c r="C6" s="9"/>
      <c r="D6" s="10">
        <f>B6*C6</f>
        <v>0</v>
      </c>
    </row>
    <row r="7" spans="1:6" ht="15.6" x14ac:dyDescent="0.3">
      <c r="A7" s="11" t="s">
        <v>8</v>
      </c>
      <c r="B7" s="12">
        <v>18</v>
      </c>
      <c r="C7" s="9"/>
      <c r="D7" s="10">
        <f t="shared" ref="D7:D9" si="0">B7*C7</f>
        <v>0</v>
      </c>
    </row>
    <row r="8" spans="1:6" ht="15.6" x14ac:dyDescent="0.3">
      <c r="A8" s="11" t="s">
        <v>9</v>
      </c>
      <c r="B8" s="28">
        <v>3.7</v>
      </c>
      <c r="C8" s="9"/>
      <c r="D8" s="10">
        <f t="shared" si="0"/>
        <v>0</v>
      </c>
    </row>
    <row r="9" spans="1:6" ht="15.6" x14ac:dyDescent="0.3">
      <c r="A9" s="11" t="s">
        <v>10</v>
      </c>
      <c r="B9" s="12">
        <v>21</v>
      </c>
      <c r="C9" s="9"/>
      <c r="D9" s="10">
        <f t="shared" si="0"/>
        <v>0</v>
      </c>
    </row>
    <row r="10" spans="1:6" ht="15.6" x14ac:dyDescent="0.3">
      <c r="A10" s="5" t="s">
        <v>11</v>
      </c>
      <c r="B10" s="6"/>
      <c r="C10" s="13"/>
      <c r="D10" s="13"/>
    </row>
    <row r="11" spans="1:6" ht="15.6" x14ac:dyDescent="0.3">
      <c r="A11" s="11" t="s">
        <v>7</v>
      </c>
      <c r="B11" s="12">
        <v>41</v>
      </c>
      <c r="C11" s="9"/>
      <c r="D11" s="10">
        <f>B11*C11</f>
        <v>0</v>
      </c>
      <c r="E11" s="3"/>
    </row>
    <row r="12" spans="1:6" ht="15.6" x14ac:dyDescent="0.3">
      <c r="A12" s="11" t="s">
        <v>8</v>
      </c>
      <c r="B12" s="12">
        <v>3.7</v>
      </c>
      <c r="C12" s="9"/>
      <c r="D12" s="10">
        <f t="shared" ref="D12" si="1">B12*C12</f>
        <v>0</v>
      </c>
    </row>
    <row r="13" spans="1:6" ht="15.6" x14ac:dyDescent="0.3">
      <c r="A13" s="11" t="s">
        <v>9</v>
      </c>
      <c r="B13" s="28">
        <v>0.5</v>
      </c>
      <c r="C13" s="9"/>
      <c r="D13" s="10">
        <f>B13*C13</f>
        <v>0</v>
      </c>
      <c r="E13" s="3"/>
    </row>
    <row r="14" spans="1:6" ht="15.6" x14ac:dyDescent="0.3">
      <c r="A14" s="5" t="s">
        <v>12</v>
      </c>
      <c r="B14" s="6"/>
      <c r="C14" s="6"/>
      <c r="D14" s="6"/>
    </row>
    <row r="15" spans="1:6" ht="15.6" x14ac:dyDescent="0.3">
      <c r="A15" s="11" t="s">
        <v>7</v>
      </c>
      <c r="B15" s="12">
        <v>45</v>
      </c>
      <c r="C15" s="9"/>
      <c r="D15" s="10">
        <f>B15*C15</f>
        <v>0</v>
      </c>
    </row>
    <row r="16" spans="1:6" ht="15.6" x14ac:dyDescent="0.3">
      <c r="A16" s="11" t="s">
        <v>8</v>
      </c>
      <c r="B16" s="12">
        <v>7.5</v>
      </c>
      <c r="C16" s="9"/>
      <c r="D16" s="10">
        <f t="shared" ref="D16:D17" si="2">B16*C16</f>
        <v>0</v>
      </c>
    </row>
    <row r="17" spans="1:8" ht="15.6" x14ac:dyDescent="0.3">
      <c r="A17" s="11" t="s">
        <v>9</v>
      </c>
      <c r="B17" s="28">
        <v>0.5</v>
      </c>
      <c r="C17" s="9"/>
      <c r="D17" s="10">
        <f t="shared" si="2"/>
        <v>0</v>
      </c>
      <c r="H17" s="2" t="s">
        <v>13</v>
      </c>
    </row>
    <row r="18" spans="1:8" ht="15.6" x14ac:dyDescent="0.3">
      <c r="A18" s="11" t="s">
        <v>14</v>
      </c>
      <c r="B18" s="12">
        <v>1</v>
      </c>
      <c r="C18" s="9"/>
      <c r="D18" s="10">
        <f>B18*C18</f>
        <v>0</v>
      </c>
    </row>
    <row r="19" spans="1:8" ht="15.6" x14ac:dyDescent="0.3">
      <c r="A19" s="5" t="s">
        <v>15</v>
      </c>
      <c r="B19" s="6"/>
      <c r="C19" s="14"/>
      <c r="D19" s="14"/>
    </row>
    <row r="20" spans="1:8" ht="15.6" x14ac:dyDescent="0.3">
      <c r="A20" s="11" t="s">
        <v>7</v>
      </c>
      <c r="B20" s="12">
        <v>93</v>
      </c>
      <c r="C20" s="9"/>
      <c r="D20" s="10">
        <f>B20*C20</f>
        <v>0</v>
      </c>
    </row>
    <row r="21" spans="1:8" ht="15.6" x14ac:dyDescent="0.3">
      <c r="A21" s="11" t="s">
        <v>8</v>
      </c>
      <c r="B21" s="12">
        <v>22</v>
      </c>
      <c r="C21" s="9"/>
      <c r="D21" s="10">
        <f t="shared" ref="D21:D23" si="3">B21*C21</f>
        <v>0</v>
      </c>
    </row>
    <row r="22" spans="1:8" ht="15.6" x14ac:dyDescent="0.3">
      <c r="A22" s="11" t="s">
        <v>9</v>
      </c>
      <c r="B22" s="28">
        <v>0.5</v>
      </c>
      <c r="C22" s="9"/>
      <c r="D22" s="10">
        <f t="shared" si="3"/>
        <v>0</v>
      </c>
    </row>
    <row r="23" spans="1:8" ht="16.2" thickBot="1" x14ac:dyDescent="0.35">
      <c r="A23" s="11" t="s">
        <v>10</v>
      </c>
      <c r="B23" s="12">
        <v>20</v>
      </c>
      <c r="C23" s="9"/>
      <c r="D23" s="10">
        <f>B23*C23</f>
        <v>0</v>
      </c>
    </row>
    <row r="24" spans="1:8" ht="16.2" thickBot="1" x14ac:dyDescent="0.35">
      <c r="A24" s="16" t="s">
        <v>16</v>
      </c>
      <c r="B24" s="17"/>
      <c r="D24" s="18">
        <f>SUM(D6:D9,D11:D13,D15:D18,D20:D23)</f>
        <v>0</v>
      </c>
    </row>
    <row r="26" spans="1:8" customFormat="1" ht="14.4" x14ac:dyDescent="0.3">
      <c r="A26" s="19" t="s">
        <v>73</v>
      </c>
      <c r="F26" s="20"/>
    </row>
    <row r="27" spans="1:8" customFormat="1" ht="15.6" x14ac:dyDescent="0.3">
      <c r="A27" s="5" t="s">
        <v>17</v>
      </c>
      <c r="B27" s="21" t="s">
        <v>18</v>
      </c>
      <c r="C27" s="5" t="s">
        <v>19</v>
      </c>
      <c r="D27" s="5" t="s">
        <v>20</v>
      </c>
      <c r="E27" s="5" t="s">
        <v>21</v>
      </c>
      <c r="F27" s="5" t="s">
        <v>5</v>
      </c>
      <c r="G27" s="2"/>
    </row>
    <row r="28" spans="1:8" customFormat="1" ht="15.6" x14ac:dyDescent="0.3">
      <c r="A28" s="105" t="s">
        <v>22</v>
      </c>
      <c r="B28" s="105"/>
      <c r="C28" s="105"/>
      <c r="D28" s="103"/>
      <c r="E28" s="103"/>
      <c r="F28" s="103"/>
      <c r="G28" s="2"/>
    </row>
    <row r="29" spans="1:8" customFormat="1" ht="16.5" customHeight="1" x14ac:dyDescent="0.3">
      <c r="A29" s="58" t="s">
        <v>147</v>
      </c>
      <c r="B29" s="59">
        <v>1</v>
      </c>
      <c r="C29" s="23" t="s">
        <v>23</v>
      </c>
      <c r="D29" s="9">
        <v>0</v>
      </c>
      <c r="E29" s="24">
        <v>12</v>
      </c>
      <c r="F29" s="25">
        <f t="shared" ref="F29:F38" si="4">D29*E29</f>
        <v>0</v>
      </c>
      <c r="G29" s="2"/>
    </row>
    <row r="30" spans="1:8" customFormat="1" ht="15.6" x14ac:dyDescent="0.3">
      <c r="A30" s="27" t="s">
        <v>24</v>
      </c>
      <c r="B30" s="28">
        <v>5</v>
      </c>
      <c r="C30" s="23" t="s">
        <v>23</v>
      </c>
      <c r="D30" s="9">
        <v>0</v>
      </c>
      <c r="E30" s="23">
        <f t="shared" ref="E30:E35" si="5">B30*12</f>
        <v>60</v>
      </c>
      <c r="F30" s="29">
        <f t="shared" si="4"/>
        <v>0</v>
      </c>
      <c r="G30" s="2"/>
    </row>
    <row r="31" spans="1:8" customFormat="1" ht="15.6" x14ac:dyDescent="0.3">
      <c r="A31" s="27" t="s">
        <v>25</v>
      </c>
      <c r="B31" s="28">
        <v>1</v>
      </c>
      <c r="C31" s="23" t="s">
        <v>23</v>
      </c>
      <c r="D31" s="9">
        <v>0</v>
      </c>
      <c r="E31" s="23">
        <f t="shared" si="5"/>
        <v>12</v>
      </c>
      <c r="F31" s="29">
        <f t="shared" si="4"/>
        <v>0</v>
      </c>
      <c r="G31" s="2"/>
    </row>
    <row r="32" spans="1:8" customFormat="1" ht="15.6" x14ac:dyDescent="0.3">
      <c r="A32" s="27" t="s">
        <v>26</v>
      </c>
      <c r="B32" s="28">
        <v>8</v>
      </c>
      <c r="C32" s="23" t="s">
        <v>23</v>
      </c>
      <c r="D32" s="9">
        <v>0</v>
      </c>
      <c r="E32" s="23">
        <f t="shared" si="5"/>
        <v>96</v>
      </c>
      <c r="F32" s="29">
        <f t="shared" si="4"/>
        <v>0</v>
      </c>
      <c r="G32" s="2"/>
    </row>
    <row r="33" spans="1:7" customFormat="1" ht="15.6" x14ac:dyDescent="0.3">
      <c r="A33" s="30" t="s">
        <v>27</v>
      </c>
      <c r="B33" s="28">
        <v>10</v>
      </c>
      <c r="C33" s="23" t="s">
        <v>23</v>
      </c>
      <c r="D33" s="9">
        <v>0</v>
      </c>
      <c r="E33" s="23">
        <f t="shared" si="5"/>
        <v>120</v>
      </c>
      <c r="F33" s="29">
        <f t="shared" si="4"/>
        <v>0</v>
      </c>
      <c r="G33" s="2"/>
    </row>
    <row r="34" spans="1:7" customFormat="1" ht="15.6" x14ac:dyDescent="0.3">
      <c r="A34" s="30" t="s">
        <v>28</v>
      </c>
      <c r="B34" s="28">
        <v>8</v>
      </c>
      <c r="C34" s="23" t="s">
        <v>23</v>
      </c>
      <c r="D34" s="9">
        <v>0</v>
      </c>
      <c r="E34" s="23">
        <f t="shared" si="5"/>
        <v>96</v>
      </c>
      <c r="F34" s="29">
        <f t="shared" si="4"/>
        <v>0</v>
      </c>
      <c r="G34" s="2"/>
    </row>
    <row r="35" spans="1:7" customFormat="1" ht="15.6" x14ac:dyDescent="0.3">
      <c r="A35" s="31" t="s">
        <v>29</v>
      </c>
      <c r="B35" s="28">
        <v>6</v>
      </c>
      <c r="C35" s="23" t="s">
        <v>23</v>
      </c>
      <c r="D35" s="9">
        <v>0</v>
      </c>
      <c r="E35" s="23">
        <f t="shared" si="5"/>
        <v>72</v>
      </c>
      <c r="F35" s="29">
        <f t="shared" si="4"/>
        <v>0</v>
      </c>
      <c r="G35" s="2"/>
    </row>
    <row r="36" spans="1:7" customFormat="1" ht="15.6" x14ac:dyDescent="0.3">
      <c r="A36" s="31" t="s">
        <v>30</v>
      </c>
      <c r="B36" s="28">
        <v>1</v>
      </c>
      <c r="C36" s="23" t="s">
        <v>31</v>
      </c>
      <c r="D36" s="9">
        <v>0</v>
      </c>
      <c r="E36" s="23">
        <v>4</v>
      </c>
      <c r="F36" s="29">
        <f t="shared" si="4"/>
        <v>0</v>
      </c>
      <c r="G36" s="2"/>
    </row>
    <row r="37" spans="1:7" customFormat="1" ht="15.6" x14ac:dyDescent="0.3">
      <c r="A37" s="31" t="s">
        <v>32</v>
      </c>
      <c r="B37" s="28">
        <v>1</v>
      </c>
      <c r="C37" s="23" t="s">
        <v>31</v>
      </c>
      <c r="D37" s="9">
        <v>0</v>
      </c>
      <c r="E37" s="23">
        <v>4</v>
      </c>
      <c r="F37" s="29">
        <f>D37*E37</f>
        <v>0</v>
      </c>
      <c r="G37" s="2"/>
    </row>
    <row r="38" spans="1:7" customFormat="1" ht="15.6" x14ac:dyDescent="0.3">
      <c r="A38" s="31" t="s">
        <v>33</v>
      </c>
      <c r="B38" s="28">
        <v>1</v>
      </c>
      <c r="C38" s="23" t="s">
        <v>23</v>
      </c>
      <c r="D38" s="9">
        <v>0</v>
      </c>
      <c r="E38" s="23">
        <f>B38*12</f>
        <v>12</v>
      </c>
      <c r="F38" s="29">
        <f t="shared" si="4"/>
        <v>0</v>
      </c>
      <c r="G38" s="2"/>
    </row>
    <row r="39" spans="1:7" customFormat="1" ht="15.6" x14ac:dyDescent="0.3">
      <c r="A39" s="106" t="s">
        <v>34</v>
      </c>
      <c r="B39" s="107"/>
      <c r="C39" s="106"/>
      <c r="D39" s="103"/>
      <c r="E39" s="103"/>
      <c r="F39" s="103"/>
      <c r="G39" s="2"/>
    </row>
    <row r="40" spans="1:7" customFormat="1" ht="15.6" x14ac:dyDescent="0.3">
      <c r="A40" s="27" t="s">
        <v>25</v>
      </c>
      <c r="B40" s="28">
        <v>4</v>
      </c>
      <c r="C40" s="23" t="s">
        <v>23</v>
      </c>
      <c r="D40" s="9">
        <v>0</v>
      </c>
      <c r="E40" s="23">
        <v>48</v>
      </c>
      <c r="F40" s="29">
        <f t="shared" ref="F40:F60" si="6">D40*E40</f>
        <v>0</v>
      </c>
      <c r="G40" s="2"/>
    </row>
    <row r="41" spans="1:7" customFormat="1" ht="15.6" x14ac:dyDescent="0.3">
      <c r="A41" s="27" t="s">
        <v>35</v>
      </c>
      <c r="B41" s="28">
        <v>1</v>
      </c>
      <c r="C41" s="23" t="s">
        <v>23</v>
      </c>
      <c r="D41" s="9">
        <v>0</v>
      </c>
      <c r="E41" s="23">
        <v>12</v>
      </c>
      <c r="F41" s="29">
        <f t="shared" si="6"/>
        <v>0</v>
      </c>
      <c r="G41" s="2"/>
    </row>
    <row r="42" spans="1:7" customFormat="1" ht="15.6" x14ac:dyDescent="0.3">
      <c r="A42" s="27" t="s">
        <v>28</v>
      </c>
      <c r="B42" s="28">
        <v>1</v>
      </c>
      <c r="C42" s="23" t="s">
        <v>23</v>
      </c>
      <c r="D42" s="9">
        <v>0</v>
      </c>
      <c r="E42" s="23">
        <v>12</v>
      </c>
      <c r="F42" s="29">
        <f>D42*E42</f>
        <v>0</v>
      </c>
      <c r="G42" s="2"/>
    </row>
    <row r="43" spans="1:7" customFormat="1" ht="15.6" x14ac:dyDescent="0.3">
      <c r="A43" s="27" t="s">
        <v>36</v>
      </c>
      <c r="B43" s="32">
        <v>1</v>
      </c>
      <c r="C43" s="23" t="s">
        <v>31</v>
      </c>
      <c r="D43" s="9">
        <v>0</v>
      </c>
      <c r="E43" s="23">
        <v>2</v>
      </c>
      <c r="F43" s="29">
        <f>D43*E43</f>
        <v>0</v>
      </c>
      <c r="G43" s="2"/>
    </row>
    <row r="44" spans="1:7" customFormat="1" ht="15.6" x14ac:dyDescent="0.3">
      <c r="A44" s="106" t="s">
        <v>37</v>
      </c>
      <c r="B44" s="106"/>
      <c r="C44" s="106"/>
      <c r="D44" s="103"/>
      <c r="E44" s="103"/>
      <c r="F44" s="103"/>
      <c r="G44" s="2"/>
    </row>
    <row r="45" spans="1:7" customFormat="1" ht="15.6" x14ac:dyDescent="0.3">
      <c r="A45" s="27" t="s">
        <v>25</v>
      </c>
      <c r="B45" s="28">
        <v>2</v>
      </c>
      <c r="C45" s="23" t="s">
        <v>23</v>
      </c>
      <c r="D45" s="9">
        <v>0</v>
      </c>
      <c r="E45" s="23">
        <v>24</v>
      </c>
      <c r="F45" s="29">
        <f t="shared" si="6"/>
        <v>0</v>
      </c>
      <c r="G45" s="2"/>
    </row>
    <row r="46" spans="1:7" customFormat="1" ht="15.6" x14ac:dyDescent="0.3">
      <c r="A46" s="27" t="s">
        <v>24</v>
      </c>
      <c r="B46" s="28">
        <v>1</v>
      </c>
      <c r="C46" s="23" t="s">
        <v>23</v>
      </c>
      <c r="D46" s="9">
        <v>0</v>
      </c>
      <c r="E46" s="23">
        <v>12</v>
      </c>
      <c r="F46" s="29">
        <f t="shared" si="6"/>
        <v>0</v>
      </c>
      <c r="G46" s="2"/>
    </row>
    <row r="47" spans="1:7" customFormat="1" ht="15.6" x14ac:dyDescent="0.3">
      <c r="A47" s="27" t="s">
        <v>26</v>
      </c>
      <c r="B47" s="28">
        <v>1</v>
      </c>
      <c r="C47" s="23" t="s">
        <v>23</v>
      </c>
      <c r="D47" s="9">
        <v>0</v>
      </c>
      <c r="E47" s="23">
        <v>12</v>
      </c>
      <c r="F47" s="29">
        <f t="shared" si="6"/>
        <v>0</v>
      </c>
      <c r="G47" s="2"/>
    </row>
    <row r="48" spans="1:7" customFormat="1" ht="15.6" x14ac:dyDescent="0.3">
      <c r="A48" s="27" t="s">
        <v>38</v>
      </c>
      <c r="B48" s="28">
        <v>2</v>
      </c>
      <c r="C48" s="23" t="s">
        <v>23</v>
      </c>
      <c r="D48" s="9">
        <v>0</v>
      </c>
      <c r="E48" s="23">
        <v>24</v>
      </c>
      <c r="F48" s="29">
        <f t="shared" si="6"/>
        <v>0</v>
      </c>
      <c r="G48" s="2"/>
    </row>
    <row r="49" spans="1:8" customFormat="1" ht="15.6" x14ac:dyDescent="0.3">
      <c r="A49" s="27" t="s">
        <v>27</v>
      </c>
      <c r="B49" s="33">
        <v>2</v>
      </c>
      <c r="C49" s="23" t="s">
        <v>23</v>
      </c>
      <c r="D49" s="9">
        <v>0</v>
      </c>
      <c r="E49" s="23">
        <v>24</v>
      </c>
      <c r="F49" s="29">
        <f t="shared" si="6"/>
        <v>0</v>
      </c>
      <c r="G49" s="2"/>
    </row>
    <row r="50" spans="1:8" customFormat="1" ht="15.6" x14ac:dyDescent="0.3">
      <c r="A50" s="27" t="s">
        <v>28</v>
      </c>
      <c r="B50" s="28">
        <v>2</v>
      </c>
      <c r="C50" s="23" t="s">
        <v>23</v>
      </c>
      <c r="D50" s="9">
        <v>0</v>
      </c>
      <c r="E50" s="23">
        <v>24</v>
      </c>
      <c r="F50" s="29">
        <f t="shared" si="6"/>
        <v>0</v>
      </c>
      <c r="G50" s="2"/>
    </row>
    <row r="51" spans="1:8" customFormat="1" ht="15.6" x14ac:dyDescent="0.3">
      <c r="A51" s="27" t="s">
        <v>39</v>
      </c>
      <c r="B51" s="28">
        <v>1</v>
      </c>
      <c r="C51" s="23" t="s">
        <v>31</v>
      </c>
      <c r="D51" s="9">
        <v>0</v>
      </c>
      <c r="E51" s="23">
        <v>1</v>
      </c>
      <c r="F51" s="29">
        <f t="shared" si="6"/>
        <v>0</v>
      </c>
      <c r="G51" s="2"/>
    </row>
    <row r="52" spans="1:8" customFormat="1" ht="15.6" x14ac:dyDescent="0.3">
      <c r="A52" s="106" t="s">
        <v>40</v>
      </c>
      <c r="B52" s="106"/>
      <c r="C52" s="106"/>
      <c r="D52" s="102"/>
      <c r="E52" s="104"/>
      <c r="F52" s="104"/>
      <c r="G52" s="2"/>
    </row>
    <row r="53" spans="1:8" customFormat="1" ht="15.6" x14ac:dyDescent="0.3">
      <c r="A53" s="27" t="s">
        <v>41</v>
      </c>
      <c r="B53" s="28">
        <v>4</v>
      </c>
      <c r="C53" s="23" t="s">
        <v>23</v>
      </c>
      <c r="D53" s="9">
        <v>0</v>
      </c>
      <c r="E53" s="23">
        <v>48</v>
      </c>
      <c r="F53" s="29">
        <f t="shared" si="6"/>
        <v>0</v>
      </c>
      <c r="G53" s="2"/>
    </row>
    <row r="54" spans="1:8" customFormat="1" ht="15.6" x14ac:dyDescent="0.3">
      <c r="A54" s="27" t="s">
        <v>126</v>
      </c>
      <c r="B54" s="28">
        <v>3</v>
      </c>
      <c r="C54" s="23" t="s">
        <v>23</v>
      </c>
      <c r="D54" s="9">
        <v>0</v>
      </c>
      <c r="E54" s="23">
        <v>36</v>
      </c>
      <c r="F54" s="29">
        <f t="shared" si="6"/>
        <v>0</v>
      </c>
      <c r="G54" s="2"/>
    </row>
    <row r="55" spans="1:8" customFormat="1" ht="15.6" x14ac:dyDescent="0.3">
      <c r="A55" s="27" t="s">
        <v>42</v>
      </c>
      <c r="B55" s="28">
        <v>2</v>
      </c>
      <c r="C55" s="23" t="s">
        <v>23</v>
      </c>
      <c r="D55" s="9">
        <v>0</v>
      </c>
      <c r="E55" s="23">
        <v>24</v>
      </c>
      <c r="F55" s="29">
        <f t="shared" si="6"/>
        <v>0</v>
      </c>
      <c r="G55" s="2"/>
    </row>
    <row r="56" spans="1:8" customFormat="1" ht="15.6" x14ac:dyDescent="0.3">
      <c r="A56" s="27" t="s">
        <v>38</v>
      </c>
      <c r="B56" s="28">
        <v>3</v>
      </c>
      <c r="C56" s="23" t="s">
        <v>23</v>
      </c>
      <c r="D56" s="9">
        <v>0</v>
      </c>
      <c r="E56" s="23">
        <v>36</v>
      </c>
      <c r="F56" s="29">
        <f t="shared" si="6"/>
        <v>0</v>
      </c>
      <c r="G56" s="2"/>
    </row>
    <row r="57" spans="1:8" customFormat="1" ht="15.6" x14ac:dyDescent="0.3">
      <c r="A57" s="27" t="s">
        <v>27</v>
      </c>
      <c r="B57" s="28">
        <v>1</v>
      </c>
      <c r="C57" s="23" t="s">
        <v>23</v>
      </c>
      <c r="D57" s="9">
        <v>0</v>
      </c>
      <c r="E57" s="23">
        <v>12</v>
      </c>
      <c r="F57" s="29">
        <f t="shared" si="6"/>
        <v>0</v>
      </c>
      <c r="G57" s="2"/>
    </row>
    <row r="58" spans="1:8" customFormat="1" ht="15.6" x14ac:dyDescent="0.3">
      <c r="A58" s="27" t="s">
        <v>28</v>
      </c>
      <c r="B58" s="33">
        <v>1</v>
      </c>
      <c r="C58" s="23" t="s">
        <v>23</v>
      </c>
      <c r="D58" s="9">
        <v>0</v>
      </c>
      <c r="E58" s="23">
        <v>12</v>
      </c>
      <c r="F58" s="29">
        <f>D58*E58</f>
        <v>0</v>
      </c>
      <c r="G58" s="2"/>
    </row>
    <row r="59" spans="1:8" customFormat="1" ht="15.6" x14ac:dyDescent="0.3">
      <c r="A59" s="27" t="s">
        <v>29</v>
      </c>
      <c r="B59" s="28">
        <v>8</v>
      </c>
      <c r="C59" s="23" t="s">
        <v>23</v>
      </c>
      <c r="D59" s="9">
        <v>0</v>
      </c>
      <c r="E59" s="23">
        <v>96</v>
      </c>
      <c r="F59" s="29">
        <f t="shared" si="6"/>
        <v>0</v>
      </c>
      <c r="G59" s="2"/>
    </row>
    <row r="60" spans="1:8" customFormat="1" ht="16.2" thickBot="1" x14ac:dyDescent="0.35">
      <c r="A60" s="27" t="s">
        <v>43</v>
      </c>
      <c r="B60" s="28">
        <v>1</v>
      </c>
      <c r="C60" s="23" t="s">
        <v>31</v>
      </c>
      <c r="D60" s="9">
        <v>0</v>
      </c>
      <c r="E60" s="23">
        <v>6</v>
      </c>
      <c r="F60" s="29">
        <f t="shared" si="6"/>
        <v>0</v>
      </c>
      <c r="G60" s="2"/>
    </row>
    <row r="61" spans="1:8" ht="16.2" thickBot="1" x14ac:dyDescent="0.35">
      <c r="A61" s="16" t="s">
        <v>128</v>
      </c>
      <c r="B61" s="17"/>
      <c r="F61" s="18">
        <f>SUM(F29:F60)</f>
        <v>0</v>
      </c>
    </row>
    <row r="62" spans="1:8" customFormat="1" ht="15.6" x14ac:dyDescent="0.3">
      <c r="A62" s="36"/>
      <c r="B62" s="34"/>
      <c r="E62" s="37"/>
      <c r="F62" s="38"/>
      <c r="G62" s="38"/>
    </row>
    <row r="63" spans="1:8" customFormat="1" ht="14.4" x14ac:dyDescent="0.3">
      <c r="A63" s="2"/>
      <c r="B63" s="2"/>
      <c r="C63" s="2"/>
      <c r="D63" s="2"/>
      <c r="E63" s="2"/>
      <c r="F63" s="2"/>
      <c r="G63" s="2"/>
    </row>
    <row r="64" spans="1:8" customFormat="1" ht="15.6" x14ac:dyDescent="0.3">
      <c r="A64" s="96" t="s">
        <v>122</v>
      </c>
      <c r="B64" s="5" t="s">
        <v>158</v>
      </c>
      <c r="C64" s="5" t="s">
        <v>19</v>
      </c>
      <c r="D64" s="5" t="s">
        <v>20</v>
      </c>
      <c r="E64" s="5" t="s">
        <v>21</v>
      </c>
      <c r="F64" s="5" t="s">
        <v>5</v>
      </c>
      <c r="G64" s="2"/>
      <c r="H64" s="20"/>
    </row>
    <row r="65" spans="1:14" customFormat="1" ht="15.6" x14ac:dyDescent="0.3">
      <c r="A65" s="54" t="s">
        <v>44</v>
      </c>
      <c r="B65" s="39" t="s">
        <v>45</v>
      </c>
      <c r="C65" s="39" t="s">
        <v>46</v>
      </c>
      <c r="D65" s="9"/>
      <c r="E65" s="39">
        <v>4</v>
      </c>
      <c r="F65" s="40">
        <f>D65*E65</f>
        <v>0</v>
      </c>
      <c r="G65" s="2"/>
      <c r="H65" s="20"/>
    </row>
    <row r="66" spans="1:14" customFormat="1" ht="15.6" x14ac:dyDescent="0.3">
      <c r="A66" s="54" t="s">
        <v>47</v>
      </c>
      <c r="B66" s="39" t="s">
        <v>48</v>
      </c>
      <c r="C66" s="39" t="s">
        <v>46</v>
      </c>
      <c r="D66" s="9"/>
      <c r="E66" s="39">
        <v>80</v>
      </c>
      <c r="F66" s="40">
        <f t="shared" ref="F66:F83" si="7">D66*E66</f>
        <v>0</v>
      </c>
      <c r="G66" s="2"/>
      <c r="H66" s="20"/>
    </row>
    <row r="67" spans="1:14" customFormat="1" ht="15.6" x14ac:dyDescent="0.3">
      <c r="A67" s="54" t="s">
        <v>49</v>
      </c>
      <c r="B67" s="39" t="s">
        <v>45</v>
      </c>
      <c r="C67" s="39" t="s">
        <v>46</v>
      </c>
      <c r="D67" s="9"/>
      <c r="E67" s="39">
        <v>5</v>
      </c>
      <c r="F67" s="40">
        <f t="shared" si="7"/>
        <v>0</v>
      </c>
      <c r="G67" s="2"/>
      <c r="H67" s="20"/>
    </row>
    <row r="68" spans="1:14" customFormat="1" ht="15.6" x14ac:dyDescent="0.3">
      <c r="A68" s="54" t="s">
        <v>50</v>
      </c>
      <c r="B68" s="39" t="s">
        <v>51</v>
      </c>
      <c r="C68" s="39" t="s">
        <v>46</v>
      </c>
      <c r="D68" s="9"/>
      <c r="E68" s="39">
        <v>40</v>
      </c>
      <c r="F68" s="40">
        <f t="shared" si="7"/>
        <v>0</v>
      </c>
      <c r="G68" s="2"/>
      <c r="H68" s="20"/>
    </row>
    <row r="69" spans="1:14" customFormat="1" ht="15.6" x14ac:dyDescent="0.3">
      <c r="A69" s="54" t="s">
        <v>52</v>
      </c>
      <c r="B69" s="39" t="s">
        <v>45</v>
      </c>
      <c r="C69" s="39" t="s">
        <v>46</v>
      </c>
      <c r="D69" s="9"/>
      <c r="E69" s="39">
        <v>1</v>
      </c>
      <c r="F69" s="40">
        <f t="shared" si="7"/>
        <v>0</v>
      </c>
      <c r="G69" s="2"/>
      <c r="H69" s="20"/>
    </row>
    <row r="70" spans="1:14" customFormat="1" ht="15.6" x14ac:dyDescent="0.3">
      <c r="A70" s="54"/>
      <c r="B70" s="39"/>
      <c r="C70" s="39"/>
      <c r="D70" s="10"/>
      <c r="E70" s="39"/>
      <c r="F70" s="40"/>
      <c r="G70" s="2"/>
      <c r="H70" s="20"/>
      <c r="N70" s="2"/>
    </row>
    <row r="71" spans="1:14" customFormat="1" ht="15.6" x14ac:dyDescent="0.3">
      <c r="A71" s="54" t="s">
        <v>53</v>
      </c>
      <c r="B71" s="39" t="s">
        <v>48</v>
      </c>
      <c r="C71" s="39" t="s">
        <v>46</v>
      </c>
      <c r="D71" s="9"/>
      <c r="E71" s="39">
        <v>80</v>
      </c>
      <c r="F71" s="40">
        <f t="shared" si="7"/>
        <v>0</v>
      </c>
      <c r="G71" s="2"/>
      <c r="H71" s="20"/>
    </row>
    <row r="72" spans="1:14" customFormat="1" ht="15.6" x14ac:dyDescent="0.3">
      <c r="A72" s="54" t="s">
        <v>54</v>
      </c>
      <c r="B72" s="39" t="s">
        <v>51</v>
      </c>
      <c r="C72" s="39" t="s">
        <v>46</v>
      </c>
      <c r="D72" s="9"/>
      <c r="E72" s="39">
        <v>40</v>
      </c>
      <c r="F72" s="40">
        <f t="shared" si="7"/>
        <v>0</v>
      </c>
      <c r="G72" s="2"/>
      <c r="H72" s="20"/>
    </row>
    <row r="73" spans="1:14" customFormat="1" ht="15.6" x14ac:dyDescent="0.3">
      <c r="A73" s="54" t="s">
        <v>55</v>
      </c>
      <c r="B73" s="39" t="s">
        <v>45</v>
      </c>
      <c r="C73" s="39" t="s">
        <v>46</v>
      </c>
      <c r="D73" s="9"/>
      <c r="E73" s="39">
        <v>2</v>
      </c>
      <c r="F73" s="40">
        <f t="shared" si="7"/>
        <v>0</v>
      </c>
      <c r="G73" s="2"/>
      <c r="H73" s="20"/>
    </row>
    <row r="74" spans="1:14" customFormat="1" ht="15.6" x14ac:dyDescent="0.3">
      <c r="A74" s="54"/>
      <c r="B74" s="39"/>
      <c r="C74" s="39"/>
      <c r="D74" s="10"/>
      <c r="E74" s="39"/>
      <c r="F74" s="40"/>
      <c r="G74" s="2"/>
      <c r="H74" s="20"/>
    </row>
    <row r="75" spans="1:14" customFormat="1" ht="15.6" x14ac:dyDescent="0.3">
      <c r="A75" s="54" t="s">
        <v>56</v>
      </c>
      <c r="B75" s="39" t="s">
        <v>45</v>
      </c>
      <c r="C75" s="39" t="s">
        <v>46</v>
      </c>
      <c r="D75" s="9"/>
      <c r="E75" s="39">
        <v>2</v>
      </c>
      <c r="F75" s="40">
        <f t="shared" si="7"/>
        <v>0</v>
      </c>
      <c r="G75" s="2"/>
      <c r="H75" s="20"/>
    </row>
    <row r="76" spans="1:14" customFormat="1" ht="15.6" x14ac:dyDescent="0.3">
      <c r="A76" s="54" t="s">
        <v>57</v>
      </c>
      <c r="B76" s="39" t="s">
        <v>48</v>
      </c>
      <c r="C76" s="39" t="s">
        <v>46</v>
      </c>
      <c r="D76" s="9"/>
      <c r="E76" s="39">
        <v>80</v>
      </c>
      <c r="F76" s="40">
        <f t="shared" si="7"/>
        <v>0</v>
      </c>
      <c r="G76" s="2"/>
      <c r="H76" s="20"/>
    </row>
    <row r="77" spans="1:14" customFormat="1" ht="15.6" x14ac:dyDescent="0.3">
      <c r="A77" s="54" t="s">
        <v>58</v>
      </c>
      <c r="B77" s="39" t="s">
        <v>48</v>
      </c>
      <c r="C77" s="39" t="s">
        <v>46</v>
      </c>
      <c r="D77" s="9"/>
      <c r="E77" s="39">
        <v>80</v>
      </c>
      <c r="F77" s="40">
        <f t="shared" si="7"/>
        <v>0</v>
      </c>
      <c r="G77" s="2"/>
      <c r="H77" s="20"/>
    </row>
    <row r="78" spans="1:14" customFormat="1" ht="15.6" x14ac:dyDescent="0.3">
      <c r="A78" s="54" t="s">
        <v>59</v>
      </c>
      <c r="B78" s="39" t="s">
        <v>45</v>
      </c>
      <c r="C78" s="39" t="s">
        <v>46</v>
      </c>
      <c r="D78" s="9"/>
      <c r="E78" s="39">
        <v>2</v>
      </c>
      <c r="F78" s="40">
        <f t="shared" si="7"/>
        <v>0</v>
      </c>
      <c r="G78" s="2"/>
      <c r="I78" s="36"/>
    </row>
    <row r="79" spans="1:14" customFormat="1" ht="15.6" x14ac:dyDescent="0.3">
      <c r="A79" s="54"/>
      <c r="B79" s="39"/>
      <c r="C79" s="39"/>
      <c r="D79" s="10"/>
      <c r="E79" s="39"/>
      <c r="F79" s="40"/>
      <c r="G79" s="2"/>
      <c r="H79" s="20"/>
    </row>
    <row r="80" spans="1:14" customFormat="1" ht="15.6" x14ac:dyDescent="0.3">
      <c r="A80" s="54" t="s">
        <v>60</v>
      </c>
      <c r="B80" s="39" t="s">
        <v>48</v>
      </c>
      <c r="C80" s="39" t="s">
        <v>46</v>
      </c>
      <c r="D80" s="9"/>
      <c r="E80" s="39">
        <v>80</v>
      </c>
      <c r="F80" s="40">
        <f t="shared" si="7"/>
        <v>0</v>
      </c>
      <c r="G80" s="2"/>
      <c r="H80" s="20"/>
    </row>
    <row r="81" spans="1:8" customFormat="1" ht="15.6" x14ac:dyDescent="0.3">
      <c r="A81" s="54" t="s">
        <v>61</v>
      </c>
      <c r="B81" s="39" t="s">
        <v>48</v>
      </c>
      <c r="C81" s="39" t="s">
        <v>46</v>
      </c>
      <c r="D81" s="9"/>
      <c r="E81" s="39">
        <v>80</v>
      </c>
      <c r="F81" s="40">
        <f t="shared" si="7"/>
        <v>0</v>
      </c>
      <c r="G81" s="2"/>
      <c r="H81" s="20"/>
    </row>
    <row r="82" spans="1:8" customFormat="1" ht="15.6" x14ac:dyDescent="0.3">
      <c r="A82" s="54" t="s">
        <v>149</v>
      </c>
      <c r="B82" s="39" t="s">
        <v>45</v>
      </c>
      <c r="C82" s="39" t="s">
        <v>46</v>
      </c>
      <c r="D82" s="9"/>
      <c r="E82" s="39">
        <v>3</v>
      </c>
      <c r="F82" s="40">
        <f t="shared" si="7"/>
        <v>0</v>
      </c>
      <c r="G82" s="2"/>
      <c r="H82" s="20"/>
    </row>
    <row r="83" spans="1:8" customFormat="1" ht="16.2" thickBot="1" x14ac:dyDescent="0.35">
      <c r="A83" s="54" t="s">
        <v>62</v>
      </c>
      <c r="B83" s="39" t="s">
        <v>51</v>
      </c>
      <c r="C83" s="39" t="s">
        <v>46</v>
      </c>
      <c r="D83" s="9"/>
      <c r="E83" s="39">
        <v>40</v>
      </c>
      <c r="F83" s="40">
        <f t="shared" si="7"/>
        <v>0</v>
      </c>
      <c r="G83" s="2"/>
      <c r="H83" s="20"/>
    </row>
    <row r="84" spans="1:8" ht="16.2" thickBot="1" x14ac:dyDescent="0.35">
      <c r="A84" s="16" t="s">
        <v>128</v>
      </c>
      <c r="F84" s="18">
        <f>SUM(F65:F83)</f>
        <v>0</v>
      </c>
    </row>
  </sheetData>
  <sheetProtection algorithmName="SHA-512" hashValue="S2ph32uBvQCZ4kkR2wmmQXOTDCEP+0BJUhS1TLqZ3LTOeF79aJfkxygg3egOxzv0nGwfU4eameI8rZNXfQJxgw==" saltValue="u5CTV7Ia+Nwoqz1l0fS3cQ==" spinCount="100000" sheet="1" objects="1" scenarios="1"/>
  <protectedRanges>
    <protectedRange sqref="O40 C6:C9 C11:C13 C15:C18 C20:C23 D29:D38 D40:D43 D45:D51 D65:D83 D53:D60" name="Bereik3"/>
    <protectedRange sqref="D65:D83" name="Bereik1_1"/>
    <protectedRange sqref="C20:C23 C15:C18 C11:C13 D45:D51 C6:C9 D40:D43 D29:D38 D53:D60" name="Bereik1"/>
  </protectedRanges>
  <mergeCells count="1">
    <mergeCell ref="A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5f63b6-16e5-4c5a-a9ac-3dbd7f28d9b9">
      <Terms xmlns="http://schemas.microsoft.com/office/infopath/2007/PartnerControls"/>
    </lcf76f155ced4ddcb4097134ff3c332f>
    <TaxCatchAll xmlns="89c876f5-d999-449a-96a3-88ff063d544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B913B885A1745B00CBC98F4518969" ma:contentTypeVersion="11" ma:contentTypeDescription="Een nieuw document maken." ma:contentTypeScope="" ma:versionID="c9f2ed4e1f6c366a0f009b01b47e6199">
  <xsd:schema xmlns:xsd="http://www.w3.org/2001/XMLSchema" xmlns:xs="http://www.w3.org/2001/XMLSchema" xmlns:p="http://schemas.microsoft.com/office/2006/metadata/properties" xmlns:ns2="2c5f63b6-16e5-4c5a-a9ac-3dbd7f28d9b9" xmlns:ns3="89c876f5-d999-449a-96a3-88ff063d5447" targetNamespace="http://schemas.microsoft.com/office/2006/metadata/properties" ma:root="true" ma:fieldsID="e51a4037745e85d5cd065c47e1236cca" ns2:_="" ns3:_="">
    <xsd:import namespace="2c5f63b6-16e5-4c5a-a9ac-3dbd7f28d9b9"/>
    <xsd:import namespace="89c876f5-d999-449a-96a3-88ff063d5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f63b6-16e5-4c5a-a9ac-3dbd7f28d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6aa0a0a-ab1b-4084-9454-0fab04725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876f5-d999-449a-96a3-88ff063d54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a821d0-7a03-41b6-b303-09090ef15bc9}" ma:internalName="TaxCatchAll" ma:showField="CatchAllData" ma:web="89c876f5-d999-449a-96a3-88ff063d5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A72E26-5C9D-4AAF-B521-045C89F5E9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5684C0-7CCE-4A39-A850-5C232954743A}">
  <ds:schemaRefs>
    <ds:schemaRef ds:uri="http://purl.org/dc/elements/1.1/"/>
    <ds:schemaRef ds:uri="http://schemas.openxmlformats.org/package/2006/metadata/core-properties"/>
    <ds:schemaRef ds:uri="http://www.w3.org/XML/1998/namespace"/>
    <ds:schemaRef ds:uri="89c876f5-d999-449a-96a3-88ff063d5447"/>
    <ds:schemaRef ds:uri="http://purl.org/dc/terms/"/>
    <ds:schemaRef ds:uri="http://schemas.microsoft.com/office/2006/documentManagement/types"/>
    <ds:schemaRef ds:uri="2c5f63b6-16e5-4c5a-a9ac-3dbd7f28d9b9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54DA15-FF58-49E6-AAC4-76C9EEA875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5f63b6-16e5-4c5a-a9ac-3dbd7f28d9b9"/>
    <ds:schemaRef ds:uri="89c876f5-d999-449a-96a3-88ff063d5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Inschrijfprijs</vt:lpstr>
      <vt:lpstr>Nijmegen</vt:lpstr>
      <vt:lpstr>Arnhem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Brugmans</dc:creator>
  <cp:keywords/>
  <dc:description/>
  <cp:lastModifiedBy>Marco Brugmans</cp:lastModifiedBy>
  <cp:revision/>
  <dcterms:created xsi:type="dcterms:W3CDTF">2026-08-28T08:13:01Z</dcterms:created>
  <dcterms:modified xsi:type="dcterms:W3CDTF">2026-09-04T08:54:07Z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0x010100CEBB913B885A1745B00CBC98F4518969</vt:lpwstr>
  </property>
  <property fmtid="{D5CDD505-2E9C-101B-9397-08002B2CF9AE}" pid="3" name="MediaServiceImageTags">
    <vt:lpwstr/>
  </property>
</Properties>
</file>