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nnl.sharepoint.com/teams/SERV-INK-Grondstoffenmanagement/Gedeelde documenten/General/2. Publicatie/Europese aanbesteding/Bijlagen/"/>
    </mc:Choice>
  </mc:AlternateContent>
  <xr:revisionPtr revIDLastSave="149" documentId="14_{E9B29733-D24E-43CA-8D5E-B3D638DA7749}" xr6:coauthVersionLast="47" xr6:coauthVersionMax="47" xr10:uidLastSave="{0EB8F18C-C5B5-46F8-BC91-000416625D74}"/>
  <workbookProtection workbookAlgorithmName="SHA-512" workbookHashValue="qLOoMwJZzwasnne/jDTQ+FzhcRdUfXToJnTpotY9OBBStYrbAvtGE98qB1amAhu/3MZE2rGRzrgs1bTTgNj9og==" workbookSaltValue="LxJexpVE4rQ+au2QbWrlDA==" workbookSpinCount="100000" lockStructure="1"/>
  <bookViews>
    <workbookView xWindow="28680" yWindow="-120" windowWidth="51840" windowHeight="21120" activeTab="1" xr2:uid="{DF0664F7-250D-4F89-B3EC-B34D26CBC45C}"/>
  </bookViews>
  <sheets>
    <sheet name="Inschrijfprijs" sheetId="3" r:id="rId1"/>
    <sheet name="Nijmegen" sheetId="2" r:id="rId2"/>
    <sheet name="Arnhem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2" l="1"/>
  <c r="G64" i="1"/>
  <c r="G86" i="1"/>
  <c r="G37" i="1" l="1"/>
  <c r="F44" i="2"/>
  <c r="G44" i="2" s="1"/>
  <c r="F42" i="2"/>
  <c r="G54" i="1"/>
  <c r="G47" i="1"/>
  <c r="F40" i="1"/>
  <c r="G40" i="1" s="1"/>
  <c r="F41" i="1"/>
  <c r="G41" i="1" s="1"/>
  <c r="F42" i="1"/>
  <c r="G42" i="1" s="1"/>
  <c r="F43" i="1"/>
  <c r="F44" i="1"/>
  <c r="G44" i="1" s="1"/>
  <c r="F45" i="1"/>
  <c r="G45" i="1" s="1"/>
  <c r="F39" i="1"/>
  <c r="G39" i="1" s="1"/>
  <c r="F38" i="1"/>
  <c r="G38" i="1" s="1"/>
  <c r="G50" i="1"/>
  <c r="G51" i="1"/>
  <c r="G52" i="1"/>
  <c r="G53" i="1"/>
  <c r="G56" i="1"/>
  <c r="G57" i="1"/>
  <c r="G58" i="1"/>
  <c r="G59" i="1"/>
  <c r="G60" i="1"/>
  <c r="G61" i="1"/>
  <c r="G62" i="1"/>
  <c r="G63" i="1"/>
  <c r="G66" i="1"/>
  <c r="G67" i="1"/>
  <c r="G68" i="1"/>
  <c r="G69" i="1"/>
  <c r="G70" i="1"/>
  <c r="G71" i="1"/>
  <c r="G72" i="1"/>
  <c r="G73" i="1"/>
  <c r="G74" i="1"/>
  <c r="G75" i="1"/>
  <c r="G77" i="1"/>
  <c r="G43" i="1"/>
  <c r="G46" i="1"/>
  <c r="G48" i="1"/>
  <c r="G36" i="1"/>
  <c r="G41" i="2"/>
  <c r="G90" i="2"/>
  <c r="G88" i="2"/>
  <c r="D30" i="1"/>
  <c r="D24" i="1"/>
  <c r="D25" i="1"/>
  <c r="D26" i="1"/>
  <c r="D27" i="1"/>
  <c r="D28" i="1"/>
  <c r="D23" i="1"/>
  <c r="D19" i="1"/>
  <c r="D20" i="1"/>
  <c r="D21" i="1"/>
  <c r="D18" i="1"/>
  <c r="D14" i="1"/>
  <c r="D15" i="1"/>
  <c r="D16" i="1"/>
  <c r="D13" i="1"/>
  <c r="D7" i="1"/>
  <c r="D8" i="1"/>
  <c r="D9" i="1"/>
  <c r="D10" i="1"/>
  <c r="D11" i="1"/>
  <c r="D6" i="1"/>
  <c r="D35" i="2"/>
  <c r="D31" i="2"/>
  <c r="D32" i="2"/>
  <c r="D33" i="2"/>
  <c r="D30" i="2"/>
  <c r="D24" i="2"/>
  <c r="D25" i="2"/>
  <c r="D26" i="2"/>
  <c r="D27" i="2"/>
  <c r="D28" i="2"/>
  <c r="D23" i="2"/>
  <c r="D18" i="2"/>
  <c r="D19" i="2"/>
  <c r="D20" i="2"/>
  <c r="D21" i="2"/>
  <c r="D17" i="2"/>
  <c r="D13" i="2"/>
  <c r="D14" i="2"/>
  <c r="D15" i="2"/>
  <c r="D7" i="2"/>
  <c r="D8" i="2"/>
  <c r="D9" i="2"/>
  <c r="D10" i="2"/>
  <c r="D11" i="2"/>
  <c r="D6" i="2"/>
  <c r="G70" i="2"/>
  <c r="G45" i="2"/>
  <c r="G46" i="2"/>
  <c r="G47" i="2"/>
  <c r="G48" i="2"/>
  <c r="G49" i="2"/>
  <c r="G50" i="2"/>
  <c r="G51" i="2"/>
  <c r="G52" i="2"/>
  <c r="G53" i="2"/>
  <c r="G97" i="2"/>
  <c r="G96" i="2"/>
  <c r="G95" i="2"/>
  <c r="G94" i="2"/>
  <c r="G93" i="2"/>
  <c r="G92" i="2"/>
  <c r="G99" i="2"/>
  <c r="G75" i="2"/>
  <c r="G67" i="2"/>
  <c r="G68" i="2"/>
  <c r="G58" i="2"/>
  <c r="G57" i="2"/>
  <c r="G62" i="2"/>
  <c r="D31" i="1" l="1"/>
  <c r="B25" i="3" s="1"/>
  <c r="G89" i="2" l="1"/>
  <c r="G87" i="2"/>
  <c r="G86" i="2"/>
  <c r="G85" i="2"/>
  <c r="G84" i="2"/>
  <c r="G83" i="2"/>
  <c r="G81" i="2"/>
  <c r="G80" i="2"/>
  <c r="G79" i="2"/>
  <c r="G78" i="2"/>
  <c r="G77" i="2"/>
  <c r="G76" i="2"/>
  <c r="G74" i="2"/>
  <c r="G73" i="2"/>
  <c r="G69" i="2"/>
  <c r="G66" i="2"/>
  <c r="G65" i="2"/>
  <c r="G64" i="2"/>
  <c r="G61" i="2"/>
  <c r="G60" i="2"/>
  <c r="G59" i="2"/>
  <c r="G56" i="2"/>
  <c r="G55" i="2"/>
  <c r="G43" i="2"/>
  <c r="G42" i="2"/>
  <c r="D36" i="2"/>
  <c r="B20" i="3" s="1"/>
  <c r="G85" i="1"/>
  <c r="G84" i="1"/>
  <c r="G83" i="1"/>
  <c r="G82" i="1"/>
  <c r="G81" i="1"/>
  <c r="G80" i="1"/>
  <c r="G102" i="2"/>
  <c r="G103" i="2"/>
  <c r="G104" i="2"/>
  <c r="G105" i="2"/>
  <c r="G106" i="2"/>
  <c r="G101" i="2"/>
  <c r="G100" i="2"/>
  <c r="G107" i="2" l="1"/>
  <c r="B21" i="3" s="1"/>
  <c r="B22" i="3" s="1"/>
  <c r="G87" i="1"/>
  <c r="B26" i="3" s="1"/>
  <c r="B27" i="3" s="1"/>
  <c r="B30" i="3" l="1"/>
</calcChain>
</file>

<file path=xl/sharedStrings.xml><?xml version="1.0" encoding="utf-8"?>
<sst xmlns="http://schemas.openxmlformats.org/spreadsheetml/2006/main" count="381" uniqueCount="146">
  <si>
    <t>VERWERKINGSKOSTEN</t>
  </si>
  <si>
    <t>Arnhem</t>
  </si>
  <si>
    <t>Afvalstroom</t>
  </si>
  <si>
    <t>Tonnage per jaar</t>
  </si>
  <si>
    <t>Tarief per ton (excl. btw)</t>
  </si>
  <si>
    <t>Subtotaal per jaar</t>
  </si>
  <si>
    <t>Ruitenberglaan 26</t>
  </si>
  <si>
    <t>Restafval</t>
  </si>
  <si>
    <t>Papier</t>
  </si>
  <si>
    <t>Vertrouwelijk Papier</t>
  </si>
  <si>
    <t>Glas</t>
  </si>
  <si>
    <t>Swill</t>
  </si>
  <si>
    <t>PD</t>
  </si>
  <si>
    <t>Ruitenberglaan 27</t>
  </si>
  <si>
    <t>Ruitenberglaan 29</t>
  </si>
  <si>
    <t xml:space="preserve"> </t>
  </si>
  <si>
    <t>Ruitenberglaan 31</t>
  </si>
  <si>
    <t>SWILL</t>
  </si>
  <si>
    <t>Ruitenberglaan 33</t>
  </si>
  <si>
    <t>Totaalprijs verwerkingskosten</t>
  </si>
  <si>
    <t>HUUR / TRANSPORT / LEDIGING</t>
  </si>
  <si>
    <t>Inzamelmiddel</t>
  </si>
  <si>
    <t>Aantal</t>
  </si>
  <si>
    <t>Ledegingsfrequentie</t>
  </si>
  <si>
    <t>Onderwerp</t>
  </si>
  <si>
    <t>Tarief (excl. btw)</t>
  </si>
  <si>
    <t>Weegfactor</t>
  </si>
  <si>
    <t>RUITENBERGLAAN 26</t>
  </si>
  <si>
    <t>Perscontainer 10 m3</t>
  </si>
  <si>
    <t>huur per maand</t>
  </si>
  <si>
    <t xml:space="preserve">afroep </t>
  </si>
  <si>
    <t>transport retour</t>
  </si>
  <si>
    <t>Container 660 L Restafval</t>
  </si>
  <si>
    <t>Container 1100 L Restafval</t>
  </si>
  <si>
    <t>Container 660 L Papier</t>
  </si>
  <si>
    <t>Container 250 L Vertrouwelijk papier</t>
  </si>
  <si>
    <t>Container 600 L Vertrouwelijk papier</t>
  </si>
  <si>
    <t>Container 240 L Glas</t>
  </si>
  <si>
    <t>Container 120 L Swill</t>
  </si>
  <si>
    <t>Container 660 L PMD</t>
  </si>
  <si>
    <t>vetput 3 m3</t>
  </si>
  <si>
    <t>lediging</t>
  </si>
  <si>
    <t>vetput 1,5 m3</t>
  </si>
  <si>
    <t>Container 60 L datadrager (gesloten)</t>
  </si>
  <si>
    <t>RUITENBERGLAAN 27</t>
  </si>
  <si>
    <t>Container 1700 L Papier</t>
  </si>
  <si>
    <t>Container 1100 L PMD</t>
  </si>
  <si>
    <t>Vetput 1,5 m3</t>
  </si>
  <si>
    <t>RUITENBERGLAAN 29</t>
  </si>
  <si>
    <t>Container 770 L Papier</t>
  </si>
  <si>
    <t>1,5 m3 Vetput</t>
  </si>
  <si>
    <t>RUITENBERGLAAN 31</t>
  </si>
  <si>
    <t>Container 1700 L Restafval</t>
  </si>
  <si>
    <t>Container 2400 L gaaskooi Papier</t>
  </si>
  <si>
    <t>Container 240 L Papier</t>
  </si>
  <si>
    <t>Container 240 Lglas</t>
  </si>
  <si>
    <t>Container 1700 L PMD</t>
  </si>
  <si>
    <t>5 m3 Vetput</t>
  </si>
  <si>
    <t>RUITENBERGLAAN 33</t>
  </si>
  <si>
    <t>Container 240L Glas</t>
  </si>
  <si>
    <t>Route inzameling bedrijfsafval Ruitenberglaan 26</t>
  </si>
  <si>
    <t>1 x per week</t>
  </si>
  <si>
    <t>Lediging</t>
  </si>
  <si>
    <t>Route inzameling bedrijfsafval Ruitenberglaan 27</t>
  </si>
  <si>
    <t>Route inzameling bedrijfsafval Ruitenberglaan 29</t>
  </si>
  <si>
    <t>2 x per week</t>
  </si>
  <si>
    <t>Route inzameling bedrijfsafval Ruitenberglaan 31</t>
  </si>
  <si>
    <t>3 x per week</t>
  </si>
  <si>
    <t>Route inzameling bedrijfsafval Ruitenberglaan 33</t>
  </si>
  <si>
    <t>4 x per week</t>
  </si>
  <si>
    <t>transport</t>
  </si>
  <si>
    <t>Totaalprijs HUUR / TRANSPORT / LEDIGING</t>
  </si>
  <si>
    <t>Nijmegen</t>
  </si>
  <si>
    <t>Subtotaal</t>
  </si>
  <si>
    <t>Kapittelweg 33</t>
  </si>
  <si>
    <t>Kapittelweg 35</t>
  </si>
  <si>
    <t>Vertrouwelijk papier</t>
  </si>
  <si>
    <t>Laan van Scheut 2</t>
  </si>
  <si>
    <t>Laboratoriumglas</t>
  </si>
  <si>
    <t>Laan van scheut 10</t>
  </si>
  <si>
    <t xml:space="preserve">Professor Molkenboerstraat </t>
  </si>
  <si>
    <t>Verlengde Goenestraat 75</t>
  </si>
  <si>
    <t>KAPITTELWEG 33</t>
  </si>
  <si>
    <t>Perscontainer 18m3 Restafval</t>
  </si>
  <si>
    <t>Perscontainer 18m3 Papier</t>
  </si>
  <si>
    <t>Container 600L Vertrouwelijk papier</t>
  </si>
  <si>
    <t>Container 250L Vertrouwelijk papier</t>
  </si>
  <si>
    <t>Afroep</t>
  </si>
  <si>
    <t>Container 660L Restafval</t>
  </si>
  <si>
    <t>Container 660L Papier</t>
  </si>
  <si>
    <t>Container 660L PMD</t>
  </si>
  <si>
    <t>Container 1100L PMD</t>
  </si>
  <si>
    <t>Container 120L Swill</t>
  </si>
  <si>
    <t>3 m3 Vetput</t>
  </si>
  <si>
    <t>4 x per jaar</t>
  </si>
  <si>
    <t>KAPITTELWEG 35</t>
  </si>
  <si>
    <t>1x per 2 weken</t>
  </si>
  <si>
    <t>LAAN VAN SCHEUT 2</t>
  </si>
  <si>
    <t>Container 1300L Restafval</t>
  </si>
  <si>
    <t>Container 1100L Papier</t>
  </si>
  <si>
    <t>Container 600L PMD</t>
  </si>
  <si>
    <t>Container 140L / Laboratoriumglas</t>
  </si>
  <si>
    <t>Container 60L Datadrager (afgesloten)</t>
  </si>
  <si>
    <t>LAAN VAN SCHEUT 10</t>
  </si>
  <si>
    <t>Perscontainer 18m3 (Restafval)</t>
  </si>
  <si>
    <t>Container 660 L t.b.v. perscontainer</t>
  </si>
  <si>
    <t xml:space="preserve">2 x per week </t>
  </si>
  <si>
    <t>Container 500 L Vertrouwelijk papier</t>
  </si>
  <si>
    <t xml:space="preserve">4 x per jaar </t>
  </si>
  <si>
    <t xml:space="preserve">PROFESSOR MOLKENBOERSTRAAT 3 </t>
  </si>
  <si>
    <t>Container 1100 L Papier</t>
  </si>
  <si>
    <t>1x per week</t>
  </si>
  <si>
    <t>VERLENGDE GROENESTRAAT 75</t>
  </si>
  <si>
    <t>Container 240 L Afroep</t>
  </si>
  <si>
    <t>Route inzameling bedrijfsafval Kapittelweg 33</t>
  </si>
  <si>
    <t>Route inzameling bedrijfsafval Kapittelweg 35</t>
  </si>
  <si>
    <t>Route inzameling bedrijfsafval Laan van Scheut 2</t>
  </si>
  <si>
    <t>Route inzameling bedrijfsafval Laan van Scheut 10</t>
  </si>
  <si>
    <t>Route inzameling bedrijfsafval Prof. Molkenboerstraat</t>
  </si>
  <si>
    <t>5 x per week</t>
  </si>
  <si>
    <t>Route inzameling papier/karton campus Nijmegen</t>
  </si>
  <si>
    <t>Prijzenblad Europese aanbesteding Restromen</t>
  </si>
  <si>
    <t>TenderNed kenmerk: TN 595021</t>
  </si>
  <si>
    <t>Uitgangspunten Prijzenblad:</t>
  </si>
  <si>
    <t>Inschrijver kan op geen enkele wijze rechten ontlenen aan de in dit prijzenblad opgegeven aantallen.</t>
  </si>
  <si>
    <t xml:space="preserve">Opbrengsten dienen niet te worden opnomen in dit prijzenblad. Indien inschrijver voor bepaalde afstromen of onderdelen geen kosten berekent, mag een nultarief worden ingevuld. </t>
  </si>
  <si>
    <t>De weegfactor voor huur is berekend o.b.v. het aantal containers x 12 maanden. De weegfactor voor transport/ledigen is gebaseerd o.b.v. cijfers uit het verleden.</t>
  </si>
  <si>
    <t xml:space="preserve">Opdrachtgever houdt zich het recht voor om de ledigingsfrequenties in het bovenstaande schema te wijzigen. </t>
  </si>
  <si>
    <t>Totaalprijs huur verwerkingskosten</t>
  </si>
  <si>
    <t>Totaalprijs huur / transport / lediging</t>
  </si>
  <si>
    <t>TOTAALPRIJS NIJMEGEN</t>
  </si>
  <si>
    <t>TOTAALPRIJS ARNHEM</t>
  </si>
  <si>
    <t>INSCHRIJFPRIJS</t>
  </si>
  <si>
    <t xml:space="preserve">Naam organisatie </t>
  </si>
  <si>
    <t>Naam tekenbevoegde</t>
  </si>
  <si>
    <t xml:space="preserve">functionaris </t>
  </si>
  <si>
    <t xml:space="preserve">Functie </t>
  </si>
  <si>
    <t xml:space="preserve">Plaats en datum </t>
  </si>
  <si>
    <t>Handtekening</t>
  </si>
  <si>
    <t xml:space="preserve">Inschrijver mag alleen de gele cellen in kolom B,  C en E invullen. </t>
  </si>
  <si>
    <t>de rolcontainers op locatie Kapittelweg 35 dienen te voldoen aan eis 23 zoals gesteld in het Programma van Eisen v1.0</t>
  </si>
  <si>
    <t xml:space="preserve">Route Inzameling Chemisch afval </t>
  </si>
  <si>
    <t>Route inzameling bedrijfsafval Verl. Groenestraat</t>
  </si>
  <si>
    <t>Route inzameling papier/karton campus Arnhem</t>
  </si>
  <si>
    <t>startvoorraad</t>
  </si>
  <si>
    <t>Emballage conform bijlage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</si>
</sst>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8"/>
      <name val="Aptos Narrow"/>
      <family val="2"/>
      <scheme val="minor"/>
    </font>
    <font>
      <sz val="9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2"/>
      <color theme="1"/>
      <name val="Arial Narrow"/>
      <family val="2"/>
    </font>
    <font>
      <sz val="11"/>
      <color theme="0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2"/>
      <color theme="0"/>
      <name val="Arial Narrow"/>
      <family val="2"/>
    </font>
    <font>
      <b/>
      <sz val="9"/>
      <color theme="0"/>
      <name val="Arial Narrow"/>
      <family val="2"/>
    </font>
    <font>
      <sz val="12"/>
      <color rgb="FF000000"/>
      <name val="Arial Narrow"/>
      <family val="2"/>
    </font>
    <font>
      <b/>
      <sz val="12"/>
      <color rgb="FFFFFFFF"/>
      <name val="Arial Narrow"/>
    </font>
    <font>
      <b/>
      <sz val="24"/>
      <color theme="1"/>
      <name val="Roboto"/>
    </font>
    <font>
      <b/>
      <sz val="18"/>
      <color theme="1"/>
      <name val="Roboto"/>
    </font>
    <font>
      <b/>
      <sz val="11"/>
      <color rgb="FFFF0000"/>
      <name val="Aptos Narrow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8"/>
      <color rgb="FF000000"/>
      <name val="Verdana"/>
      <family val="2"/>
    </font>
    <font>
      <sz val="11"/>
      <color rgb="FFFF0000"/>
      <name val="Aptos Narrow"/>
      <family val="2"/>
      <scheme val="minor"/>
    </font>
    <font>
      <sz val="11"/>
      <color rgb="FFFF0000"/>
      <name val="Arial Narrow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Aptos"/>
      <family val="2"/>
    </font>
    <font>
      <sz val="10"/>
      <color theme="1"/>
      <name val="Roboto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0056"/>
        <bgColor indexed="64"/>
      </patternFill>
    </fill>
    <fill>
      <patternFill patternType="darkUp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32">
    <xf numFmtId="0" fontId="0" fillId="0" borderId="0" xfId="0"/>
    <xf numFmtId="0" fontId="3" fillId="0" borderId="0" xfId="0" applyFont="1"/>
    <xf numFmtId="0" fontId="4" fillId="2" borderId="3" xfId="1" applyFont="1" applyFill="1" applyBorder="1" applyAlignment="1">
      <alignment horizontal="left"/>
    </xf>
    <xf numFmtId="0" fontId="4" fillId="2" borderId="3" xfId="1" applyFont="1" applyFill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0" fontId="4" fillId="3" borderId="0" xfId="1" applyFont="1" applyFill="1" applyAlignment="1">
      <alignment horizontal="left"/>
    </xf>
    <xf numFmtId="0" fontId="7" fillId="0" borderId="0" xfId="0" applyFont="1"/>
    <xf numFmtId="0" fontId="4" fillId="3" borderId="4" xfId="1" applyFont="1" applyFill="1" applyBorder="1" applyAlignment="1">
      <alignment horizontal="left"/>
    </xf>
    <xf numFmtId="0" fontId="6" fillId="0" borderId="0" xfId="0" applyFont="1"/>
    <xf numFmtId="0" fontId="10" fillId="0" borderId="0" xfId="0" applyFont="1" applyAlignment="1">
      <alignment horizontal="left" vertical="center"/>
    </xf>
    <xf numFmtId="0" fontId="3" fillId="0" borderId="4" xfId="0" applyFont="1" applyBorder="1"/>
    <xf numFmtId="0" fontId="4" fillId="0" borderId="4" xfId="1" applyFont="1" applyBorder="1" applyAlignment="1">
      <alignment horizontal="left"/>
    </xf>
    <xf numFmtId="0" fontId="0" fillId="0" borderId="3" xfId="0" applyBorder="1"/>
    <xf numFmtId="0" fontId="11" fillId="5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4" fontId="11" fillId="0" borderId="3" xfId="0" applyNumberFormat="1" applyFont="1" applyBorder="1"/>
    <xf numFmtId="0" fontId="11" fillId="3" borderId="3" xfId="0" applyFont="1" applyFill="1" applyBorder="1" applyAlignment="1">
      <alignment vertical="center"/>
    </xf>
    <xf numFmtId="0" fontId="3" fillId="3" borderId="3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4" borderId="3" xfId="1" applyFont="1" applyFill="1" applyBorder="1" applyAlignment="1">
      <alignment horizontal="left"/>
    </xf>
    <xf numFmtId="0" fontId="4" fillId="4" borderId="3" xfId="1" applyFont="1" applyFill="1" applyBorder="1" applyAlignment="1">
      <alignment horizontal="center"/>
    </xf>
    <xf numFmtId="0" fontId="4" fillId="4" borderId="3" xfId="1" applyFont="1" applyFill="1" applyBorder="1"/>
    <xf numFmtId="44" fontId="9" fillId="3" borderId="3" xfId="0" applyNumberFormat="1" applyFont="1" applyFill="1" applyBorder="1" applyAlignment="1" applyProtection="1">
      <alignment horizontal="left" vertical="center"/>
      <protection locked="0"/>
    </xf>
    <xf numFmtId="44" fontId="9" fillId="3" borderId="11" xfId="0" applyNumberFormat="1" applyFont="1" applyFill="1" applyBorder="1" applyAlignment="1" applyProtection="1">
      <alignment horizontal="left" vertical="center"/>
      <protection locked="0"/>
    </xf>
    <xf numFmtId="164" fontId="6" fillId="0" borderId="10" xfId="0" applyNumberFormat="1" applyFont="1" applyBorder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3" fillId="4" borderId="12" xfId="0" applyFont="1" applyFill="1" applyBorder="1"/>
    <xf numFmtId="0" fontId="13" fillId="4" borderId="13" xfId="0" applyFont="1" applyFill="1" applyBorder="1"/>
    <xf numFmtId="0" fontId="0" fillId="0" borderId="14" xfId="0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17" xfId="0" applyBorder="1"/>
    <xf numFmtId="164" fontId="0" fillId="0" borderId="18" xfId="0" applyNumberFormat="1" applyBorder="1"/>
    <xf numFmtId="164" fontId="0" fillId="0" borderId="20" xfId="0" applyNumberFormat="1" applyBorder="1"/>
    <xf numFmtId="0" fontId="14" fillId="6" borderId="0" xfId="0" applyFont="1" applyFill="1"/>
    <xf numFmtId="164" fontId="14" fillId="6" borderId="0" xfId="0" applyNumberFormat="1" applyFont="1" applyFill="1"/>
    <xf numFmtId="164" fontId="7" fillId="0" borderId="10" xfId="0" applyNumberFormat="1" applyFont="1" applyBorder="1"/>
    <xf numFmtId="0" fontId="15" fillId="4" borderId="3" xfId="1" applyFont="1" applyFill="1" applyBorder="1" applyAlignment="1">
      <alignment horizontal="left"/>
    </xf>
    <xf numFmtId="0" fontId="15" fillId="4" borderId="3" xfId="1" applyFont="1" applyFill="1" applyBorder="1" applyAlignment="1">
      <alignment horizontal="center"/>
    </xf>
    <xf numFmtId="44" fontId="11" fillId="0" borderId="0" xfId="0" applyNumberFormat="1" applyFont="1"/>
    <xf numFmtId="0" fontId="0" fillId="7" borderId="0" xfId="0" applyFill="1"/>
    <xf numFmtId="44" fontId="9" fillId="7" borderId="3" xfId="0" applyNumberFormat="1" applyFont="1" applyFill="1" applyBorder="1" applyAlignment="1" applyProtection="1">
      <alignment horizontal="left" vertical="center"/>
      <protection locked="0"/>
    </xf>
    <xf numFmtId="0" fontId="0" fillId="7" borderId="3" xfId="0" applyFill="1" applyBorder="1"/>
    <xf numFmtId="44" fontId="11" fillId="7" borderId="3" xfId="0" applyNumberFormat="1" applyFont="1" applyFill="1" applyBorder="1"/>
    <xf numFmtId="0" fontId="4" fillId="0" borderId="22" xfId="1" applyFont="1" applyBorder="1" applyAlignment="1">
      <alignment horizontal="left"/>
    </xf>
    <xf numFmtId="0" fontId="4" fillId="0" borderId="23" xfId="1" applyFont="1" applyBorder="1" applyAlignment="1">
      <alignment horizontal="left"/>
    </xf>
    <xf numFmtId="0" fontId="4" fillId="0" borderId="21" xfId="1" applyFont="1" applyBorder="1" applyAlignment="1">
      <alignment horizontal="center"/>
    </xf>
    <xf numFmtId="0" fontId="4" fillId="3" borderId="3" xfId="2" applyFont="1" applyFill="1" applyBorder="1" applyAlignment="1">
      <alignment horizontal="left"/>
    </xf>
    <xf numFmtId="0" fontId="4" fillId="3" borderId="22" xfId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3" borderId="0" xfId="0" applyFill="1"/>
    <xf numFmtId="44" fontId="9" fillId="3" borderId="0" xfId="0" applyNumberFormat="1" applyFont="1" applyFill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6" fillId="0" borderId="19" xfId="0" applyFont="1" applyBorder="1"/>
    <xf numFmtId="0" fontId="4" fillId="0" borderId="26" xfId="1" applyFont="1" applyBorder="1" applyAlignment="1">
      <alignment horizontal="left"/>
    </xf>
    <xf numFmtId="0" fontId="11" fillId="5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7" borderId="0" xfId="0" applyFill="1" applyAlignment="1">
      <alignment horizontal="center"/>
    </xf>
    <xf numFmtId="0" fontId="17" fillId="3" borderId="3" xfId="2" applyFont="1" applyFill="1" applyBorder="1" applyAlignment="1">
      <alignment horizontal="left"/>
    </xf>
    <xf numFmtId="44" fontId="6" fillId="0" borderId="10" xfId="0" applyNumberFormat="1" applyFont="1" applyBorder="1"/>
    <xf numFmtId="0" fontId="19" fillId="0" borderId="28" xfId="0" applyFont="1" applyBorder="1" applyAlignment="1">
      <alignment horizontal="left"/>
    </xf>
    <xf numFmtId="0" fontId="20" fillId="0" borderId="29" xfId="0" applyFont="1" applyBorder="1"/>
    <xf numFmtId="0" fontId="21" fillId="0" borderId="29" xfId="0" applyFont="1" applyBorder="1"/>
    <xf numFmtId="0" fontId="0" fillId="0" borderId="30" xfId="0" applyBorder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44" fontId="9" fillId="8" borderId="3" xfId="0" applyNumberFormat="1" applyFont="1" applyFill="1" applyBorder="1" applyAlignment="1" applyProtection="1">
      <alignment horizontal="left" vertical="center"/>
      <protection locked="0"/>
    </xf>
    <xf numFmtId="44" fontId="9" fillId="8" borderId="21" xfId="0" applyNumberFormat="1" applyFont="1" applyFill="1" applyBorder="1" applyAlignment="1" applyProtection="1">
      <alignment horizontal="left" vertical="center"/>
      <protection locked="0"/>
    </xf>
    <xf numFmtId="44" fontId="0" fillId="0" borderId="3" xfId="0" applyNumberFormat="1" applyBorder="1"/>
    <xf numFmtId="0" fontId="4" fillId="0" borderId="22" xfId="1" applyFont="1" applyBorder="1" applyAlignment="1">
      <alignment horizontal="center"/>
    </xf>
    <xf numFmtId="0" fontId="12" fillId="3" borderId="0" xfId="1" applyFont="1" applyFill="1" applyAlignment="1">
      <alignment horizontal="left"/>
    </xf>
    <xf numFmtId="44" fontId="12" fillId="3" borderId="10" xfId="1" applyNumberFormat="1" applyFont="1" applyFill="1" applyBorder="1" applyAlignment="1">
      <alignment horizontal="left"/>
    </xf>
    <xf numFmtId="0" fontId="12" fillId="3" borderId="21" xfId="2" applyFont="1" applyFill="1" applyBorder="1" applyAlignment="1">
      <alignment horizontal="left"/>
    </xf>
    <xf numFmtId="0" fontId="12" fillId="3" borderId="36" xfId="1" applyFont="1" applyFill="1" applyBorder="1" applyAlignment="1">
      <alignment horizontal="left"/>
    </xf>
    <xf numFmtId="0" fontId="0" fillId="0" borderId="3" xfId="0" applyBorder="1" applyAlignment="1">
      <alignment vertical="center"/>
    </xf>
    <xf numFmtId="44" fontId="0" fillId="0" borderId="3" xfId="0" applyNumberFormat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7" fillId="0" borderId="10" xfId="0" applyFont="1" applyBorder="1" applyAlignment="1">
      <alignment vertical="center"/>
    </xf>
    <xf numFmtId="0" fontId="28" fillId="8" borderId="38" xfId="0" applyFont="1" applyFill="1" applyBorder="1" applyAlignment="1">
      <alignment vertical="center"/>
    </xf>
    <xf numFmtId="0" fontId="29" fillId="0" borderId="0" xfId="0" applyFont="1" applyAlignment="1">
      <alignment vertical="center" wrapText="1"/>
    </xf>
    <xf numFmtId="0" fontId="30" fillId="0" borderId="0" xfId="0" applyFont="1"/>
    <xf numFmtId="0" fontId="27" fillId="0" borderId="39" xfId="0" applyFont="1" applyBorder="1" applyAlignment="1">
      <alignment vertical="center" wrapText="1"/>
    </xf>
    <xf numFmtId="0" fontId="27" fillId="0" borderId="41" xfId="0" applyFont="1" applyBorder="1" applyAlignment="1">
      <alignment vertical="center" wrapText="1"/>
    </xf>
    <xf numFmtId="0" fontId="29" fillId="0" borderId="0" xfId="0" applyFont="1"/>
    <xf numFmtId="0" fontId="27" fillId="0" borderId="41" xfId="0" applyFont="1" applyBorder="1" applyAlignment="1">
      <alignment vertical="center"/>
    </xf>
    <xf numFmtId="0" fontId="28" fillId="8" borderId="35" xfId="0" applyFont="1" applyFill="1" applyBorder="1" applyAlignment="1">
      <alignment vertical="center"/>
    </xf>
    <xf numFmtId="0" fontId="4" fillId="0" borderId="0" xfId="1" applyFont="1" applyBorder="1" applyAlignment="1">
      <alignment horizontal="center"/>
    </xf>
    <xf numFmtId="0" fontId="11" fillId="5" borderId="0" xfId="0" applyFont="1" applyFill="1" applyBorder="1" applyAlignment="1">
      <alignment horizontal="center" vertical="center"/>
    </xf>
    <xf numFmtId="0" fontId="0" fillId="0" borderId="0" xfId="0" applyBorder="1"/>
    <xf numFmtId="0" fontId="28" fillId="8" borderId="40" xfId="0" applyFont="1" applyFill="1" applyBorder="1" applyAlignment="1">
      <alignment vertical="center"/>
    </xf>
    <xf numFmtId="0" fontId="28" fillId="8" borderId="41" xfId="0" applyFont="1" applyFill="1" applyBorder="1" applyAlignment="1">
      <alignment vertical="center"/>
    </xf>
    <xf numFmtId="0" fontId="27" fillId="0" borderId="40" xfId="0" applyFont="1" applyBorder="1" applyAlignment="1">
      <alignment vertical="center"/>
    </xf>
    <xf numFmtId="0" fontId="27" fillId="0" borderId="41" xfId="0" applyFont="1" applyBorder="1" applyAlignment="1">
      <alignment vertical="center"/>
    </xf>
    <xf numFmtId="0" fontId="27" fillId="0" borderId="39" xfId="0" applyFont="1" applyBorder="1" applyAlignment="1">
      <alignment vertical="center"/>
    </xf>
    <xf numFmtId="0" fontId="27" fillId="0" borderId="42" xfId="0" applyFont="1" applyBorder="1" applyAlignment="1">
      <alignment vertical="center"/>
    </xf>
    <xf numFmtId="0" fontId="31" fillId="8" borderId="40" xfId="0" applyFont="1" applyFill="1" applyBorder="1" applyAlignment="1">
      <alignment horizontal="center" vertical="center"/>
    </xf>
    <xf numFmtId="0" fontId="31" fillId="8" borderId="39" xfId="0" applyFont="1" applyFill="1" applyBorder="1" applyAlignment="1">
      <alignment horizontal="center" vertical="center"/>
    </xf>
    <xf numFmtId="0" fontId="31" fillId="8" borderId="42" xfId="0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" fillId="7" borderId="3" xfId="1" applyFont="1" applyFill="1" applyBorder="1" applyAlignment="1">
      <alignment horizontal="center"/>
    </xf>
    <xf numFmtId="0" fontId="16" fillId="7" borderId="3" xfId="2" applyFont="1" applyFill="1" applyBorder="1" applyAlignment="1">
      <alignment horizontal="center"/>
    </xf>
    <xf numFmtId="0" fontId="16" fillId="7" borderId="11" xfId="2" applyFont="1" applyFill="1" applyBorder="1" applyAlignment="1">
      <alignment horizontal="center"/>
    </xf>
    <xf numFmtId="0" fontId="16" fillId="7" borderId="3" xfId="2" applyFont="1" applyFill="1" applyBorder="1"/>
    <xf numFmtId="0" fontId="4" fillId="0" borderId="11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7" borderId="22" xfId="1" applyFont="1" applyFill="1" applyBorder="1" applyAlignment="1">
      <alignment horizontal="center"/>
    </xf>
    <xf numFmtId="0" fontId="18" fillId="7" borderId="22" xfId="1" applyFont="1" applyFill="1" applyBorder="1" applyAlignment="1">
      <alignment horizontal="center"/>
    </xf>
    <xf numFmtId="0" fontId="15" fillId="7" borderId="22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4" borderId="2" xfId="1" applyFont="1" applyFill="1" applyBorder="1" applyAlignment="1">
      <alignment horizontal="center"/>
    </xf>
    <xf numFmtId="0" fontId="15" fillId="4" borderId="4" xfId="1" applyFont="1" applyFill="1" applyBorder="1" applyAlignment="1">
      <alignment horizontal="left"/>
    </xf>
    <xf numFmtId="0" fontId="15" fillId="4" borderId="8" xfId="1" applyFont="1" applyFill="1" applyBorder="1" applyAlignment="1">
      <alignment horizontal="left"/>
    </xf>
    <xf numFmtId="0" fontId="2" fillId="7" borderId="27" xfId="1" applyFont="1" applyFill="1" applyBorder="1" applyAlignment="1">
      <alignment horizontal="center"/>
    </xf>
    <xf numFmtId="0" fontId="4" fillId="0" borderId="25" xfId="1" applyFont="1" applyBorder="1" applyAlignment="1">
      <alignment horizontal="center" vertical="center"/>
    </xf>
  </cellXfs>
  <cellStyles count="3">
    <cellStyle name="Standaard" xfId="0" builtinId="0"/>
    <cellStyle name="Standaard 2" xfId="1" xr:uid="{77C88011-7CDE-4905-A80A-4AF50938409A}"/>
    <cellStyle name="Standaard 3" xfId="2" xr:uid="{4EED9031-8D4E-4D19-87BD-5B3A3C5A37BE}"/>
  </cellStyles>
  <dxfs count="0"/>
  <tableStyles count="0" defaultTableStyle="TableStyleMedium2" defaultPivotStyle="PivotStyleLight16"/>
  <colors>
    <mruColors>
      <color rgb="FFE500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2227256</xdr:colOff>
      <xdr:row>7</xdr:row>
      <xdr:rowOff>170305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4890E4F-C43B-48C0-9A8C-F8554E65B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04875"/>
          <a:ext cx="2238686" cy="9018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91AAF-AB03-4847-B31A-A92A958E0319}">
  <dimension ref="A1:F43"/>
  <sheetViews>
    <sheetView workbookViewId="0">
      <selection activeCell="B33" sqref="B33:B38"/>
    </sheetView>
  </sheetViews>
  <sheetFormatPr defaultRowHeight="14.4" x14ac:dyDescent="0.3"/>
  <cols>
    <col min="1" max="1" width="34.33203125" bestFit="1" customWidth="1"/>
    <col min="2" max="2" width="42" customWidth="1"/>
    <col min="4" max="4" width="34.33203125" bestFit="1" customWidth="1"/>
    <col min="5" max="5" width="25.6640625" bestFit="1" customWidth="1"/>
  </cols>
  <sheetData>
    <row r="1" spans="1:6" ht="30.6" x14ac:dyDescent="0.55000000000000004">
      <c r="A1" s="65" t="s">
        <v>121</v>
      </c>
      <c r="B1" s="72"/>
      <c r="C1" s="72"/>
      <c r="D1" s="73"/>
    </row>
    <row r="2" spans="1:6" ht="23.4" x14ac:dyDescent="0.45">
      <c r="A2" s="66" t="s">
        <v>122</v>
      </c>
      <c r="D2" s="74"/>
      <c r="F2" s="88"/>
    </row>
    <row r="3" spans="1:6" x14ac:dyDescent="0.3">
      <c r="A3" s="67"/>
      <c r="D3" s="74"/>
      <c r="F3" s="87"/>
    </row>
    <row r="4" spans="1:6" x14ac:dyDescent="0.3">
      <c r="A4" s="67"/>
      <c r="D4" s="74"/>
    </row>
    <row r="5" spans="1:6" ht="23.4" x14ac:dyDescent="0.45">
      <c r="A5" s="66"/>
      <c r="D5" s="74"/>
    </row>
    <row r="6" spans="1:6" x14ac:dyDescent="0.3">
      <c r="A6" s="67"/>
      <c r="D6" s="74"/>
    </row>
    <row r="7" spans="1:6" x14ac:dyDescent="0.3">
      <c r="A7" s="67"/>
      <c r="D7" s="74"/>
    </row>
    <row r="8" spans="1:6" x14ac:dyDescent="0.3">
      <c r="A8" s="67"/>
      <c r="D8" s="74"/>
    </row>
    <row r="9" spans="1:6" ht="15" thickBot="1" x14ac:dyDescent="0.35">
      <c r="A9" s="68"/>
      <c r="B9" s="75"/>
      <c r="C9" s="75"/>
      <c r="D9" s="76"/>
    </row>
    <row r="11" spans="1:6" x14ac:dyDescent="0.3">
      <c r="A11" s="69" t="s">
        <v>123</v>
      </c>
    </row>
    <row r="12" spans="1:6" x14ac:dyDescent="0.3">
      <c r="A12" s="70" t="s">
        <v>124</v>
      </c>
    </row>
    <row r="13" spans="1:6" x14ac:dyDescent="0.3">
      <c r="A13" s="70" t="s">
        <v>139</v>
      </c>
    </row>
    <row r="14" spans="1:6" x14ac:dyDescent="0.3">
      <c r="A14" s="70" t="s">
        <v>125</v>
      </c>
    </row>
    <row r="15" spans="1:6" x14ac:dyDescent="0.3">
      <c r="A15" s="70" t="s">
        <v>126</v>
      </c>
    </row>
    <row r="16" spans="1:6" x14ac:dyDescent="0.3">
      <c r="A16" s="71" t="s">
        <v>127</v>
      </c>
    </row>
    <row r="17" spans="1:4" x14ac:dyDescent="0.3">
      <c r="A17" s="71" t="s">
        <v>140</v>
      </c>
    </row>
    <row r="18" spans="1:4" ht="15" thickBot="1" x14ac:dyDescent="0.35"/>
    <row r="19" spans="1:4" ht="15" thickBot="1" x14ac:dyDescent="0.35">
      <c r="A19" s="28" t="s">
        <v>72</v>
      </c>
      <c r="B19" s="29"/>
    </row>
    <row r="20" spans="1:4" x14ac:dyDescent="0.3">
      <c r="A20" s="30" t="s">
        <v>128</v>
      </c>
      <c r="B20" s="31">
        <f>Nijmegen!D36</f>
        <v>0</v>
      </c>
    </row>
    <row r="21" spans="1:4" ht="15" thickBot="1" x14ac:dyDescent="0.35">
      <c r="A21" s="33" t="s">
        <v>129</v>
      </c>
      <c r="B21" s="34">
        <f>Nijmegen!G107</f>
        <v>0</v>
      </c>
    </row>
    <row r="22" spans="1:4" ht="15" thickBot="1" x14ac:dyDescent="0.35">
      <c r="A22" s="57" t="s">
        <v>130</v>
      </c>
      <c r="B22" s="35">
        <f>SUM(B20:B21)</f>
        <v>0</v>
      </c>
    </row>
    <row r="23" spans="1:4" ht="15" thickBot="1" x14ac:dyDescent="0.35"/>
    <row r="24" spans="1:4" ht="15" thickBot="1" x14ac:dyDescent="0.35">
      <c r="A24" s="28" t="s">
        <v>1</v>
      </c>
      <c r="B24" s="29"/>
      <c r="D24" s="87"/>
    </row>
    <row r="25" spans="1:4" x14ac:dyDescent="0.3">
      <c r="A25" s="30" t="s">
        <v>128</v>
      </c>
      <c r="B25" s="31">
        <f>Arnhem!D31</f>
        <v>0</v>
      </c>
    </row>
    <row r="26" spans="1:4" ht="15" thickBot="1" x14ac:dyDescent="0.35">
      <c r="A26" s="33" t="s">
        <v>129</v>
      </c>
      <c r="B26" s="32">
        <f>Arnhem!G87</f>
        <v>0</v>
      </c>
    </row>
    <row r="27" spans="1:4" ht="15" thickBot="1" x14ac:dyDescent="0.35">
      <c r="A27" s="57" t="s">
        <v>131</v>
      </c>
      <c r="B27" s="35">
        <f>SUM(B25:B26)</f>
        <v>0</v>
      </c>
    </row>
    <row r="30" spans="1:4" ht="33.6" x14ac:dyDescent="0.65">
      <c r="A30" s="36" t="s">
        <v>132</v>
      </c>
      <c r="B30" s="37">
        <f>B22+B27</f>
        <v>0</v>
      </c>
    </row>
    <row r="32" spans="1:4" ht="15" thickBot="1" x14ac:dyDescent="0.35"/>
    <row r="33" spans="1:4" s="92" customFormat="1" ht="15" thickBot="1" x14ac:dyDescent="0.3">
      <c r="A33" s="89" t="s">
        <v>133</v>
      </c>
      <c r="B33" s="90"/>
      <c r="C33" s="91"/>
      <c r="D33" s="91"/>
    </row>
    <row r="34" spans="1:4" s="92" customFormat="1" x14ac:dyDescent="0.25">
      <c r="A34" s="93" t="s">
        <v>134</v>
      </c>
      <c r="B34" s="101"/>
      <c r="C34" s="91"/>
      <c r="D34" s="91"/>
    </row>
    <row r="35" spans="1:4" s="92" customFormat="1" ht="15" thickBot="1" x14ac:dyDescent="0.35">
      <c r="A35" s="94" t="s">
        <v>135</v>
      </c>
      <c r="B35" s="102"/>
      <c r="C35" s="95"/>
      <c r="D35" s="91"/>
    </row>
    <row r="36" spans="1:4" s="92" customFormat="1" x14ac:dyDescent="0.25">
      <c r="A36" s="103" t="s">
        <v>136</v>
      </c>
      <c r="B36" s="101"/>
      <c r="C36" s="91"/>
      <c r="D36" s="91"/>
    </row>
    <row r="37" spans="1:4" s="92" customFormat="1" ht="15" thickBot="1" x14ac:dyDescent="0.35">
      <c r="A37" s="104"/>
      <c r="B37" s="102"/>
      <c r="C37" s="95"/>
      <c r="D37" s="91"/>
    </row>
    <row r="38" spans="1:4" s="92" customFormat="1" ht="15" thickBot="1" x14ac:dyDescent="0.3">
      <c r="A38" s="96" t="s">
        <v>137</v>
      </c>
      <c r="B38" s="97"/>
      <c r="C38" s="91"/>
      <c r="D38" s="91"/>
    </row>
    <row r="39" spans="1:4" s="92" customFormat="1" x14ac:dyDescent="0.25">
      <c r="A39" s="103" t="s">
        <v>138</v>
      </c>
      <c r="B39" s="107"/>
      <c r="C39" s="91"/>
      <c r="D39" s="91"/>
    </row>
    <row r="40" spans="1:4" s="92" customFormat="1" x14ac:dyDescent="0.3">
      <c r="A40" s="105"/>
      <c r="B40" s="108"/>
      <c r="C40" s="95"/>
      <c r="D40" s="91"/>
    </row>
    <row r="41" spans="1:4" s="92" customFormat="1" x14ac:dyDescent="0.3">
      <c r="A41" s="105"/>
      <c r="B41" s="108"/>
      <c r="C41" s="95"/>
      <c r="D41" s="91"/>
    </row>
    <row r="42" spans="1:4" s="92" customFormat="1" x14ac:dyDescent="0.3">
      <c r="A42" s="105"/>
      <c r="B42" s="108"/>
      <c r="C42" s="95"/>
      <c r="D42" s="91"/>
    </row>
    <row r="43" spans="1:4" s="92" customFormat="1" ht="15" thickBot="1" x14ac:dyDescent="0.35">
      <c r="A43" s="106"/>
      <c r="B43" s="109"/>
      <c r="C43" s="95"/>
      <c r="D43" s="91"/>
    </row>
  </sheetData>
  <sheetProtection algorithmName="SHA-512" hashValue="tlXJKb43ylwkE6dJ0zHD8gbojM5opbO8V1LdKc0mFcJpI//2QXgPiRVhtp9dNYZPBKfMSFtlvPyLOJ1F5T6tHg==" saltValue="9Sji7lz1fQVg432zyxMusw==" spinCount="100000" sheet="1" objects="1" scenarios="1"/>
  <protectedRanges>
    <protectedRange sqref="B33:B43" name="Bereik3"/>
    <protectedRange sqref="B33:B43" name="Bereik2"/>
  </protectedRanges>
  <mergeCells count="5">
    <mergeCell ref="B34:B35"/>
    <mergeCell ref="A36:A37"/>
    <mergeCell ref="B36:B37"/>
    <mergeCell ref="A39:A43"/>
    <mergeCell ref="B39:B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30DBF-C526-4567-9430-CCE5C6F1D6C7}">
  <dimension ref="A2:I107"/>
  <sheetViews>
    <sheetView tabSelected="1" zoomScaleNormal="100" workbookViewId="0">
      <selection activeCell="C13" sqref="C13:C15"/>
    </sheetView>
  </sheetViews>
  <sheetFormatPr defaultRowHeight="14.4" x14ac:dyDescent="0.3"/>
  <cols>
    <col min="1" max="1" width="49.109375" bestFit="1" customWidth="1"/>
    <col min="2" max="2" width="15.5546875" bestFit="1" customWidth="1"/>
    <col min="3" max="3" width="21.88671875" bestFit="1" customWidth="1"/>
    <col min="4" max="4" width="15.33203125" bestFit="1" customWidth="1"/>
    <col min="5" max="5" width="15.109375" bestFit="1" customWidth="1"/>
    <col min="6" max="6" width="10.5546875" bestFit="1" customWidth="1"/>
    <col min="7" max="7" width="16.33203125" bestFit="1" customWidth="1"/>
    <col min="9" max="9" width="18.33203125" hidden="1" customWidth="1"/>
    <col min="11" max="11" width="11.33203125" customWidth="1"/>
    <col min="12" max="12" width="30.44140625" bestFit="1" customWidth="1"/>
    <col min="13" max="13" width="18.33203125" customWidth="1"/>
  </cols>
  <sheetData>
    <row r="2" spans="1:6" s="9" customFormat="1" x14ac:dyDescent="0.3">
      <c r="A2" s="9" t="s">
        <v>0</v>
      </c>
      <c r="F2" s="88"/>
    </row>
    <row r="3" spans="1:6" s="1" customFormat="1" ht="15.6" x14ac:dyDescent="0.3">
      <c r="A3" s="110" t="s">
        <v>72</v>
      </c>
      <c r="B3" s="111"/>
      <c r="C3" s="111"/>
      <c r="D3" s="112"/>
    </row>
    <row r="4" spans="1:6" s="1" customFormat="1" ht="15.6" x14ac:dyDescent="0.3">
      <c r="A4" s="2" t="s">
        <v>2</v>
      </c>
      <c r="B4" s="3" t="s">
        <v>3</v>
      </c>
      <c r="C4" s="3" t="s">
        <v>4</v>
      </c>
      <c r="D4" s="3" t="s">
        <v>73</v>
      </c>
    </row>
    <row r="5" spans="1:6" s="1" customFormat="1" ht="15.6" x14ac:dyDescent="0.3">
      <c r="A5" s="39" t="s">
        <v>74</v>
      </c>
      <c r="B5" s="39"/>
      <c r="C5" s="39"/>
      <c r="D5" s="39"/>
      <c r="E5" s="88"/>
    </row>
    <row r="6" spans="1:6" s="1" customFormat="1" ht="15.6" x14ac:dyDescent="0.3">
      <c r="A6" s="8" t="s">
        <v>7</v>
      </c>
      <c r="B6" s="54">
        <v>65</v>
      </c>
      <c r="C6" s="77"/>
      <c r="D6" s="23">
        <f>B6*C6</f>
        <v>0</v>
      </c>
    </row>
    <row r="7" spans="1:6" s="1" customFormat="1" ht="15.6" x14ac:dyDescent="0.3">
      <c r="A7" s="8" t="s">
        <v>8</v>
      </c>
      <c r="B7" s="54">
        <v>0.75</v>
      </c>
      <c r="C7" s="77"/>
      <c r="D7" s="23">
        <f t="shared" ref="D7:D11" si="0">B7*C7</f>
        <v>0</v>
      </c>
    </row>
    <row r="8" spans="1:6" s="1" customFormat="1" ht="15.6" x14ac:dyDescent="0.3">
      <c r="A8" s="8" t="s">
        <v>9</v>
      </c>
      <c r="B8" s="54">
        <v>1</v>
      </c>
      <c r="C8" s="77"/>
      <c r="D8" s="23">
        <f t="shared" si="0"/>
        <v>0</v>
      </c>
    </row>
    <row r="9" spans="1:6" s="1" customFormat="1" ht="15.6" x14ac:dyDescent="0.3">
      <c r="A9" s="8" t="s">
        <v>12</v>
      </c>
      <c r="B9" s="54">
        <v>2.2000000000000002</v>
      </c>
      <c r="C9" s="77"/>
      <c r="D9" s="23">
        <f t="shared" si="0"/>
        <v>0</v>
      </c>
    </row>
    <row r="10" spans="1:6" s="1" customFormat="1" ht="15.6" x14ac:dyDescent="0.3">
      <c r="A10" s="8" t="s">
        <v>10</v>
      </c>
      <c r="B10" s="54">
        <v>2</v>
      </c>
      <c r="C10" s="77"/>
      <c r="D10" s="23">
        <f t="shared" si="0"/>
        <v>0</v>
      </c>
    </row>
    <row r="11" spans="1:6" s="1" customFormat="1" ht="15.6" x14ac:dyDescent="0.3">
      <c r="A11" s="8" t="s">
        <v>11</v>
      </c>
      <c r="B11" s="54">
        <v>0.2</v>
      </c>
      <c r="C11" s="77"/>
      <c r="D11" s="23">
        <f t="shared" si="0"/>
        <v>0</v>
      </c>
    </row>
    <row r="12" spans="1:6" s="1" customFormat="1" ht="15.6" x14ac:dyDescent="0.3">
      <c r="A12" s="39" t="s">
        <v>75</v>
      </c>
      <c r="B12" s="39"/>
      <c r="C12" s="39"/>
      <c r="D12" s="39"/>
      <c r="E12" s="88"/>
    </row>
    <row r="13" spans="1:6" s="1" customFormat="1" ht="15.6" x14ac:dyDescent="0.3">
      <c r="A13" s="8" t="s">
        <v>8</v>
      </c>
      <c r="B13" s="54">
        <v>0.75</v>
      </c>
      <c r="C13" s="77"/>
      <c r="D13" s="23">
        <f t="shared" ref="D13:D15" si="1">B13*C13</f>
        <v>0</v>
      </c>
    </row>
    <row r="14" spans="1:6" s="1" customFormat="1" ht="15.6" x14ac:dyDescent="0.3">
      <c r="A14" s="8" t="s">
        <v>76</v>
      </c>
      <c r="B14" s="54">
        <v>1</v>
      </c>
      <c r="C14" s="77"/>
      <c r="D14" s="23">
        <f t="shared" si="1"/>
        <v>0</v>
      </c>
    </row>
    <row r="15" spans="1:6" s="1" customFormat="1" ht="15.6" x14ac:dyDescent="0.3">
      <c r="A15" s="8" t="s">
        <v>10</v>
      </c>
      <c r="B15" s="54">
        <v>2</v>
      </c>
      <c r="C15" s="77"/>
      <c r="D15" s="23">
        <f t="shared" si="1"/>
        <v>0</v>
      </c>
    </row>
    <row r="16" spans="1:6" s="1" customFormat="1" ht="15.6" x14ac:dyDescent="0.3">
      <c r="A16" s="39" t="s">
        <v>77</v>
      </c>
      <c r="B16" s="39"/>
      <c r="C16" s="39"/>
      <c r="D16" s="39"/>
      <c r="E16" s="88"/>
    </row>
    <row r="17" spans="1:5" s="1" customFormat="1" ht="15.6" x14ac:dyDescent="0.3">
      <c r="A17" s="8" t="s">
        <v>7</v>
      </c>
      <c r="B17" s="54">
        <v>53</v>
      </c>
      <c r="C17" s="77"/>
      <c r="D17" s="23">
        <f>B17*C17</f>
        <v>0</v>
      </c>
    </row>
    <row r="18" spans="1:5" s="1" customFormat="1" ht="15.6" x14ac:dyDescent="0.3">
      <c r="A18" s="8" t="s">
        <v>8</v>
      </c>
      <c r="B18" s="54">
        <v>5.3</v>
      </c>
      <c r="C18" s="77"/>
      <c r="D18" s="23">
        <f t="shared" ref="D18:D21" si="2">B18*C18</f>
        <v>0</v>
      </c>
    </row>
    <row r="19" spans="1:5" s="1" customFormat="1" ht="15.6" x14ac:dyDescent="0.3">
      <c r="A19" s="8" t="s">
        <v>9</v>
      </c>
      <c r="B19" s="54">
        <v>0.6</v>
      </c>
      <c r="C19" s="77"/>
      <c r="D19" s="23">
        <f>B20*C19</f>
        <v>0</v>
      </c>
    </row>
    <row r="20" spans="1:5" s="1" customFormat="1" ht="15.6" x14ac:dyDescent="0.3">
      <c r="A20" s="8" t="s">
        <v>12</v>
      </c>
      <c r="B20" s="54">
        <v>0.75</v>
      </c>
      <c r="C20" s="77"/>
      <c r="D20" s="23">
        <f>B19*C20</f>
        <v>0</v>
      </c>
      <c r="E20" s="88"/>
    </row>
    <row r="21" spans="1:5" s="1" customFormat="1" ht="15.6" x14ac:dyDescent="0.3">
      <c r="A21" s="8" t="s">
        <v>78</v>
      </c>
      <c r="B21" s="54">
        <v>0.6</v>
      </c>
      <c r="C21" s="77"/>
      <c r="D21" s="23">
        <f t="shared" si="2"/>
        <v>0</v>
      </c>
    </row>
    <row r="22" spans="1:5" s="1" customFormat="1" ht="15.6" x14ac:dyDescent="0.3">
      <c r="A22" s="39" t="s">
        <v>79</v>
      </c>
      <c r="B22" s="39"/>
      <c r="C22" s="39"/>
      <c r="D22" s="39"/>
      <c r="E22" s="88"/>
    </row>
    <row r="23" spans="1:5" s="1" customFormat="1" ht="15.6" x14ac:dyDescent="0.3">
      <c r="A23" s="8" t="s">
        <v>7</v>
      </c>
      <c r="B23" s="54">
        <v>12</v>
      </c>
      <c r="C23" s="77"/>
      <c r="D23" s="23">
        <f>B23*C23</f>
        <v>0</v>
      </c>
    </row>
    <row r="24" spans="1:5" s="1" customFormat="1" ht="15.6" x14ac:dyDescent="0.3">
      <c r="A24" s="8" t="s">
        <v>8</v>
      </c>
      <c r="B24" s="54">
        <v>13</v>
      </c>
      <c r="C24" s="77"/>
      <c r="D24" s="23">
        <f t="shared" ref="D24:D28" si="3">B24*C24</f>
        <v>0</v>
      </c>
    </row>
    <row r="25" spans="1:5" s="1" customFormat="1" ht="15.6" x14ac:dyDescent="0.3">
      <c r="A25" s="8" t="s">
        <v>9</v>
      </c>
      <c r="B25" s="54">
        <v>2.1</v>
      </c>
      <c r="C25" s="77"/>
      <c r="D25" s="23">
        <f t="shared" si="3"/>
        <v>0</v>
      </c>
    </row>
    <row r="26" spans="1:5" s="1" customFormat="1" ht="15.6" x14ac:dyDescent="0.3">
      <c r="A26" s="8" t="s">
        <v>12</v>
      </c>
      <c r="B26" s="54">
        <v>5.5</v>
      </c>
      <c r="C26" s="77"/>
      <c r="D26" s="23">
        <f t="shared" si="3"/>
        <v>0</v>
      </c>
    </row>
    <row r="27" spans="1:5" s="1" customFormat="1" ht="15.6" x14ac:dyDescent="0.3">
      <c r="A27" s="8" t="s">
        <v>10</v>
      </c>
      <c r="B27" s="54">
        <v>3.5</v>
      </c>
      <c r="C27" s="77"/>
      <c r="D27" s="23">
        <f t="shared" si="3"/>
        <v>0</v>
      </c>
    </row>
    <row r="28" spans="1:5" s="1" customFormat="1" ht="15.6" x14ac:dyDescent="0.3">
      <c r="A28" s="8" t="s">
        <v>11</v>
      </c>
      <c r="B28" s="54">
        <v>8</v>
      </c>
      <c r="C28" s="77"/>
      <c r="D28" s="23">
        <f t="shared" si="3"/>
        <v>0</v>
      </c>
    </row>
    <row r="29" spans="1:5" s="1" customFormat="1" ht="15.6" x14ac:dyDescent="0.3">
      <c r="A29" s="39" t="s">
        <v>80</v>
      </c>
      <c r="B29" s="39"/>
      <c r="C29" s="39"/>
      <c r="D29" s="39"/>
      <c r="E29" s="88"/>
    </row>
    <row r="30" spans="1:5" s="1" customFormat="1" ht="15.6" x14ac:dyDescent="0.3">
      <c r="A30" s="8" t="s">
        <v>7</v>
      </c>
      <c r="B30" s="54">
        <v>22.5</v>
      </c>
      <c r="C30" s="77"/>
      <c r="D30" s="23">
        <f>B30*C30</f>
        <v>0</v>
      </c>
    </row>
    <row r="31" spans="1:5" s="1" customFormat="1" ht="15.6" x14ac:dyDescent="0.3">
      <c r="A31" s="8" t="s">
        <v>8</v>
      </c>
      <c r="B31" s="54">
        <v>2.4</v>
      </c>
      <c r="C31" s="77"/>
      <c r="D31" s="23">
        <f t="shared" ref="D31:D33" si="4">B31*C31</f>
        <v>0</v>
      </c>
    </row>
    <row r="32" spans="1:5" s="1" customFormat="1" ht="15.6" x14ac:dyDescent="0.3">
      <c r="A32" s="8" t="s">
        <v>9</v>
      </c>
      <c r="B32" s="54">
        <v>0.3</v>
      </c>
      <c r="C32" s="77"/>
      <c r="D32" s="23">
        <f t="shared" si="4"/>
        <v>0</v>
      </c>
    </row>
    <row r="33" spans="1:9" s="1" customFormat="1" ht="15.6" x14ac:dyDescent="0.3">
      <c r="A33" s="8" t="s">
        <v>12</v>
      </c>
      <c r="B33" s="54">
        <v>0.6</v>
      </c>
      <c r="C33" s="77"/>
      <c r="D33" s="23">
        <f t="shared" si="4"/>
        <v>0</v>
      </c>
    </row>
    <row r="34" spans="1:9" s="1" customFormat="1" ht="15.6" x14ac:dyDescent="0.3">
      <c r="A34" s="39" t="s">
        <v>81</v>
      </c>
      <c r="B34" s="39"/>
      <c r="C34" s="39"/>
      <c r="D34" s="39"/>
      <c r="E34" s="88"/>
    </row>
    <row r="35" spans="1:9" s="1" customFormat="1" ht="16.2" thickBot="1" x14ac:dyDescent="0.35">
      <c r="A35" s="8" t="s">
        <v>11</v>
      </c>
      <c r="B35" s="54">
        <v>3.5</v>
      </c>
      <c r="C35" s="77"/>
      <c r="D35" s="24">
        <f>B35*C35</f>
        <v>0</v>
      </c>
    </row>
    <row r="36" spans="1:9" ht="16.2" thickBot="1" x14ac:dyDescent="0.35">
      <c r="A36" s="84" t="s">
        <v>19</v>
      </c>
      <c r="D36" s="25">
        <f>SUM(D6:D11,D13:D15,D17:D21,D23:D28,D30:D33,D35)</f>
        <v>0</v>
      </c>
    </row>
    <row r="38" spans="1:9" x14ac:dyDescent="0.3">
      <c r="A38" s="10" t="s">
        <v>20</v>
      </c>
    </row>
    <row r="39" spans="1:9" ht="15.6" x14ac:dyDescent="0.3">
      <c r="A39" s="20" t="s">
        <v>21</v>
      </c>
      <c r="B39" s="21" t="s">
        <v>22</v>
      </c>
      <c r="C39" s="20" t="s">
        <v>23</v>
      </c>
      <c r="D39" s="20" t="s">
        <v>24</v>
      </c>
      <c r="E39" s="20" t="s">
        <v>25</v>
      </c>
      <c r="F39" s="20" t="s">
        <v>26</v>
      </c>
      <c r="G39" s="20" t="s">
        <v>5</v>
      </c>
      <c r="I39" s="2" t="s">
        <v>23</v>
      </c>
    </row>
    <row r="40" spans="1:9" ht="15.6" x14ac:dyDescent="0.3">
      <c r="A40" s="113" t="s">
        <v>82</v>
      </c>
      <c r="B40" s="113"/>
      <c r="C40" s="113"/>
      <c r="D40" s="113"/>
      <c r="E40" s="42"/>
      <c r="F40" s="42"/>
      <c r="G40" s="42"/>
      <c r="I40" s="1"/>
    </row>
    <row r="41" spans="1:9" x14ac:dyDescent="0.3">
      <c r="A41" s="119" t="s">
        <v>83</v>
      </c>
      <c r="B41" s="117">
        <v>1</v>
      </c>
      <c r="C41" s="14"/>
      <c r="D41" s="13" t="s">
        <v>29</v>
      </c>
      <c r="E41" s="77"/>
      <c r="F41" s="60">
        <v>12</v>
      </c>
      <c r="G41" s="16">
        <f>E41*F41</f>
        <v>0</v>
      </c>
      <c r="I41" s="14"/>
    </row>
    <row r="42" spans="1:9" x14ac:dyDescent="0.3">
      <c r="A42" s="120"/>
      <c r="B42" s="118"/>
      <c r="C42" s="11" t="s">
        <v>30</v>
      </c>
      <c r="D42" s="13" t="s">
        <v>31</v>
      </c>
      <c r="E42" s="77"/>
      <c r="F42" s="60">
        <f>12*4</f>
        <v>48</v>
      </c>
      <c r="G42" s="16">
        <f>E42*F42</f>
        <v>0</v>
      </c>
      <c r="I42" s="11" t="s">
        <v>30</v>
      </c>
    </row>
    <row r="43" spans="1:9" x14ac:dyDescent="0.3">
      <c r="A43" s="119" t="s">
        <v>84</v>
      </c>
      <c r="B43" s="117">
        <v>1</v>
      </c>
      <c r="C43" s="14"/>
      <c r="D43" s="13" t="s">
        <v>29</v>
      </c>
      <c r="E43" s="77"/>
      <c r="F43" s="60">
        <v>12</v>
      </c>
      <c r="G43" s="16">
        <f t="shared" ref="G43" si="5">E43*F43</f>
        <v>0</v>
      </c>
      <c r="I43" s="14"/>
    </row>
    <row r="44" spans="1:9" x14ac:dyDescent="0.3">
      <c r="A44" s="120"/>
      <c r="B44" s="118"/>
      <c r="C44" s="11" t="s">
        <v>30</v>
      </c>
      <c r="D44" s="13" t="s">
        <v>31</v>
      </c>
      <c r="E44" s="77"/>
      <c r="F44" s="60">
        <f>12*2</f>
        <v>24</v>
      </c>
      <c r="G44" s="16">
        <f t="shared" ref="G44:G53" si="6">E44*F44</f>
        <v>0</v>
      </c>
      <c r="I44" s="11" t="s">
        <v>30</v>
      </c>
    </row>
    <row r="45" spans="1:9" ht="15.6" x14ac:dyDescent="0.3">
      <c r="A45" s="5" t="s">
        <v>85</v>
      </c>
      <c r="B45" s="4">
        <v>3</v>
      </c>
      <c r="C45" s="14"/>
      <c r="D45" s="13" t="s">
        <v>29</v>
      </c>
      <c r="E45" s="77"/>
      <c r="F45" s="60">
        <v>36</v>
      </c>
      <c r="G45" s="16">
        <f t="shared" si="6"/>
        <v>0</v>
      </c>
      <c r="I45" s="11"/>
    </row>
    <row r="46" spans="1:9" ht="15.6" x14ac:dyDescent="0.3">
      <c r="A46" s="5" t="s">
        <v>86</v>
      </c>
      <c r="B46" s="4">
        <v>8</v>
      </c>
      <c r="C46" s="14"/>
      <c r="D46" s="13" t="s">
        <v>29</v>
      </c>
      <c r="E46" s="77"/>
      <c r="F46" s="60">
        <v>96</v>
      </c>
      <c r="G46" s="16">
        <f t="shared" si="6"/>
        <v>0</v>
      </c>
      <c r="I46" s="12" t="s">
        <v>87</v>
      </c>
    </row>
    <row r="47" spans="1:9" ht="15.6" x14ac:dyDescent="0.3">
      <c r="A47" s="5" t="s">
        <v>88</v>
      </c>
      <c r="B47" s="4">
        <v>5</v>
      </c>
      <c r="C47" s="14"/>
      <c r="D47" s="13" t="s">
        <v>29</v>
      </c>
      <c r="E47" s="77"/>
      <c r="F47" s="60">
        <v>60</v>
      </c>
      <c r="G47" s="16">
        <f t="shared" si="6"/>
        <v>0</v>
      </c>
      <c r="I47" s="12"/>
    </row>
    <row r="48" spans="1:9" ht="15.6" x14ac:dyDescent="0.3">
      <c r="A48" s="5" t="s">
        <v>89</v>
      </c>
      <c r="B48" s="4">
        <v>6</v>
      </c>
      <c r="C48" s="14"/>
      <c r="D48" s="13" t="s">
        <v>29</v>
      </c>
      <c r="E48" s="77"/>
      <c r="F48" s="60">
        <v>72</v>
      </c>
      <c r="G48" s="16">
        <f t="shared" si="6"/>
        <v>0</v>
      </c>
      <c r="I48" s="12" t="s">
        <v>61</v>
      </c>
    </row>
    <row r="49" spans="1:9" ht="15.6" x14ac:dyDescent="0.3">
      <c r="A49" s="5" t="s">
        <v>90</v>
      </c>
      <c r="B49" s="4">
        <v>6</v>
      </c>
      <c r="C49" s="14"/>
      <c r="D49" s="13" t="s">
        <v>29</v>
      </c>
      <c r="E49" s="77"/>
      <c r="F49" s="60">
        <v>72</v>
      </c>
      <c r="G49" s="16">
        <f t="shared" si="6"/>
        <v>0</v>
      </c>
      <c r="I49" s="12"/>
    </row>
    <row r="50" spans="1:9" ht="15.6" x14ac:dyDescent="0.3">
      <c r="A50" s="5" t="s">
        <v>91</v>
      </c>
      <c r="B50" s="4">
        <v>1</v>
      </c>
      <c r="C50" s="14"/>
      <c r="D50" s="13" t="s">
        <v>29</v>
      </c>
      <c r="E50" s="77"/>
      <c r="F50" s="60">
        <v>12</v>
      </c>
      <c r="G50" s="16">
        <f t="shared" si="6"/>
        <v>0</v>
      </c>
      <c r="I50" s="12"/>
    </row>
    <row r="51" spans="1:9" ht="15.6" x14ac:dyDescent="0.3">
      <c r="A51" s="5" t="s">
        <v>59</v>
      </c>
      <c r="B51" s="4">
        <v>4</v>
      </c>
      <c r="C51" s="14"/>
      <c r="D51" s="13" t="s">
        <v>29</v>
      </c>
      <c r="E51" s="77"/>
      <c r="F51" s="60">
        <v>48</v>
      </c>
      <c r="G51" s="16">
        <f t="shared" si="6"/>
        <v>0</v>
      </c>
      <c r="I51" s="12" t="s">
        <v>87</v>
      </c>
    </row>
    <row r="52" spans="1:9" ht="15.6" x14ac:dyDescent="0.3">
      <c r="A52" s="5" t="s">
        <v>92</v>
      </c>
      <c r="B52" s="4">
        <v>10</v>
      </c>
      <c r="C52" s="14"/>
      <c r="D52" s="13" t="s">
        <v>29</v>
      </c>
      <c r="E52" s="77"/>
      <c r="F52" s="60">
        <v>120</v>
      </c>
      <c r="G52" s="16">
        <f t="shared" si="6"/>
        <v>0</v>
      </c>
      <c r="I52" s="12" t="s">
        <v>61</v>
      </c>
    </row>
    <row r="53" spans="1:9" ht="15.6" x14ac:dyDescent="0.3">
      <c r="A53" s="5" t="s">
        <v>93</v>
      </c>
      <c r="B53" s="4">
        <v>1</v>
      </c>
      <c r="C53" s="14"/>
      <c r="D53" s="13" t="s">
        <v>41</v>
      </c>
      <c r="E53" s="77"/>
      <c r="F53" s="60">
        <v>12</v>
      </c>
      <c r="G53" s="16">
        <f t="shared" si="6"/>
        <v>0</v>
      </c>
      <c r="H53" s="87"/>
      <c r="I53" s="12" t="s">
        <v>94</v>
      </c>
    </row>
    <row r="54" spans="1:9" ht="15.6" x14ac:dyDescent="0.3">
      <c r="A54" s="113" t="s">
        <v>95</v>
      </c>
      <c r="B54" s="113"/>
      <c r="C54" s="113"/>
      <c r="D54" s="113"/>
      <c r="E54" s="42"/>
      <c r="F54" s="62"/>
      <c r="G54" s="42"/>
      <c r="I54" s="1"/>
    </row>
    <row r="55" spans="1:9" ht="15.6" x14ac:dyDescent="0.3">
      <c r="A55" s="5" t="s">
        <v>88</v>
      </c>
      <c r="B55" s="4">
        <v>5</v>
      </c>
      <c r="C55" s="14"/>
      <c r="D55" s="13" t="s">
        <v>29</v>
      </c>
      <c r="E55" s="77"/>
      <c r="F55" s="60">
        <v>60</v>
      </c>
      <c r="G55" s="16">
        <f>E55*F55</f>
        <v>0</v>
      </c>
      <c r="I55" s="12" t="s">
        <v>87</v>
      </c>
    </row>
    <row r="56" spans="1:9" ht="15.6" x14ac:dyDescent="0.3">
      <c r="A56" s="5" t="s">
        <v>89</v>
      </c>
      <c r="B56" s="4">
        <v>3</v>
      </c>
      <c r="C56" s="14"/>
      <c r="D56" s="13" t="s">
        <v>29</v>
      </c>
      <c r="E56" s="77"/>
      <c r="F56" s="60">
        <v>36</v>
      </c>
      <c r="G56" s="16">
        <f>E56*F56</f>
        <v>0</v>
      </c>
      <c r="I56" s="12" t="s">
        <v>87</v>
      </c>
    </row>
    <row r="57" spans="1:9" ht="15.6" x14ac:dyDescent="0.3">
      <c r="A57" s="5" t="s">
        <v>90</v>
      </c>
      <c r="B57" s="4">
        <v>3</v>
      </c>
      <c r="C57" s="14"/>
      <c r="D57" s="13" t="s">
        <v>29</v>
      </c>
      <c r="E57" s="77"/>
      <c r="F57" s="60">
        <v>36</v>
      </c>
      <c r="G57" s="16">
        <f>E57*F57</f>
        <v>0</v>
      </c>
      <c r="I57" s="12"/>
    </row>
    <row r="58" spans="1:9" ht="15.6" x14ac:dyDescent="0.3">
      <c r="A58" s="5" t="s">
        <v>76</v>
      </c>
      <c r="B58" s="4">
        <v>5</v>
      </c>
      <c r="C58" s="14"/>
      <c r="D58" s="13" t="s">
        <v>29</v>
      </c>
      <c r="E58" s="77"/>
      <c r="F58" s="60">
        <v>60</v>
      </c>
      <c r="G58" s="16">
        <f t="shared" ref="G58" si="7">E58*F58</f>
        <v>0</v>
      </c>
      <c r="I58" s="12"/>
    </row>
    <row r="59" spans="1:9" ht="15.6" x14ac:dyDescent="0.3">
      <c r="A59" s="5" t="s">
        <v>85</v>
      </c>
      <c r="B59" s="4">
        <v>2</v>
      </c>
      <c r="C59" s="14"/>
      <c r="D59" s="13" t="s">
        <v>29</v>
      </c>
      <c r="E59" s="77"/>
      <c r="F59" s="60">
        <v>24</v>
      </c>
      <c r="G59" s="16">
        <f t="shared" ref="G59:G62" si="8">E59*F59</f>
        <v>0</v>
      </c>
      <c r="I59" s="12" t="s">
        <v>87</v>
      </c>
    </row>
    <row r="60" spans="1:9" ht="15.6" x14ac:dyDescent="0.3">
      <c r="A60" s="5" t="s">
        <v>59</v>
      </c>
      <c r="B60" s="4">
        <v>2</v>
      </c>
      <c r="C60" s="14"/>
      <c r="D60" s="13" t="s">
        <v>29</v>
      </c>
      <c r="E60" s="77"/>
      <c r="F60" s="60">
        <v>24</v>
      </c>
      <c r="G60" s="16">
        <f t="shared" si="8"/>
        <v>0</v>
      </c>
      <c r="I60" s="12" t="s">
        <v>96</v>
      </c>
    </row>
    <row r="61" spans="1:9" ht="15.6" x14ac:dyDescent="0.3">
      <c r="A61" s="5" t="s">
        <v>93</v>
      </c>
      <c r="B61" s="4">
        <v>1</v>
      </c>
      <c r="C61" s="14"/>
      <c r="D61" s="13" t="s">
        <v>41</v>
      </c>
      <c r="E61" s="77"/>
      <c r="F61" s="60">
        <v>12</v>
      </c>
      <c r="G61" s="16">
        <f t="shared" si="8"/>
        <v>0</v>
      </c>
      <c r="H61" s="87"/>
      <c r="I61" s="12" t="s">
        <v>94</v>
      </c>
    </row>
    <row r="62" spans="1:9" ht="15.6" x14ac:dyDescent="0.3">
      <c r="A62" s="5" t="s">
        <v>92</v>
      </c>
      <c r="B62" s="4">
        <v>10</v>
      </c>
      <c r="C62" s="14"/>
      <c r="D62" s="13" t="s">
        <v>29</v>
      </c>
      <c r="E62" s="77"/>
      <c r="F62" s="60">
        <v>120</v>
      </c>
      <c r="G62" s="16">
        <f t="shared" si="8"/>
        <v>0</v>
      </c>
      <c r="I62" s="1"/>
    </row>
    <row r="63" spans="1:9" ht="15.6" x14ac:dyDescent="0.3">
      <c r="A63" s="113" t="s">
        <v>97</v>
      </c>
      <c r="B63" s="113"/>
      <c r="C63" s="113"/>
      <c r="D63" s="113"/>
      <c r="E63" s="43">
        <v>1</v>
      </c>
      <c r="F63" s="44"/>
      <c r="G63" s="45"/>
      <c r="I63" s="1"/>
    </row>
    <row r="64" spans="1:9" ht="15.6" x14ac:dyDescent="0.3">
      <c r="A64" s="5" t="s">
        <v>98</v>
      </c>
      <c r="B64" s="4">
        <v>2</v>
      </c>
      <c r="C64" s="14"/>
      <c r="D64" s="13" t="s">
        <v>29</v>
      </c>
      <c r="E64" s="77"/>
      <c r="F64" s="60">
        <v>24</v>
      </c>
      <c r="G64" s="16">
        <f>E64*F64</f>
        <v>0</v>
      </c>
      <c r="I64" s="12" t="s">
        <v>67</v>
      </c>
    </row>
    <row r="65" spans="1:9" ht="15.6" x14ac:dyDescent="0.3">
      <c r="A65" s="5" t="s">
        <v>99</v>
      </c>
      <c r="B65" s="4">
        <v>1</v>
      </c>
      <c r="C65" s="14"/>
      <c r="D65" s="13" t="s">
        <v>29</v>
      </c>
      <c r="E65" s="77"/>
      <c r="F65" s="60">
        <v>12</v>
      </c>
      <c r="G65" s="16">
        <f>E65*F65</f>
        <v>0</v>
      </c>
      <c r="I65" s="12" t="s">
        <v>65</v>
      </c>
    </row>
    <row r="66" spans="1:9" ht="15.6" x14ac:dyDescent="0.3">
      <c r="A66" s="5" t="s">
        <v>100</v>
      </c>
      <c r="B66" s="4">
        <v>1</v>
      </c>
      <c r="C66" s="14"/>
      <c r="D66" s="13" t="s">
        <v>29</v>
      </c>
      <c r="E66" s="77"/>
      <c r="F66" s="60">
        <v>12</v>
      </c>
      <c r="G66" s="16">
        <f t="shared" ref="G66:G67" si="9">E66*F66</f>
        <v>0</v>
      </c>
      <c r="I66" s="12" t="s">
        <v>87</v>
      </c>
    </row>
    <row r="67" spans="1:9" ht="15.6" x14ac:dyDescent="0.3">
      <c r="A67" s="5" t="s">
        <v>85</v>
      </c>
      <c r="B67" s="4">
        <v>7</v>
      </c>
      <c r="C67" s="14"/>
      <c r="D67" s="13" t="s">
        <v>29</v>
      </c>
      <c r="E67" s="77"/>
      <c r="F67" s="60">
        <v>84</v>
      </c>
      <c r="G67" s="16">
        <f t="shared" si="9"/>
        <v>0</v>
      </c>
      <c r="I67" s="11"/>
    </row>
    <row r="68" spans="1:9" ht="15.6" x14ac:dyDescent="0.3">
      <c r="A68" s="5" t="s">
        <v>86</v>
      </c>
      <c r="B68" s="4">
        <v>8</v>
      </c>
      <c r="C68" s="14"/>
      <c r="D68" s="13" t="s">
        <v>29</v>
      </c>
      <c r="E68" s="77"/>
      <c r="F68" s="60">
        <v>96</v>
      </c>
      <c r="G68" s="16">
        <f t="shared" ref="G68" si="10">E68*F68</f>
        <v>0</v>
      </c>
      <c r="I68" s="12" t="s">
        <v>87</v>
      </c>
    </row>
    <row r="69" spans="1:9" ht="15.6" x14ac:dyDescent="0.3">
      <c r="A69" s="5" t="s">
        <v>101</v>
      </c>
      <c r="B69" s="4">
        <v>4</v>
      </c>
      <c r="C69" s="14"/>
      <c r="D69" s="13" t="s">
        <v>29</v>
      </c>
      <c r="E69" s="77"/>
      <c r="F69" s="60">
        <v>48</v>
      </c>
      <c r="G69" s="16">
        <f>E69*F69</f>
        <v>0</v>
      </c>
      <c r="I69" s="12" t="s">
        <v>87</v>
      </c>
    </row>
    <row r="70" spans="1:9" ht="15.6" x14ac:dyDescent="0.3">
      <c r="A70" s="5" t="s">
        <v>102</v>
      </c>
      <c r="B70" s="4">
        <v>1</v>
      </c>
      <c r="C70" s="14"/>
      <c r="D70" s="13" t="s">
        <v>29</v>
      </c>
      <c r="E70" s="77"/>
      <c r="F70" s="60">
        <v>12</v>
      </c>
      <c r="G70" s="16">
        <f>E70*F70</f>
        <v>0</v>
      </c>
      <c r="I70" s="26"/>
    </row>
    <row r="71" spans="1:9" ht="15.6" x14ac:dyDescent="0.3">
      <c r="A71" s="46" t="s">
        <v>145</v>
      </c>
      <c r="B71" s="98">
        <v>1</v>
      </c>
      <c r="C71" s="99"/>
      <c r="D71" s="100" t="s">
        <v>144</v>
      </c>
      <c r="E71" s="77"/>
      <c r="F71" s="60">
        <v>0</v>
      </c>
      <c r="G71" s="79">
        <f t="shared" ref="G71" si="11">E71*F71</f>
        <v>0</v>
      </c>
    </row>
    <row r="72" spans="1:9" ht="15.6" x14ac:dyDescent="0.3">
      <c r="A72" s="113" t="s">
        <v>103</v>
      </c>
      <c r="B72" s="116"/>
      <c r="C72" s="116"/>
      <c r="D72" s="116"/>
      <c r="E72" s="42"/>
      <c r="F72" s="42"/>
      <c r="G72" s="42"/>
      <c r="I72" s="1"/>
    </row>
    <row r="73" spans="1:9" x14ac:dyDescent="0.3">
      <c r="A73" s="121" t="s">
        <v>104</v>
      </c>
      <c r="B73" s="117">
        <v>1</v>
      </c>
      <c r="C73" s="14"/>
      <c r="D73" s="13" t="s">
        <v>29</v>
      </c>
      <c r="E73" s="77"/>
      <c r="F73" s="60">
        <v>12</v>
      </c>
      <c r="G73" s="16">
        <f>E73*F73</f>
        <v>0</v>
      </c>
      <c r="I73" s="14"/>
    </row>
    <row r="74" spans="1:9" ht="15.6" customHeight="1" x14ac:dyDescent="0.3">
      <c r="A74" s="122"/>
      <c r="B74" s="118"/>
      <c r="C74" s="11" t="s">
        <v>30</v>
      </c>
      <c r="D74" s="13" t="s">
        <v>31</v>
      </c>
      <c r="E74" s="77"/>
      <c r="F74" s="60">
        <v>48</v>
      </c>
      <c r="G74" s="16">
        <f>E74*F74</f>
        <v>0</v>
      </c>
      <c r="I74" s="11" t="s">
        <v>30</v>
      </c>
    </row>
    <row r="75" spans="1:9" ht="15.6" x14ac:dyDescent="0.3">
      <c r="A75" s="5" t="s">
        <v>105</v>
      </c>
      <c r="B75" s="4">
        <v>4</v>
      </c>
      <c r="C75" s="14"/>
      <c r="D75" s="13" t="s">
        <v>29</v>
      </c>
      <c r="E75" s="77"/>
      <c r="F75" s="60">
        <v>1</v>
      </c>
      <c r="G75" s="16">
        <f t="shared" ref="G75" si="12">E75*F75</f>
        <v>0</v>
      </c>
      <c r="I75" s="11"/>
    </row>
    <row r="76" spans="1:9" ht="15.6" x14ac:dyDescent="0.3">
      <c r="A76" s="5" t="s">
        <v>49</v>
      </c>
      <c r="B76" s="4">
        <v>5</v>
      </c>
      <c r="C76" s="14"/>
      <c r="D76" s="13" t="s">
        <v>29</v>
      </c>
      <c r="E76" s="77"/>
      <c r="F76" s="60">
        <v>60</v>
      </c>
      <c r="G76" s="16">
        <f t="shared" ref="G76:G77" si="13">E76*F76</f>
        <v>0</v>
      </c>
      <c r="I76" s="12" t="s">
        <v>106</v>
      </c>
    </row>
    <row r="77" spans="1:9" ht="15.6" x14ac:dyDescent="0.3">
      <c r="A77" s="5" t="s">
        <v>107</v>
      </c>
      <c r="B77" s="4">
        <v>4</v>
      </c>
      <c r="C77" s="14"/>
      <c r="D77" s="13" t="s">
        <v>29</v>
      </c>
      <c r="E77" s="77"/>
      <c r="F77" s="60">
        <v>48</v>
      </c>
      <c r="G77" s="16">
        <f t="shared" si="13"/>
        <v>0</v>
      </c>
      <c r="I77" s="12" t="s">
        <v>87</v>
      </c>
    </row>
    <row r="78" spans="1:9" ht="15.6" x14ac:dyDescent="0.3">
      <c r="A78" s="5" t="s">
        <v>39</v>
      </c>
      <c r="B78" s="4">
        <v>3</v>
      </c>
      <c r="C78" s="14"/>
      <c r="D78" s="13" t="s">
        <v>29</v>
      </c>
      <c r="E78" s="77"/>
      <c r="F78" s="60">
        <v>36</v>
      </c>
      <c r="G78" s="16">
        <f>E78*F78</f>
        <v>0</v>
      </c>
      <c r="I78" s="12" t="s">
        <v>87</v>
      </c>
    </row>
    <row r="79" spans="1:9" ht="15.6" x14ac:dyDescent="0.3">
      <c r="A79" s="5" t="s">
        <v>37</v>
      </c>
      <c r="B79" s="4">
        <v>4</v>
      </c>
      <c r="C79" s="14"/>
      <c r="D79" s="13" t="s">
        <v>29</v>
      </c>
      <c r="E79" s="77"/>
      <c r="F79" s="60">
        <v>48</v>
      </c>
      <c r="G79" s="16">
        <f>E79*F79</f>
        <v>0</v>
      </c>
      <c r="I79" s="12" t="s">
        <v>87</v>
      </c>
    </row>
    <row r="80" spans="1:9" ht="15.6" x14ac:dyDescent="0.3">
      <c r="A80" s="5" t="s">
        <v>38</v>
      </c>
      <c r="B80" s="4">
        <v>3</v>
      </c>
      <c r="C80" s="14"/>
      <c r="D80" s="13" t="s">
        <v>29</v>
      </c>
      <c r="E80" s="77"/>
      <c r="F80" s="60">
        <v>36</v>
      </c>
      <c r="G80" s="16">
        <f t="shared" ref="G80:G81" si="14">E80*F80</f>
        <v>0</v>
      </c>
      <c r="I80" s="12" t="s">
        <v>61</v>
      </c>
    </row>
    <row r="81" spans="1:9" ht="15.6" x14ac:dyDescent="0.3">
      <c r="A81" s="5" t="s">
        <v>93</v>
      </c>
      <c r="B81" s="4">
        <v>1</v>
      </c>
      <c r="C81" s="14"/>
      <c r="D81" s="13" t="s">
        <v>41</v>
      </c>
      <c r="E81" s="77"/>
      <c r="F81" s="60">
        <v>12</v>
      </c>
      <c r="G81" s="16">
        <f t="shared" si="14"/>
        <v>0</v>
      </c>
      <c r="H81" s="87"/>
      <c r="I81" s="12" t="s">
        <v>108</v>
      </c>
    </row>
    <row r="82" spans="1:9" ht="15.6" x14ac:dyDescent="0.3">
      <c r="A82" s="113" t="s">
        <v>109</v>
      </c>
      <c r="B82" s="114"/>
      <c r="C82" s="114"/>
      <c r="D82" s="114"/>
      <c r="E82" s="42"/>
      <c r="F82" s="42"/>
      <c r="G82" s="42"/>
      <c r="I82" s="1"/>
    </row>
    <row r="83" spans="1:9" ht="15.6" x14ac:dyDescent="0.3">
      <c r="A83" s="5" t="s">
        <v>33</v>
      </c>
      <c r="B83" s="4">
        <v>2</v>
      </c>
      <c r="C83" s="14"/>
      <c r="D83" s="13" t="s">
        <v>29</v>
      </c>
      <c r="E83" s="77"/>
      <c r="F83" s="60">
        <v>24</v>
      </c>
      <c r="G83" s="16">
        <f>E83*F83</f>
        <v>0</v>
      </c>
      <c r="I83" s="12" t="s">
        <v>65</v>
      </c>
    </row>
    <row r="84" spans="1:9" ht="15.6" x14ac:dyDescent="0.3">
      <c r="A84" s="5" t="s">
        <v>110</v>
      </c>
      <c r="B84" s="4">
        <v>1</v>
      </c>
      <c r="C84" s="14"/>
      <c r="D84" s="13" t="s">
        <v>29</v>
      </c>
      <c r="E84" s="77"/>
      <c r="F84" s="60">
        <v>12</v>
      </c>
      <c r="G84" s="16">
        <f>E84*F84</f>
        <v>0</v>
      </c>
      <c r="I84" s="12" t="s">
        <v>61</v>
      </c>
    </row>
    <row r="85" spans="1:9" ht="15.6" x14ac:dyDescent="0.3">
      <c r="A85" s="5" t="s">
        <v>35</v>
      </c>
      <c r="B85" s="4">
        <v>5</v>
      </c>
      <c r="C85" s="14"/>
      <c r="D85" s="13" t="s">
        <v>29</v>
      </c>
      <c r="E85" s="77"/>
      <c r="F85" s="60">
        <v>60</v>
      </c>
      <c r="G85" s="16">
        <f t="shared" ref="G85:G86" si="15">E85*F85</f>
        <v>0</v>
      </c>
      <c r="I85" s="12" t="s">
        <v>87</v>
      </c>
    </row>
    <row r="86" spans="1:9" ht="15.6" x14ac:dyDescent="0.3">
      <c r="A86" s="5" t="s">
        <v>39</v>
      </c>
      <c r="B86" s="4">
        <v>1</v>
      </c>
      <c r="C86" s="14"/>
      <c r="D86" s="13" t="s">
        <v>29</v>
      </c>
      <c r="E86" s="77"/>
      <c r="F86" s="60">
        <v>12</v>
      </c>
      <c r="G86" s="16">
        <f t="shared" si="15"/>
        <v>0</v>
      </c>
      <c r="I86" s="12" t="s">
        <v>111</v>
      </c>
    </row>
    <row r="87" spans="1:9" ht="15.6" x14ac:dyDescent="0.3">
      <c r="A87" s="5" t="s">
        <v>46</v>
      </c>
      <c r="B87" s="4">
        <v>1</v>
      </c>
      <c r="C87" s="14"/>
      <c r="D87" s="13" t="s">
        <v>29</v>
      </c>
      <c r="E87" s="77"/>
      <c r="F87" s="60">
        <v>12</v>
      </c>
      <c r="G87" s="16">
        <f>E87*F87</f>
        <v>0</v>
      </c>
      <c r="I87" s="12" t="s">
        <v>108</v>
      </c>
    </row>
    <row r="88" spans="1:9" ht="15.6" x14ac:dyDescent="0.3">
      <c r="A88" s="5" t="s">
        <v>37</v>
      </c>
      <c r="B88" s="54">
        <v>1</v>
      </c>
      <c r="C88" s="14"/>
      <c r="D88" s="13" t="s">
        <v>29</v>
      </c>
      <c r="E88" s="77"/>
      <c r="F88" s="60">
        <v>12</v>
      </c>
      <c r="G88" s="16">
        <f>E88*F88</f>
        <v>0</v>
      </c>
      <c r="I88" s="1"/>
    </row>
    <row r="89" spans="1:9" ht="15.6" x14ac:dyDescent="0.3">
      <c r="A89" s="47" t="s">
        <v>38</v>
      </c>
      <c r="B89" s="48">
        <v>1</v>
      </c>
      <c r="C89" s="14"/>
      <c r="D89" s="13" t="s">
        <v>29</v>
      </c>
      <c r="E89" s="78"/>
      <c r="F89" s="61">
        <v>12</v>
      </c>
      <c r="G89" s="16">
        <f>E89*F89</f>
        <v>0</v>
      </c>
      <c r="I89" s="12" t="s">
        <v>61</v>
      </c>
    </row>
    <row r="90" spans="1:9" ht="15.6" x14ac:dyDescent="0.3">
      <c r="A90" s="5" t="s">
        <v>93</v>
      </c>
      <c r="B90" s="4">
        <v>1</v>
      </c>
      <c r="C90" s="14"/>
      <c r="D90" s="13" t="s">
        <v>41</v>
      </c>
      <c r="E90" s="77"/>
      <c r="F90" s="60">
        <v>12</v>
      </c>
      <c r="G90" s="16">
        <f>E90*F90</f>
        <v>0</v>
      </c>
      <c r="H90" s="87"/>
      <c r="I90" s="26"/>
    </row>
    <row r="91" spans="1:9" ht="15.6" x14ac:dyDescent="0.3">
      <c r="A91" s="113" t="s">
        <v>112</v>
      </c>
      <c r="B91" s="114"/>
      <c r="C91" s="115"/>
      <c r="D91" s="115"/>
      <c r="E91" s="42"/>
      <c r="F91" s="42"/>
      <c r="G91" s="42"/>
    </row>
    <row r="92" spans="1:9" ht="15.6" x14ac:dyDescent="0.3">
      <c r="A92" s="63" t="s">
        <v>32</v>
      </c>
      <c r="B92" s="4">
        <v>2</v>
      </c>
      <c r="C92" s="14"/>
      <c r="D92" s="13" t="s">
        <v>29</v>
      </c>
      <c r="E92" s="77"/>
      <c r="F92" s="60">
        <v>24</v>
      </c>
      <c r="G92" s="16">
        <f>E92*F92</f>
        <v>0</v>
      </c>
      <c r="I92" s="26"/>
    </row>
    <row r="93" spans="1:9" ht="15.6" x14ac:dyDescent="0.3">
      <c r="A93" s="49" t="s">
        <v>49</v>
      </c>
      <c r="B93" s="4">
        <v>1</v>
      </c>
      <c r="C93" s="14"/>
      <c r="D93" s="13" t="s">
        <v>29</v>
      </c>
      <c r="E93" s="77"/>
      <c r="F93" s="60">
        <v>12</v>
      </c>
      <c r="G93" s="16">
        <f>E93*F93</f>
        <v>0</v>
      </c>
      <c r="I93" s="26"/>
    </row>
    <row r="94" spans="1:9" ht="15.6" x14ac:dyDescent="0.3">
      <c r="A94" s="49" t="s">
        <v>35</v>
      </c>
      <c r="B94" s="4">
        <v>5</v>
      </c>
      <c r="C94" s="14"/>
      <c r="D94" s="13" t="s">
        <v>29</v>
      </c>
      <c r="E94" s="77"/>
      <c r="F94" s="60">
        <v>60</v>
      </c>
      <c r="G94" s="16">
        <f t="shared" ref="G94:G95" si="16">E94*F94</f>
        <v>0</v>
      </c>
      <c r="I94" s="26"/>
    </row>
    <row r="95" spans="1:9" ht="15.6" x14ac:dyDescent="0.3">
      <c r="A95" s="49" t="s">
        <v>39</v>
      </c>
      <c r="B95" s="4">
        <v>1</v>
      </c>
      <c r="C95" s="14"/>
      <c r="D95" s="13" t="s">
        <v>29</v>
      </c>
      <c r="E95" s="77"/>
      <c r="F95" s="60">
        <v>12</v>
      </c>
      <c r="G95" s="16">
        <f t="shared" si="16"/>
        <v>0</v>
      </c>
      <c r="I95" s="26"/>
    </row>
    <row r="96" spans="1:9" ht="15.6" x14ac:dyDescent="0.3">
      <c r="A96" s="49" t="s">
        <v>113</v>
      </c>
      <c r="B96" s="4">
        <v>1</v>
      </c>
      <c r="C96" s="14"/>
      <c r="D96" s="13" t="s">
        <v>29</v>
      </c>
      <c r="E96" s="77"/>
      <c r="F96" s="60">
        <v>12</v>
      </c>
      <c r="G96" s="16">
        <f>E96*F96</f>
        <v>0</v>
      </c>
      <c r="I96" s="26"/>
    </row>
    <row r="97" spans="1:9" ht="15.6" x14ac:dyDescent="0.3">
      <c r="A97" s="5" t="s">
        <v>38</v>
      </c>
      <c r="B97" s="4">
        <v>1</v>
      </c>
      <c r="C97" s="14"/>
      <c r="D97" s="13" t="s">
        <v>29</v>
      </c>
      <c r="E97" s="77"/>
      <c r="F97" s="60">
        <v>12</v>
      </c>
      <c r="G97" s="16">
        <f>E97*F97</f>
        <v>0</v>
      </c>
      <c r="I97" s="26"/>
    </row>
    <row r="98" spans="1:9" ht="15.6" x14ac:dyDescent="0.3">
      <c r="A98" s="26"/>
      <c r="B98" s="27"/>
      <c r="E98" s="53"/>
      <c r="G98" s="41"/>
      <c r="I98" s="26"/>
    </row>
    <row r="99" spans="1:9" ht="15.6" x14ac:dyDescent="0.3">
      <c r="A99" s="49" t="s">
        <v>141</v>
      </c>
      <c r="B99" s="15">
        <v>1</v>
      </c>
      <c r="C99" s="15" t="s">
        <v>61</v>
      </c>
      <c r="D99" s="15" t="s">
        <v>70</v>
      </c>
      <c r="E99" s="77"/>
      <c r="F99" s="15">
        <v>40</v>
      </c>
      <c r="G99" s="16">
        <f>E99*F99</f>
        <v>0</v>
      </c>
      <c r="H99" s="87"/>
      <c r="I99" s="26"/>
    </row>
    <row r="100" spans="1:9" ht="15.6" x14ac:dyDescent="0.3">
      <c r="A100" s="49" t="s">
        <v>114</v>
      </c>
      <c r="B100" s="15">
        <v>1</v>
      </c>
      <c r="C100" s="15" t="s">
        <v>61</v>
      </c>
      <c r="D100" s="15" t="s">
        <v>62</v>
      </c>
      <c r="E100" s="77"/>
      <c r="F100" s="15">
        <v>40</v>
      </c>
      <c r="G100" s="16">
        <f>E100*F100</f>
        <v>0</v>
      </c>
      <c r="H100" s="87"/>
    </row>
    <row r="101" spans="1:9" ht="15.6" x14ac:dyDescent="0.3">
      <c r="A101" s="49" t="s">
        <v>115</v>
      </c>
      <c r="B101" s="15">
        <v>1</v>
      </c>
      <c r="C101" s="15" t="s">
        <v>61</v>
      </c>
      <c r="D101" s="15" t="s">
        <v>62</v>
      </c>
      <c r="E101" s="77"/>
      <c r="F101" s="15">
        <v>40</v>
      </c>
      <c r="G101" s="16">
        <f>E101*F101</f>
        <v>0</v>
      </c>
      <c r="H101" s="87"/>
    </row>
    <row r="102" spans="1:9" ht="15.6" x14ac:dyDescent="0.3">
      <c r="A102" s="49" t="s">
        <v>116</v>
      </c>
      <c r="B102" s="15">
        <v>2</v>
      </c>
      <c r="C102" s="15" t="s">
        <v>65</v>
      </c>
      <c r="D102" s="15" t="s">
        <v>62</v>
      </c>
      <c r="E102" s="77"/>
      <c r="F102" s="15">
        <v>80</v>
      </c>
      <c r="G102" s="16">
        <f t="shared" ref="G102:G105" si="17">E102*F102</f>
        <v>0</v>
      </c>
      <c r="H102" s="87"/>
    </row>
    <row r="103" spans="1:9" ht="15.6" x14ac:dyDescent="0.3">
      <c r="A103" s="49" t="s">
        <v>117</v>
      </c>
      <c r="B103" s="15">
        <v>3</v>
      </c>
      <c r="C103" s="15" t="s">
        <v>67</v>
      </c>
      <c r="D103" s="15" t="s">
        <v>62</v>
      </c>
      <c r="E103" s="77"/>
      <c r="F103" s="15">
        <v>120</v>
      </c>
      <c r="G103" s="16">
        <f t="shared" si="17"/>
        <v>0</v>
      </c>
      <c r="H103" s="87"/>
    </row>
    <row r="104" spans="1:9" ht="15.6" x14ac:dyDescent="0.3">
      <c r="A104" s="49" t="s">
        <v>118</v>
      </c>
      <c r="B104" s="15">
        <v>4</v>
      </c>
      <c r="C104" s="15" t="s">
        <v>69</v>
      </c>
      <c r="D104" s="15" t="s">
        <v>62</v>
      </c>
      <c r="E104" s="77"/>
      <c r="F104" s="15">
        <v>160</v>
      </c>
      <c r="G104" s="16">
        <f t="shared" si="17"/>
        <v>0</v>
      </c>
      <c r="H104" s="87"/>
    </row>
    <row r="105" spans="1:9" ht="15.6" x14ac:dyDescent="0.3">
      <c r="A105" s="49" t="s">
        <v>142</v>
      </c>
      <c r="B105" s="15">
        <v>5</v>
      </c>
      <c r="C105" s="15" t="s">
        <v>119</v>
      </c>
      <c r="D105" s="15" t="s">
        <v>62</v>
      </c>
      <c r="E105" s="77"/>
      <c r="F105" s="15">
        <v>200</v>
      </c>
      <c r="G105" s="16">
        <f t="shared" si="17"/>
        <v>0</v>
      </c>
      <c r="H105" s="87"/>
    </row>
    <row r="106" spans="1:9" ht="16.2" thickBot="1" x14ac:dyDescent="0.35">
      <c r="A106" s="49" t="s">
        <v>120</v>
      </c>
      <c r="B106" s="15">
        <v>1</v>
      </c>
      <c r="C106" s="15" t="s">
        <v>61</v>
      </c>
      <c r="D106" s="15" t="s">
        <v>62</v>
      </c>
      <c r="E106" s="77"/>
      <c r="F106" s="15">
        <v>40</v>
      </c>
      <c r="G106" s="16">
        <f t="shared" ref="G106" si="18">E106*F106</f>
        <v>0</v>
      </c>
      <c r="H106" s="87"/>
    </row>
    <row r="107" spans="1:9" ht="16.2" thickBot="1" x14ac:dyDescent="0.35">
      <c r="A107" s="83" t="s">
        <v>71</v>
      </c>
      <c r="G107" s="64">
        <f>SUM(G41:G106)</f>
        <v>0</v>
      </c>
      <c r="H107" s="87"/>
    </row>
  </sheetData>
  <sheetProtection algorithmName="SHA-512" hashValue="XdTMVxvUJ8jsEzgtL/0hN+QubPxYAL0LB5Lr9W5+YY8zfSRZPgplVEbRCkVxXWbOnvVWVhbysfSs1wErgEILbA==" saltValue="C8Kiu4ZR2jOHdm5KgO04iA==" spinCount="100000" sheet="1" objects="1" scenarios="1"/>
  <protectedRanges>
    <protectedRange sqref="C35 C30:C33 C23:C28 C17:C21 C13:C15 C6:C11 E41:E53 E55:E62 E64:E71 E73:E81 E83:E90 E92:E97 E99:E106" name="Bereik1"/>
  </protectedRanges>
  <mergeCells count="13">
    <mergeCell ref="A3:D3"/>
    <mergeCell ref="A82:D82"/>
    <mergeCell ref="A91:D91"/>
    <mergeCell ref="A40:D40"/>
    <mergeCell ref="A54:D54"/>
    <mergeCell ref="A63:D63"/>
    <mergeCell ref="A72:D72"/>
    <mergeCell ref="B41:B42"/>
    <mergeCell ref="B73:B74"/>
    <mergeCell ref="B43:B44"/>
    <mergeCell ref="A41:A42"/>
    <mergeCell ref="A43:A44"/>
    <mergeCell ref="A73:A74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1566-9301-40B3-B82C-155B0D00894E}">
  <dimension ref="A2:H87"/>
  <sheetViews>
    <sheetView topLeftCell="A38" zoomScaleNormal="100" workbookViewId="0">
      <selection activeCell="G80" sqref="G80"/>
    </sheetView>
  </sheetViews>
  <sheetFormatPr defaultColWidth="9.109375" defaultRowHeight="13.8" x14ac:dyDescent="0.25"/>
  <cols>
    <col min="1" max="1" width="49.109375" style="1" bestFit="1" customWidth="1"/>
    <col min="2" max="2" width="15.5546875" style="1" bestFit="1" customWidth="1"/>
    <col min="3" max="3" width="21.88671875" style="1" bestFit="1" customWidth="1"/>
    <col min="4" max="4" width="16" style="1" bestFit="1" customWidth="1"/>
    <col min="5" max="5" width="14.5546875" style="1" bestFit="1" customWidth="1"/>
    <col min="6" max="6" width="10.44140625" style="1" bestFit="1" customWidth="1"/>
    <col min="7" max="7" width="15.5546875" style="1" bestFit="1" customWidth="1"/>
    <col min="8" max="9" width="9.109375" style="1" customWidth="1"/>
    <col min="10" max="16384" width="9.109375" style="1"/>
  </cols>
  <sheetData>
    <row r="2" spans="1:6" x14ac:dyDescent="0.25">
      <c r="A2" s="7" t="s">
        <v>0</v>
      </c>
      <c r="B2" s="7"/>
      <c r="C2" s="7"/>
      <c r="D2" s="7"/>
      <c r="F2" s="88"/>
    </row>
    <row r="3" spans="1:6" ht="15.6" x14ac:dyDescent="0.3">
      <c r="A3" s="126" t="s">
        <v>1</v>
      </c>
      <c r="B3" s="127"/>
      <c r="C3" s="127"/>
      <c r="D3" s="127"/>
    </row>
    <row r="4" spans="1:6" ht="15.6" x14ac:dyDescent="0.3">
      <c r="A4" s="2" t="s">
        <v>2</v>
      </c>
      <c r="B4" s="2" t="s">
        <v>3</v>
      </c>
      <c r="C4" s="2" t="s">
        <v>4</v>
      </c>
      <c r="D4" s="2" t="s">
        <v>5</v>
      </c>
    </row>
    <row r="5" spans="1:6" ht="15.6" x14ac:dyDescent="0.3">
      <c r="A5" s="39" t="s">
        <v>6</v>
      </c>
      <c r="B5" s="21"/>
      <c r="C5" s="21"/>
      <c r="D5" s="21"/>
    </row>
    <row r="6" spans="1:6" x14ac:dyDescent="0.25">
      <c r="A6" s="18" t="s">
        <v>7</v>
      </c>
      <c r="B6" s="55">
        <v>26</v>
      </c>
      <c r="C6" s="77"/>
      <c r="D6" s="23">
        <f>B6*C6</f>
        <v>0</v>
      </c>
    </row>
    <row r="7" spans="1:6" ht="15.6" x14ac:dyDescent="0.3">
      <c r="A7" s="19" t="s">
        <v>8</v>
      </c>
      <c r="B7" s="56">
        <v>18</v>
      </c>
      <c r="C7" s="77"/>
      <c r="D7" s="23">
        <f t="shared" ref="D7:D11" si="0">B7*C7</f>
        <v>0</v>
      </c>
    </row>
    <row r="8" spans="1:6" ht="15.6" x14ac:dyDescent="0.3">
      <c r="A8" s="19" t="s">
        <v>9</v>
      </c>
      <c r="B8" s="56">
        <v>3</v>
      </c>
      <c r="C8" s="77"/>
      <c r="D8" s="23">
        <f t="shared" si="0"/>
        <v>0</v>
      </c>
    </row>
    <row r="9" spans="1:6" ht="15.6" x14ac:dyDescent="0.3">
      <c r="A9" s="19" t="s">
        <v>10</v>
      </c>
      <c r="B9" s="56">
        <v>2.1</v>
      </c>
      <c r="C9" s="77"/>
      <c r="D9" s="23">
        <f t="shared" si="0"/>
        <v>0</v>
      </c>
    </row>
    <row r="10" spans="1:6" ht="15.6" x14ac:dyDescent="0.3">
      <c r="A10" s="19" t="s">
        <v>11</v>
      </c>
      <c r="B10" s="56">
        <v>21</v>
      </c>
      <c r="C10" s="77"/>
      <c r="D10" s="23">
        <f t="shared" si="0"/>
        <v>0</v>
      </c>
    </row>
    <row r="11" spans="1:6" ht="15.6" x14ac:dyDescent="0.3">
      <c r="A11" s="19" t="s">
        <v>12</v>
      </c>
      <c r="B11" s="56">
        <v>5</v>
      </c>
      <c r="C11" s="77"/>
      <c r="D11" s="23">
        <f t="shared" si="0"/>
        <v>0</v>
      </c>
    </row>
    <row r="12" spans="1:6" ht="15.6" x14ac:dyDescent="0.3">
      <c r="A12" s="39" t="s">
        <v>13</v>
      </c>
      <c r="B12" s="21"/>
      <c r="C12" s="20"/>
      <c r="D12" s="20"/>
    </row>
    <row r="13" spans="1:6" ht="15.6" x14ac:dyDescent="0.3">
      <c r="A13" s="19" t="s">
        <v>7</v>
      </c>
      <c r="B13" s="56">
        <v>41</v>
      </c>
      <c r="C13" s="77"/>
      <c r="D13" s="23">
        <f>B13*C13</f>
        <v>0</v>
      </c>
      <c r="E13" s="88"/>
    </row>
    <row r="14" spans="1:6" ht="15.6" x14ac:dyDescent="0.3">
      <c r="A14" s="19" t="s">
        <v>8</v>
      </c>
      <c r="B14" s="56">
        <v>3.7</v>
      </c>
      <c r="C14" s="77"/>
      <c r="D14" s="23">
        <f t="shared" ref="D14" si="1">B14*C14</f>
        <v>0</v>
      </c>
    </row>
    <row r="15" spans="1:6" ht="15.6" x14ac:dyDescent="0.3">
      <c r="A15" s="19" t="s">
        <v>9</v>
      </c>
      <c r="B15" s="56">
        <v>0.75</v>
      </c>
      <c r="C15" s="77"/>
      <c r="D15" s="23">
        <f>B16*C15</f>
        <v>0</v>
      </c>
      <c r="E15" s="88"/>
    </row>
    <row r="16" spans="1:6" ht="15.6" x14ac:dyDescent="0.3">
      <c r="A16" s="19" t="s">
        <v>12</v>
      </c>
      <c r="B16" s="56">
        <v>2</v>
      </c>
      <c r="C16" s="77"/>
      <c r="D16" s="23">
        <f>B15*C16</f>
        <v>0</v>
      </c>
    </row>
    <row r="17" spans="1:8" ht="15.6" x14ac:dyDescent="0.3">
      <c r="A17" s="39" t="s">
        <v>14</v>
      </c>
      <c r="B17" s="21"/>
      <c r="C17" s="21"/>
      <c r="D17" s="21"/>
    </row>
    <row r="18" spans="1:8" ht="15.6" x14ac:dyDescent="0.3">
      <c r="A18" s="19" t="s">
        <v>7</v>
      </c>
      <c r="B18" s="56">
        <v>45</v>
      </c>
      <c r="C18" s="77">
        <v>0</v>
      </c>
      <c r="D18" s="23">
        <f>B18*C18</f>
        <v>0</v>
      </c>
    </row>
    <row r="19" spans="1:8" ht="15.6" x14ac:dyDescent="0.3">
      <c r="A19" s="19" t="s">
        <v>8</v>
      </c>
      <c r="B19" s="56">
        <v>7.5</v>
      </c>
      <c r="C19" s="77">
        <v>0</v>
      </c>
      <c r="D19" s="23">
        <f t="shared" ref="D19:D21" si="2">B19*C19</f>
        <v>0</v>
      </c>
    </row>
    <row r="20" spans="1:8" ht="15.6" x14ac:dyDescent="0.3">
      <c r="A20" s="19" t="s">
        <v>9</v>
      </c>
      <c r="B20" s="56">
        <v>0.5</v>
      </c>
      <c r="C20" s="77">
        <v>0</v>
      </c>
      <c r="D20" s="23">
        <f t="shared" si="2"/>
        <v>0</v>
      </c>
      <c r="H20" s="1" t="s">
        <v>15</v>
      </c>
    </row>
    <row r="21" spans="1:8" ht="15.6" x14ac:dyDescent="0.3">
      <c r="A21" s="19" t="s">
        <v>12</v>
      </c>
      <c r="B21" s="56">
        <v>2</v>
      </c>
      <c r="C21" s="77">
        <v>0</v>
      </c>
      <c r="D21" s="23">
        <f t="shared" si="2"/>
        <v>0</v>
      </c>
    </row>
    <row r="22" spans="1:8" ht="15.6" x14ac:dyDescent="0.3">
      <c r="A22" s="39" t="s">
        <v>16</v>
      </c>
      <c r="B22" s="21"/>
      <c r="C22" s="22"/>
      <c r="D22" s="22"/>
    </row>
    <row r="23" spans="1:8" ht="15.6" x14ac:dyDescent="0.3">
      <c r="A23" s="19" t="s">
        <v>7</v>
      </c>
      <c r="B23" s="56">
        <v>93</v>
      </c>
      <c r="C23" s="77">
        <v>0</v>
      </c>
      <c r="D23" s="23">
        <f>B23*C23</f>
        <v>0</v>
      </c>
    </row>
    <row r="24" spans="1:8" ht="15.6" x14ac:dyDescent="0.3">
      <c r="A24" s="19" t="s">
        <v>8</v>
      </c>
      <c r="B24" s="56">
        <v>22</v>
      </c>
      <c r="C24" s="77">
        <v>0</v>
      </c>
      <c r="D24" s="23">
        <f t="shared" ref="D24:D28" si="3">B24*C24</f>
        <v>0</v>
      </c>
    </row>
    <row r="25" spans="1:8" ht="15.6" x14ac:dyDescent="0.3">
      <c r="A25" s="19" t="s">
        <v>9</v>
      </c>
      <c r="B25" s="56">
        <v>0.2</v>
      </c>
      <c r="C25" s="77">
        <v>0</v>
      </c>
      <c r="D25" s="23">
        <f t="shared" si="3"/>
        <v>0</v>
      </c>
    </row>
    <row r="26" spans="1:8" ht="15.6" x14ac:dyDescent="0.3">
      <c r="A26" s="19" t="s">
        <v>12</v>
      </c>
      <c r="B26" s="56">
        <v>3.5</v>
      </c>
      <c r="C26" s="77">
        <v>0</v>
      </c>
      <c r="D26" s="23">
        <f>B27*C26</f>
        <v>0</v>
      </c>
    </row>
    <row r="27" spans="1:8" ht="15.6" x14ac:dyDescent="0.3">
      <c r="A27" s="19" t="s">
        <v>10</v>
      </c>
      <c r="B27" s="56">
        <v>5.5</v>
      </c>
      <c r="C27" s="77">
        <v>0</v>
      </c>
      <c r="D27" s="23">
        <f>B26*C27</f>
        <v>0</v>
      </c>
      <c r="E27" s="88"/>
    </row>
    <row r="28" spans="1:8" ht="15.6" x14ac:dyDescent="0.3">
      <c r="A28" s="19" t="s">
        <v>17</v>
      </c>
      <c r="B28" s="56">
        <v>20</v>
      </c>
      <c r="C28" s="77">
        <v>0</v>
      </c>
      <c r="D28" s="23">
        <f t="shared" si="3"/>
        <v>0</v>
      </c>
    </row>
    <row r="29" spans="1:8" ht="15.6" x14ac:dyDescent="0.3">
      <c r="A29" s="128" t="s">
        <v>18</v>
      </c>
      <c r="B29" s="129"/>
      <c r="C29" s="129"/>
      <c r="D29" s="129"/>
    </row>
    <row r="30" spans="1:8" ht="16.2" thickBot="1" x14ac:dyDescent="0.35">
      <c r="A30" s="19" t="s">
        <v>10</v>
      </c>
      <c r="B30" s="56">
        <v>6</v>
      </c>
      <c r="C30" s="77">
        <v>0</v>
      </c>
      <c r="D30" s="24">
        <f>B30*C30</f>
        <v>0</v>
      </c>
    </row>
    <row r="31" spans="1:8" ht="16.2" thickBot="1" x14ac:dyDescent="0.35">
      <c r="A31" s="81" t="s">
        <v>19</v>
      </c>
      <c r="B31" s="6"/>
      <c r="D31" s="82">
        <f>SUM(D6:D11,D13:D16,D18:D21,D23:D28)</f>
        <v>0</v>
      </c>
    </row>
    <row r="33" spans="1:7" customFormat="1" ht="14.4" x14ac:dyDescent="0.3">
      <c r="A33" s="10" t="s">
        <v>20</v>
      </c>
      <c r="F33" s="87"/>
    </row>
    <row r="34" spans="1:7" customFormat="1" ht="15.6" x14ac:dyDescent="0.3">
      <c r="A34" s="39" t="s">
        <v>21</v>
      </c>
      <c r="B34" s="40" t="s">
        <v>22</v>
      </c>
      <c r="C34" s="39" t="s">
        <v>23</v>
      </c>
      <c r="D34" s="39" t="s">
        <v>24</v>
      </c>
      <c r="E34" s="39" t="s">
        <v>25</v>
      </c>
      <c r="F34" s="39" t="s">
        <v>26</v>
      </c>
      <c r="G34" s="39" t="s">
        <v>5</v>
      </c>
    </row>
    <row r="35" spans="1:7" customFormat="1" ht="15.6" x14ac:dyDescent="0.3">
      <c r="A35" s="123" t="s">
        <v>27</v>
      </c>
      <c r="B35" s="123"/>
      <c r="C35" s="123"/>
      <c r="D35" s="123"/>
      <c r="E35" s="42"/>
      <c r="F35" s="42"/>
      <c r="G35" s="42"/>
    </row>
    <row r="36" spans="1:7" customFormat="1" ht="16.5" customHeight="1" x14ac:dyDescent="0.3">
      <c r="A36" s="119" t="s">
        <v>28</v>
      </c>
      <c r="B36" s="131">
        <v>1</v>
      </c>
      <c r="C36" s="14"/>
      <c r="D36" s="13" t="s">
        <v>29</v>
      </c>
      <c r="E36" s="77">
        <v>0</v>
      </c>
      <c r="F36" s="85">
        <v>12</v>
      </c>
      <c r="G36" s="86">
        <f>E36*F36</f>
        <v>0</v>
      </c>
    </row>
    <row r="37" spans="1:7" customFormat="1" ht="14.4" x14ac:dyDescent="0.3">
      <c r="A37" s="120"/>
      <c r="B37" s="118"/>
      <c r="C37" s="11" t="s">
        <v>30</v>
      </c>
      <c r="D37" s="13" t="s">
        <v>31</v>
      </c>
      <c r="E37" s="77">
        <v>0</v>
      </c>
      <c r="F37" s="85">
        <v>48</v>
      </c>
      <c r="G37" s="86">
        <f>E37*F37</f>
        <v>0</v>
      </c>
    </row>
    <row r="38" spans="1:7" customFormat="1" ht="15.6" x14ac:dyDescent="0.3">
      <c r="A38" s="46" t="s">
        <v>32</v>
      </c>
      <c r="B38" s="4">
        <v>5</v>
      </c>
      <c r="C38" s="14"/>
      <c r="D38" s="13" t="s">
        <v>29</v>
      </c>
      <c r="E38" s="77">
        <v>0</v>
      </c>
      <c r="F38" s="13">
        <f t="shared" ref="F38:F45" si="4">B38*12</f>
        <v>60</v>
      </c>
      <c r="G38" s="79">
        <f>E38*F38</f>
        <v>0</v>
      </c>
    </row>
    <row r="39" spans="1:7" customFormat="1" ht="15.6" x14ac:dyDescent="0.3">
      <c r="A39" s="46" t="s">
        <v>33</v>
      </c>
      <c r="B39" s="4">
        <v>6</v>
      </c>
      <c r="C39" s="14"/>
      <c r="D39" s="13" t="s">
        <v>29</v>
      </c>
      <c r="E39" s="77">
        <v>0</v>
      </c>
      <c r="F39" s="13">
        <f t="shared" si="4"/>
        <v>72</v>
      </c>
      <c r="G39" s="79">
        <f t="shared" ref="G39:G77" si="5">E39*F39</f>
        <v>0</v>
      </c>
    </row>
    <row r="40" spans="1:7" customFormat="1" ht="15.6" x14ac:dyDescent="0.3">
      <c r="A40" s="46" t="s">
        <v>34</v>
      </c>
      <c r="B40" s="4">
        <v>4</v>
      </c>
      <c r="C40" s="14"/>
      <c r="D40" s="13" t="s">
        <v>29</v>
      </c>
      <c r="E40" s="77">
        <v>0</v>
      </c>
      <c r="F40" s="13">
        <f t="shared" si="4"/>
        <v>48</v>
      </c>
      <c r="G40" s="79">
        <f t="shared" si="5"/>
        <v>0</v>
      </c>
    </row>
    <row r="41" spans="1:7" customFormat="1" ht="15.6" x14ac:dyDescent="0.3">
      <c r="A41" s="50" t="s">
        <v>35</v>
      </c>
      <c r="B41" s="4">
        <v>10</v>
      </c>
      <c r="C41" s="14"/>
      <c r="D41" s="13" t="s">
        <v>29</v>
      </c>
      <c r="E41" s="77">
        <v>0</v>
      </c>
      <c r="F41" s="13">
        <f t="shared" si="4"/>
        <v>120</v>
      </c>
      <c r="G41" s="79">
        <f t="shared" si="5"/>
        <v>0</v>
      </c>
    </row>
    <row r="42" spans="1:7" customFormat="1" ht="15.6" x14ac:dyDescent="0.3">
      <c r="A42" s="50" t="s">
        <v>36</v>
      </c>
      <c r="B42" s="4">
        <v>1</v>
      </c>
      <c r="C42" s="14"/>
      <c r="D42" s="13" t="s">
        <v>29</v>
      </c>
      <c r="E42" s="77">
        <v>0</v>
      </c>
      <c r="F42" s="13">
        <f t="shared" si="4"/>
        <v>12</v>
      </c>
      <c r="G42" s="79">
        <f t="shared" si="5"/>
        <v>0</v>
      </c>
    </row>
    <row r="43" spans="1:7" customFormat="1" ht="15.6" x14ac:dyDescent="0.3">
      <c r="A43" s="58" t="s">
        <v>37</v>
      </c>
      <c r="B43" s="4">
        <v>5</v>
      </c>
      <c r="C43" s="59"/>
      <c r="D43" s="13" t="s">
        <v>29</v>
      </c>
      <c r="E43" s="77">
        <v>0</v>
      </c>
      <c r="F43" s="13">
        <f t="shared" si="4"/>
        <v>60</v>
      </c>
      <c r="G43" s="79">
        <f t="shared" si="5"/>
        <v>0</v>
      </c>
    </row>
    <row r="44" spans="1:7" customFormat="1" ht="15.6" x14ac:dyDescent="0.3">
      <c r="A44" s="58" t="s">
        <v>38</v>
      </c>
      <c r="B44" s="4">
        <v>6</v>
      </c>
      <c r="C44" s="59"/>
      <c r="D44" s="13" t="s">
        <v>29</v>
      </c>
      <c r="E44" s="77">
        <v>0</v>
      </c>
      <c r="F44" s="13">
        <f t="shared" si="4"/>
        <v>72</v>
      </c>
      <c r="G44" s="79">
        <f t="shared" si="5"/>
        <v>0</v>
      </c>
    </row>
    <row r="45" spans="1:7" customFormat="1" ht="15.6" x14ac:dyDescent="0.3">
      <c r="A45" s="58" t="s">
        <v>39</v>
      </c>
      <c r="B45" s="4">
        <v>4</v>
      </c>
      <c r="C45" s="59"/>
      <c r="D45" s="13" t="s">
        <v>29</v>
      </c>
      <c r="E45" s="77">
        <v>0</v>
      </c>
      <c r="F45" s="13">
        <f t="shared" si="4"/>
        <v>48</v>
      </c>
      <c r="G45" s="79">
        <f t="shared" si="5"/>
        <v>0</v>
      </c>
    </row>
    <row r="46" spans="1:7" customFormat="1" ht="15.6" x14ac:dyDescent="0.3">
      <c r="A46" s="58" t="s">
        <v>40</v>
      </c>
      <c r="B46" s="4">
        <v>1</v>
      </c>
      <c r="C46" s="59"/>
      <c r="D46" s="13" t="s">
        <v>41</v>
      </c>
      <c r="E46" s="77">
        <v>0</v>
      </c>
      <c r="F46" s="13">
        <v>4</v>
      </c>
      <c r="G46" s="79">
        <f t="shared" si="5"/>
        <v>0</v>
      </c>
    </row>
    <row r="47" spans="1:7" customFormat="1" ht="15.6" x14ac:dyDescent="0.3">
      <c r="A47" s="58" t="s">
        <v>42</v>
      </c>
      <c r="B47" s="4">
        <v>1</v>
      </c>
      <c r="C47" s="59"/>
      <c r="D47" s="13" t="s">
        <v>41</v>
      </c>
      <c r="E47" s="77">
        <v>0</v>
      </c>
      <c r="F47" s="13">
        <v>4</v>
      </c>
      <c r="G47" s="79">
        <f t="shared" si="5"/>
        <v>0</v>
      </c>
    </row>
    <row r="48" spans="1:7" customFormat="1" ht="15.6" x14ac:dyDescent="0.3">
      <c r="A48" s="58" t="s">
        <v>43</v>
      </c>
      <c r="B48" s="4">
        <v>1</v>
      </c>
      <c r="C48" s="59"/>
      <c r="D48" s="13" t="s">
        <v>29</v>
      </c>
      <c r="E48" s="77">
        <v>0</v>
      </c>
      <c r="F48" s="13">
        <v>12</v>
      </c>
      <c r="G48" s="79">
        <f t="shared" si="5"/>
        <v>0</v>
      </c>
    </row>
    <row r="49" spans="1:7" customFormat="1" ht="15.6" x14ac:dyDescent="0.3">
      <c r="A49" s="123" t="s">
        <v>44</v>
      </c>
      <c r="B49" s="130"/>
      <c r="C49" s="123"/>
      <c r="D49" s="123"/>
      <c r="E49" s="42"/>
      <c r="F49" s="42"/>
      <c r="G49" s="42"/>
    </row>
    <row r="50" spans="1:7" customFormat="1" ht="15.6" x14ac:dyDescent="0.3">
      <c r="A50" s="46" t="s">
        <v>33</v>
      </c>
      <c r="B50" s="4">
        <v>4</v>
      </c>
      <c r="C50" s="14"/>
      <c r="D50" s="13" t="s">
        <v>29</v>
      </c>
      <c r="E50" s="77">
        <v>0</v>
      </c>
      <c r="F50" s="13">
        <v>48</v>
      </c>
      <c r="G50" s="79">
        <f t="shared" si="5"/>
        <v>0</v>
      </c>
    </row>
    <row r="51" spans="1:7" customFormat="1" ht="15.6" x14ac:dyDescent="0.3">
      <c r="A51" s="46" t="s">
        <v>45</v>
      </c>
      <c r="B51" s="4">
        <v>1</v>
      </c>
      <c r="C51" s="14"/>
      <c r="D51" s="13" t="s">
        <v>29</v>
      </c>
      <c r="E51" s="77">
        <v>0</v>
      </c>
      <c r="F51" s="13">
        <v>12</v>
      </c>
      <c r="G51" s="79">
        <f t="shared" si="5"/>
        <v>0</v>
      </c>
    </row>
    <row r="52" spans="1:7" customFormat="1" ht="15.6" x14ac:dyDescent="0.3">
      <c r="A52" s="46" t="s">
        <v>46</v>
      </c>
      <c r="B52" s="4">
        <v>1</v>
      </c>
      <c r="C52" s="14"/>
      <c r="D52" s="13" t="s">
        <v>29</v>
      </c>
      <c r="E52" s="77">
        <v>0</v>
      </c>
      <c r="F52" s="13">
        <v>12</v>
      </c>
      <c r="G52" s="79">
        <f t="shared" si="5"/>
        <v>0</v>
      </c>
    </row>
    <row r="53" spans="1:7" customFormat="1" ht="15.6" x14ac:dyDescent="0.3">
      <c r="A53" s="46" t="s">
        <v>36</v>
      </c>
      <c r="B53" s="4">
        <v>1</v>
      </c>
      <c r="C53" s="14"/>
      <c r="D53" s="13" t="s">
        <v>29</v>
      </c>
      <c r="E53" s="77">
        <v>0</v>
      </c>
      <c r="F53" s="13">
        <v>12</v>
      </c>
      <c r="G53" s="79">
        <f>E53*F53</f>
        <v>0</v>
      </c>
    </row>
    <row r="54" spans="1:7" customFormat="1" ht="15.6" x14ac:dyDescent="0.3">
      <c r="A54" s="46" t="s">
        <v>47</v>
      </c>
      <c r="B54" s="80">
        <v>1</v>
      </c>
      <c r="C54" s="14"/>
      <c r="D54" s="13" t="s">
        <v>41</v>
      </c>
      <c r="E54" s="77">
        <v>0</v>
      </c>
      <c r="F54" s="13">
        <v>2</v>
      </c>
      <c r="G54" s="79">
        <f>E54*F54</f>
        <v>0</v>
      </c>
    </row>
    <row r="55" spans="1:7" customFormat="1" ht="15.6" x14ac:dyDescent="0.3">
      <c r="A55" s="123" t="s">
        <v>48</v>
      </c>
      <c r="B55" s="123"/>
      <c r="C55" s="123"/>
      <c r="D55" s="123"/>
      <c r="E55" s="42"/>
      <c r="F55" s="42"/>
      <c r="G55" s="42"/>
    </row>
    <row r="56" spans="1:7" customFormat="1" ht="15.6" x14ac:dyDescent="0.3">
      <c r="A56" s="46" t="s">
        <v>33</v>
      </c>
      <c r="B56" s="4">
        <v>2</v>
      </c>
      <c r="C56" s="14"/>
      <c r="D56" s="13" t="s">
        <v>29</v>
      </c>
      <c r="E56" s="77">
        <v>0</v>
      </c>
      <c r="F56" s="13">
        <v>24</v>
      </c>
      <c r="G56" s="79">
        <f t="shared" si="5"/>
        <v>0</v>
      </c>
    </row>
    <row r="57" spans="1:7" customFormat="1" ht="15.6" x14ac:dyDescent="0.3">
      <c r="A57" s="46" t="s">
        <v>32</v>
      </c>
      <c r="B57" s="4">
        <v>1</v>
      </c>
      <c r="C57" s="14"/>
      <c r="D57" s="13" t="s">
        <v>29</v>
      </c>
      <c r="E57" s="77">
        <v>0</v>
      </c>
      <c r="F57" s="13">
        <v>12</v>
      </c>
      <c r="G57" s="79">
        <f t="shared" si="5"/>
        <v>0</v>
      </c>
    </row>
    <row r="58" spans="1:7" customFormat="1" ht="15.6" x14ac:dyDescent="0.3">
      <c r="A58" s="46" t="s">
        <v>34</v>
      </c>
      <c r="B58" s="4">
        <v>1</v>
      </c>
      <c r="C58" s="14"/>
      <c r="D58" s="13" t="s">
        <v>29</v>
      </c>
      <c r="E58" s="77">
        <v>0</v>
      </c>
      <c r="F58" s="13">
        <v>12</v>
      </c>
      <c r="G58" s="79">
        <f t="shared" si="5"/>
        <v>0</v>
      </c>
    </row>
    <row r="59" spans="1:7" customFormat="1" ht="15.6" x14ac:dyDescent="0.3">
      <c r="A59" s="46" t="s">
        <v>49</v>
      </c>
      <c r="B59" s="4">
        <v>2</v>
      </c>
      <c r="C59" s="14"/>
      <c r="D59" s="13" t="s">
        <v>29</v>
      </c>
      <c r="E59" s="77">
        <v>0</v>
      </c>
      <c r="F59" s="13">
        <v>24</v>
      </c>
      <c r="G59" s="79">
        <f t="shared" si="5"/>
        <v>0</v>
      </c>
    </row>
    <row r="60" spans="1:7" customFormat="1" ht="15.6" x14ac:dyDescent="0.3">
      <c r="A60" s="46" t="s">
        <v>35</v>
      </c>
      <c r="B60" s="51">
        <v>2</v>
      </c>
      <c r="C60" s="14"/>
      <c r="D60" s="13" t="s">
        <v>29</v>
      </c>
      <c r="E60" s="77">
        <v>0</v>
      </c>
      <c r="F60" s="13">
        <v>24</v>
      </c>
      <c r="G60" s="79">
        <f t="shared" si="5"/>
        <v>0</v>
      </c>
    </row>
    <row r="61" spans="1:7" customFormat="1" ht="15.6" x14ac:dyDescent="0.3">
      <c r="A61" s="46" t="s">
        <v>36</v>
      </c>
      <c r="B61" s="4">
        <v>2</v>
      </c>
      <c r="C61" s="14"/>
      <c r="D61" s="13" t="s">
        <v>29</v>
      </c>
      <c r="E61" s="77">
        <v>0</v>
      </c>
      <c r="F61" s="13">
        <v>24</v>
      </c>
      <c r="G61" s="79">
        <f t="shared" si="5"/>
        <v>0</v>
      </c>
    </row>
    <row r="62" spans="1:7" customFormat="1" ht="15.6" x14ac:dyDescent="0.3">
      <c r="A62" s="46" t="s">
        <v>46</v>
      </c>
      <c r="B62" s="4">
        <v>1</v>
      </c>
      <c r="C62" s="14"/>
      <c r="D62" s="13" t="s">
        <v>29</v>
      </c>
      <c r="E62" s="77">
        <v>0</v>
      </c>
      <c r="F62" s="13">
        <v>12</v>
      </c>
      <c r="G62" s="79">
        <f t="shared" si="5"/>
        <v>0</v>
      </c>
    </row>
    <row r="63" spans="1:7" customFormat="1" ht="15.6" x14ac:dyDescent="0.3">
      <c r="A63" s="46" t="s">
        <v>50</v>
      </c>
      <c r="B63" s="4">
        <v>1</v>
      </c>
      <c r="C63" s="14"/>
      <c r="D63" s="13" t="s">
        <v>41</v>
      </c>
      <c r="E63" s="77">
        <v>0</v>
      </c>
      <c r="F63" s="13">
        <v>4</v>
      </c>
      <c r="G63" s="79">
        <f t="shared" si="5"/>
        <v>0</v>
      </c>
    </row>
    <row r="64" spans="1:7" customFormat="1" ht="15.6" x14ac:dyDescent="0.3">
      <c r="A64" s="46" t="s">
        <v>145</v>
      </c>
      <c r="B64" s="98">
        <v>1</v>
      </c>
      <c r="C64" s="99"/>
      <c r="D64" s="100" t="s">
        <v>144</v>
      </c>
      <c r="E64" s="77">
        <v>0</v>
      </c>
      <c r="F64" s="13">
        <v>0</v>
      </c>
      <c r="G64" s="79">
        <f t="shared" si="5"/>
        <v>0</v>
      </c>
    </row>
    <row r="65" spans="1:8" customFormat="1" ht="15.6" x14ac:dyDescent="0.3">
      <c r="A65" s="123" t="s">
        <v>51</v>
      </c>
      <c r="B65" s="123"/>
      <c r="C65" s="123"/>
      <c r="D65" s="123"/>
      <c r="E65" s="43"/>
      <c r="F65" s="44"/>
      <c r="G65" s="44"/>
    </row>
    <row r="66" spans="1:8" customFormat="1" ht="15.6" x14ac:dyDescent="0.3">
      <c r="A66" s="46" t="s">
        <v>52</v>
      </c>
      <c r="B66" s="4">
        <v>4</v>
      </c>
      <c r="C66" s="14"/>
      <c r="D66" s="13" t="s">
        <v>29</v>
      </c>
      <c r="E66" s="77">
        <v>0</v>
      </c>
      <c r="F66" s="13">
        <v>48</v>
      </c>
      <c r="G66" s="79">
        <f t="shared" si="5"/>
        <v>0</v>
      </c>
    </row>
    <row r="67" spans="1:8" customFormat="1" ht="15.6" x14ac:dyDescent="0.3">
      <c r="A67" s="46" t="s">
        <v>53</v>
      </c>
      <c r="B67" s="4">
        <v>3</v>
      </c>
      <c r="C67" s="14"/>
      <c r="D67" s="13" t="s">
        <v>29</v>
      </c>
      <c r="E67" s="77">
        <v>0</v>
      </c>
      <c r="F67" s="13">
        <v>36</v>
      </c>
      <c r="G67" s="79">
        <f t="shared" si="5"/>
        <v>0</v>
      </c>
    </row>
    <row r="68" spans="1:8" customFormat="1" ht="15.6" x14ac:dyDescent="0.3">
      <c r="A68" s="46" t="s">
        <v>54</v>
      </c>
      <c r="B68" s="4">
        <v>2</v>
      </c>
      <c r="C68" s="14"/>
      <c r="D68" s="13" t="s">
        <v>29</v>
      </c>
      <c r="E68" s="77">
        <v>0</v>
      </c>
      <c r="F68" s="13">
        <v>24</v>
      </c>
      <c r="G68" s="79">
        <f t="shared" si="5"/>
        <v>0</v>
      </c>
    </row>
    <row r="69" spans="1:8" customFormat="1" ht="15.6" x14ac:dyDescent="0.3">
      <c r="A69" s="46" t="s">
        <v>49</v>
      </c>
      <c r="B69" s="4">
        <v>3</v>
      </c>
      <c r="C69" s="14"/>
      <c r="D69" s="13" t="s">
        <v>29</v>
      </c>
      <c r="E69" s="77">
        <v>0</v>
      </c>
      <c r="F69" s="13">
        <v>36</v>
      </c>
      <c r="G69" s="79">
        <f t="shared" si="5"/>
        <v>0</v>
      </c>
    </row>
    <row r="70" spans="1:8" customFormat="1" ht="15.6" x14ac:dyDescent="0.3">
      <c r="A70" s="46" t="s">
        <v>35</v>
      </c>
      <c r="B70" s="4">
        <v>1</v>
      </c>
      <c r="C70" s="14"/>
      <c r="D70" s="13" t="s">
        <v>29</v>
      </c>
      <c r="E70" s="77">
        <v>0</v>
      </c>
      <c r="F70" s="13">
        <v>12</v>
      </c>
      <c r="G70" s="79">
        <f t="shared" si="5"/>
        <v>0</v>
      </c>
    </row>
    <row r="71" spans="1:8" customFormat="1" ht="15.6" x14ac:dyDescent="0.3">
      <c r="A71" s="46" t="s">
        <v>36</v>
      </c>
      <c r="B71" s="51">
        <v>1</v>
      </c>
      <c r="C71" s="14"/>
      <c r="D71" s="13" t="s">
        <v>29</v>
      </c>
      <c r="E71" s="77">
        <v>0</v>
      </c>
      <c r="F71" s="13">
        <v>12</v>
      </c>
      <c r="G71" s="79">
        <f t="shared" si="5"/>
        <v>0</v>
      </c>
    </row>
    <row r="72" spans="1:8" customFormat="1" ht="15.6" x14ac:dyDescent="0.3">
      <c r="A72" s="46" t="s">
        <v>55</v>
      </c>
      <c r="B72" s="4">
        <v>2</v>
      </c>
      <c r="C72" s="14"/>
      <c r="D72" s="13" t="s">
        <v>29</v>
      </c>
      <c r="E72" s="77">
        <v>0</v>
      </c>
      <c r="F72" s="13">
        <v>24</v>
      </c>
      <c r="G72" s="79">
        <f t="shared" si="5"/>
        <v>0</v>
      </c>
    </row>
    <row r="73" spans="1:8" customFormat="1" ht="15.6" x14ac:dyDescent="0.3">
      <c r="A73" s="46" t="s">
        <v>56</v>
      </c>
      <c r="B73" s="4">
        <v>1</v>
      </c>
      <c r="C73" s="14"/>
      <c r="D73" s="13" t="s">
        <v>29</v>
      </c>
      <c r="E73" s="77">
        <v>0</v>
      </c>
      <c r="F73" s="13">
        <v>12</v>
      </c>
      <c r="G73" s="79">
        <f t="shared" si="5"/>
        <v>0</v>
      </c>
    </row>
    <row r="74" spans="1:8" customFormat="1" ht="15.6" x14ac:dyDescent="0.3">
      <c r="A74" s="46" t="s">
        <v>38</v>
      </c>
      <c r="B74" s="4">
        <v>8</v>
      </c>
      <c r="C74" s="14"/>
      <c r="D74" s="13" t="s">
        <v>29</v>
      </c>
      <c r="E74" s="77">
        <v>0</v>
      </c>
      <c r="F74" s="13">
        <v>96</v>
      </c>
      <c r="G74" s="79">
        <f t="shared" si="5"/>
        <v>0</v>
      </c>
    </row>
    <row r="75" spans="1:8" customFormat="1" ht="15.6" x14ac:dyDescent="0.3">
      <c r="A75" s="46" t="s">
        <v>57</v>
      </c>
      <c r="B75" s="4">
        <v>1</v>
      </c>
      <c r="C75" s="14"/>
      <c r="D75" s="13" t="s">
        <v>41</v>
      </c>
      <c r="E75" s="77">
        <v>0</v>
      </c>
      <c r="F75" s="13">
        <v>4</v>
      </c>
      <c r="G75" s="79">
        <f t="shared" si="5"/>
        <v>0</v>
      </c>
    </row>
    <row r="76" spans="1:8" customFormat="1" ht="15.6" x14ac:dyDescent="0.3">
      <c r="A76" s="124" t="s">
        <v>58</v>
      </c>
      <c r="B76" s="125"/>
      <c r="C76" s="125"/>
      <c r="D76" s="125"/>
      <c r="E76" s="42"/>
      <c r="F76" s="42"/>
      <c r="G76" s="42"/>
    </row>
    <row r="77" spans="1:8" customFormat="1" ht="15.6" x14ac:dyDescent="0.3">
      <c r="A77" s="5" t="s">
        <v>59</v>
      </c>
      <c r="B77" s="4">
        <v>4</v>
      </c>
      <c r="C77" s="14"/>
      <c r="D77" s="13" t="s">
        <v>29</v>
      </c>
      <c r="E77" s="77">
        <v>0</v>
      </c>
      <c r="F77" s="13">
        <v>12</v>
      </c>
      <c r="G77" s="79">
        <f t="shared" si="5"/>
        <v>0</v>
      </c>
    </row>
    <row r="78" spans="1:8" customFormat="1" ht="15.6" x14ac:dyDescent="0.3">
      <c r="A78" s="26"/>
      <c r="B78" s="27"/>
      <c r="E78" s="53"/>
      <c r="F78" s="52"/>
      <c r="G78" s="52"/>
    </row>
    <row r="79" spans="1:8" customFormat="1" ht="14.4" x14ac:dyDescent="0.3"/>
    <row r="80" spans="1:8" customFormat="1" ht="14.4" x14ac:dyDescent="0.3">
      <c r="A80" s="17" t="s">
        <v>60</v>
      </c>
      <c r="B80" s="15">
        <v>1</v>
      </c>
      <c r="C80" s="15" t="s">
        <v>61</v>
      </c>
      <c r="D80" s="15" t="s">
        <v>62</v>
      </c>
      <c r="E80" s="77">
        <v>0</v>
      </c>
      <c r="F80" s="15">
        <v>40</v>
      </c>
      <c r="G80" s="16">
        <f>E80*F80</f>
        <v>0</v>
      </c>
      <c r="H80" s="87"/>
    </row>
    <row r="81" spans="1:8" customFormat="1" ht="14.4" x14ac:dyDescent="0.3">
      <c r="A81" s="17" t="s">
        <v>63</v>
      </c>
      <c r="B81" s="15">
        <v>1</v>
      </c>
      <c r="C81" s="15" t="s">
        <v>61</v>
      </c>
      <c r="D81" s="15" t="s">
        <v>62</v>
      </c>
      <c r="E81" s="77">
        <v>0</v>
      </c>
      <c r="F81" s="15">
        <v>40</v>
      </c>
      <c r="G81" s="16">
        <f>E81*F81</f>
        <v>0</v>
      </c>
      <c r="H81" s="87"/>
    </row>
    <row r="82" spans="1:8" customFormat="1" ht="14.4" x14ac:dyDescent="0.3">
      <c r="A82" s="17" t="s">
        <v>64</v>
      </c>
      <c r="B82" s="15">
        <v>2</v>
      </c>
      <c r="C82" s="15" t="s">
        <v>65</v>
      </c>
      <c r="D82" s="15" t="s">
        <v>62</v>
      </c>
      <c r="E82" s="77">
        <v>0</v>
      </c>
      <c r="F82" s="15">
        <v>80</v>
      </c>
      <c r="G82" s="16">
        <f t="shared" ref="G82:G86" si="6">E82*F82</f>
        <v>0</v>
      </c>
      <c r="H82" s="87"/>
    </row>
    <row r="83" spans="1:8" customFormat="1" ht="14.4" x14ac:dyDescent="0.3">
      <c r="A83" s="17" t="s">
        <v>66</v>
      </c>
      <c r="B83" s="15">
        <v>3</v>
      </c>
      <c r="C83" s="15" t="s">
        <v>67</v>
      </c>
      <c r="D83" s="15" t="s">
        <v>62</v>
      </c>
      <c r="E83" s="77">
        <v>0</v>
      </c>
      <c r="F83" s="15">
        <v>120</v>
      </c>
      <c r="G83" s="16">
        <f t="shared" si="6"/>
        <v>0</v>
      </c>
      <c r="H83" s="87"/>
    </row>
    <row r="84" spans="1:8" customFormat="1" ht="14.4" x14ac:dyDescent="0.3">
      <c r="A84" s="17" t="s">
        <v>68</v>
      </c>
      <c r="B84" s="15">
        <v>4</v>
      </c>
      <c r="C84" s="15" t="s">
        <v>69</v>
      </c>
      <c r="D84" s="15" t="s">
        <v>62</v>
      </c>
      <c r="E84" s="77">
        <v>0</v>
      </c>
      <c r="F84" s="15">
        <v>160</v>
      </c>
      <c r="G84" s="16">
        <f t="shared" si="6"/>
        <v>0</v>
      </c>
      <c r="H84" s="87"/>
    </row>
    <row r="85" spans="1:8" customFormat="1" ht="14.4" x14ac:dyDescent="0.3">
      <c r="A85" s="17" t="s">
        <v>141</v>
      </c>
      <c r="B85" s="15">
        <v>1</v>
      </c>
      <c r="C85" s="15" t="s">
        <v>61</v>
      </c>
      <c r="D85" s="15" t="s">
        <v>70</v>
      </c>
      <c r="E85" s="77">
        <v>0</v>
      </c>
      <c r="F85" s="15">
        <v>40</v>
      </c>
      <c r="G85" s="16">
        <f t="shared" si="6"/>
        <v>0</v>
      </c>
      <c r="H85" s="87"/>
    </row>
    <row r="86" spans="1:8" customFormat="1" ht="15" thickBot="1" x14ac:dyDescent="0.35">
      <c r="A86" s="17" t="s">
        <v>143</v>
      </c>
      <c r="B86" s="15">
        <v>1</v>
      </c>
      <c r="C86" s="15" t="s">
        <v>61</v>
      </c>
      <c r="D86" s="15" t="s">
        <v>62</v>
      </c>
      <c r="E86" s="77">
        <v>0</v>
      </c>
      <c r="F86" s="15">
        <v>40</v>
      </c>
      <c r="G86" s="16">
        <f t="shared" si="6"/>
        <v>0</v>
      </c>
      <c r="H86" s="87"/>
    </row>
    <row r="87" spans="1:8" ht="14.4" thickBot="1" x14ac:dyDescent="0.3">
      <c r="A87" s="7" t="s">
        <v>71</v>
      </c>
      <c r="G87" s="38">
        <f>SUM(G36:G85)</f>
        <v>0</v>
      </c>
      <c r="H87" s="88"/>
    </row>
  </sheetData>
  <sheetProtection algorithmName="SHA-512" hashValue="rXnoW0zH3Zu7S7zh8OkS3keRpHm6mmUdOwelkEy5LrcOu+sBOWV4xczSRh+yN22TeHSeHS9ftVibAheqKLceMw==" saltValue="W7DwVi6hA2R3Sw/i9so2TQ==" spinCount="100000" sheet="1" objects="1" scenarios="1"/>
  <protectedRanges>
    <protectedRange sqref="C30 C23:C28 C18:C21 C13:C16 C6:C11 E36:E48 E50:E54 E56:E64 E66:E75 E77 E80:E86" name="Bereik1"/>
  </protectedRanges>
  <mergeCells count="9">
    <mergeCell ref="A65:D65"/>
    <mergeCell ref="A76:D76"/>
    <mergeCell ref="A3:D3"/>
    <mergeCell ref="A29:D29"/>
    <mergeCell ref="A35:D35"/>
    <mergeCell ref="A49:D49"/>
    <mergeCell ref="A55:D55"/>
    <mergeCell ref="B36:B37"/>
    <mergeCell ref="A36:A3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BB913B885A1745B00CBC98F4518969" ma:contentTypeVersion="11" ma:contentTypeDescription="Een nieuw document maken." ma:contentTypeScope="" ma:versionID="c9f2ed4e1f6c366a0f009b01b47e6199">
  <xsd:schema xmlns:xsd="http://www.w3.org/2001/XMLSchema" xmlns:xs="http://www.w3.org/2001/XMLSchema" xmlns:p="http://schemas.microsoft.com/office/2006/metadata/properties" xmlns:ns2="2c5f63b6-16e5-4c5a-a9ac-3dbd7f28d9b9" xmlns:ns3="89c876f5-d999-449a-96a3-88ff063d5447" targetNamespace="http://schemas.microsoft.com/office/2006/metadata/properties" ma:root="true" ma:fieldsID="e51a4037745e85d5cd065c47e1236cca" ns2:_="" ns3:_="">
    <xsd:import namespace="2c5f63b6-16e5-4c5a-a9ac-3dbd7f28d9b9"/>
    <xsd:import namespace="89c876f5-d999-449a-96a3-88ff063d54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f63b6-16e5-4c5a-a9ac-3dbd7f28d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f6aa0a0a-ab1b-4084-9454-0fab047259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876f5-d999-449a-96a3-88ff063d544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fa821d0-7a03-41b6-b303-09090ef15bc9}" ma:internalName="TaxCatchAll" ma:showField="CatchAllData" ma:web="89c876f5-d999-449a-96a3-88ff063d54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5f63b6-16e5-4c5a-a9ac-3dbd7f28d9b9">
      <Terms xmlns="http://schemas.microsoft.com/office/infopath/2007/PartnerControls"/>
    </lcf76f155ced4ddcb4097134ff3c332f>
    <TaxCatchAll xmlns="89c876f5-d999-449a-96a3-88ff063d5447" xsi:nil="true"/>
  </documentManagement>
</p:properties>
</file>

<file path=customXml/itemProps1.xml><?xml version="1.0" encoding="utf-8"?>
<ds:datastoreItem xmlns:ds="http://schemas.openxmlformats.org/officeDocument/2006/customXml" ds:itemID="{5742903B-FC99-42B4-BE9F-B8AD7DDB29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D4239A-E881-40BB-9C2D-E5D9B2E877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f63b6-16e5-4c5a-a9ac-3dbd7f28d9b9"/>
    <ds:schemaRef ds:uri="89c876f5-d999-449a-96a3-88ff063d54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E8E675-4B3D-436F-A63E-A0F704C1DC87}">
  <ds:schemaRefs>
    <ds:schemaRef ds:uri="http://schemas.openxmlformats.org/package/2006/metadata/core-properties"/>
    <ds:schemaRef ds:uri="http://purl.org/dc/elements/1.1/"/>
    <ds:schemaRef ds:uri="89c876f5-d999-449a-96a3-88ff063d5447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2c5f63b6-16e5-4c5a-a9ac-3dbd7f28d9b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Inschrijfprijs</vt:lpstr>
      <vt:lpstr>Nijmegen</vt:lpstr>
      <vt:lpstr>Arnhem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Thoonen</dc:creator>
  <cp:keywords/>
  <dc:description/>
  <cp:lastModifiedBy>Marco Brugmans</cp:lastModifiedBy>
  <cp:revision/>
  <dcterms:created xsi:type="dcterms:W3CDTF">2025-12-24T12:27:39Z</dcterms:created>
  <dcterms:modified xsi:type="dcterms:W3CDTF">2026-06-25T09:17:13Z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0x010100CEBB913B885A1745B00CBC98F4518969</vt:lpwstr>
  </property>
  <property fmtid="{D5CDD505-2E9C-101B-9397-08002B2CF9AE}" pid="3" name="MediaServiceImageTags">
    <vt:lpwstr/>
  </property>
</Properties>
</file>