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wsvalleiveluwe.sharepoint.com/sites/AanbestedingCateringWSVV2026-2027/Gedeelde documenten/General/02 Concept aanbestedingsdocumenten/04. Prijzenblad/"/>
    </mc:Choice>
  </mc:AlternateContent>
  <xr:revisionPtr revIDLastSave="586" documentId="13_ncr:1_{146F1E36-85A3-4670-AE6E-58478A50B4EE}" xr6:coauthVersionLast="47" xr6:coauthVersionMax="47" xr10:uidLastSave="{147750E2-CCC4-49C7-B5F7-DF3157498ECF}"/>
  <bookViews>
    <workbookView xWindow="12675" yWindow="-18330" windowWidth="29040" windowHeight="17520" tabRatio="756" activeTab="5" xr2:uid="{99711760-6B1A-47D5-9233-0D6EF899708A}"/>
  </bookViews>
  <sheets>
    <sheet name="Invulinstructie inschrijver" sheetId="1" r:id="rId1"/>
    <sheet name="1. Ondertekening" sheetId="2" r:id="rId2"/>
    <sheet name="2. Totaal" sheetId="3" r:id="rId3"/>
    <sheet name="3. Vaste Verreken Prijzen" sheetId="5" r:id="rId4"/>
    <sheet name="4. Integr. uurtarief " sheetId="6" r:id="rId5"/>
    <sheet name="5. Begrotingen"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4" l="1"/>
  <c r="E57" i="4"/>
  <c r="C26" i="4" l="1"/>
  <c r="D5" i="5" l="1"/>
  <c r="C5" i="3"/>
  <c r="C86" i="4"/>
  <c r="C72" i="4"/>
  <c r="C88" i="4" l="1"/>
  <c r="F20" i="5" l="1"/>
  <c r="I14" i="5" l="1"/>
  <c r="F14" i="5"/>
  <c r="J14" i="5" s="1"/>
  <c r="I13" i="5"/>
  <c r="F13" i="5"/>
  <c r="J13" i="5" s="1"/>
  <c r="F25" i="5"/>
  <c r="K27" i="6" l="1"/>
  <c r="K26" i="6"/>
  <c r="K25" i="6"/>
  <c r="K24" i="6"/>
  <c r="G27" i="6"/>
  <c r="G26" i="6"/>
  <c r="G25" i="6"/>
  <c r="G24" i="6"/>
  <c r="C15" i="3" l="1"/>
  <c r="C18" i="3"/>
  <c r="C24" i="3"/>
  <c r="D24" i="3" s="1"/>
  <c r="C37" i="4" l="1"/>
  <c r="C25" i="3"/>
  <c r="D25" i="3" s="1"/>
  <c r="C13" i="4"/>
  <c r="C37" i="3" l="1"/>
  <c r="C14" i="4"/>
  <c r="C12" i="3"/>
  <c r="C36" i="4" l="1"/>
  <c r="C13" i="3"/>
  <c r="D13" i="3" s="1"/>
  <c r="C5" i="2" l="1"/>
  <c r="F46" i="4"/>
  <c r="G46" i="4" s="1"/>
  <c r="H46" i="4" s="1"/>
  <c r="F47" i="4"/>
  <c r="G47" i="4" s="1"/>
  <c r="H47" i="4" s="1"/>
  <c r="F48" i="4"/>
  <c r="G48" i="4" s="1"/>
  <c r="H48" i="4" s="1"/>
  <c r="F49" i="4"/>
  <c r="G49" i="4" s="1"/>
  <c r="H49" i="4" s="1"/>
  <c r="F50" i="4"/>
  <c r="G50" i="4" s="1"/>
  <c r="H50" i="4" s="1"/>
  <c r="F51" i="4"/>
  <c r="G51" i="4" s="1"/>
  <c r="H51" i="4" s="1"/>
  <c r="F52" i="4"/>
  <c r="G52" i="4" s="1"/>
  <c r="H52" i="4" s="1"/>
  <c r="F53" i="4"/>
  <c r="G53" i="4" s="1"/>
  <c r="H53" i="4" s="1"/>
  <c r="F54" i="4"/>
  <c r="G54" i="4" s="1"/>
  <c r="H54" i="4" s="1"/>
  <c r="F55" i="4"/>
  <c r="G55" i="4" s="1"/>
  <c r="H55" i="4" s="1"/>
  <c r="F45" i="4"/>
  <c r="G45" i="4" s="1"/>
  <c r="H45" i="4" s="1"/>
  <c r="C3" i="2"/>
  <c r="C6" i="3"/>
  <c r="D18" i="3"/>
  <c r="C10" i="3"/>
  <c r="H57" i="4" l="1"/>
  <c r="C17" i="4" s="1"/>
  <c r="C16" i="3" l="1"/>
  <c r="D12" i="3"/>
  <c r="J27" i="6"/>
  <c r="L27" i="6" s="1"/>
  <c r="F27" i="6"/>
  <c r="H27" i="6" s="1"/>
  <c r="J26" i="6"/>
  <c r="L26" i="6" s="1"/>
  <c r="F26" i="6"/>
  <c r="H26" i="6" s="1"/>
  <c r="J25" i="6"/>
  <c r="L25" i="6" s="1"/>
  <c r="F25" i="6"/>
  <c r="H25" i="6" s="1"/>
  <c r="J24" i="6"/>
  <c r="L24" i="6" s="1"/>
  <c r="F24" i="6"/>
  <c r="H24" i="6" s="1"/>
  <c r="K15" i="6"/>
  <c r="K14" i="6"/>
  <c r="K13" i="6"/>
  <c r="K12" i="6"/>
  <c r="J15" i="6"/>
  <c r="L15" i="6" s="1"/>
  <c r="J14" i="6"/>
  <c r="L14" i="6" s="1"/>
  <c r="J13" i="6"/>
  <c r="L13" i="6" s="1"/>
  <c r="J12" i="6"/>
  <c r="L12" i="6" s="1"/>
  <c r="G15" i="6"/>
  <c r="G14" i="6"/>
  <c r="G13" i="6"/>
  <c r="G12" i="6"/>
  <c r="F15" i="6"/>
  <c r="H15" i="6" s="1"/>
  <c r="F14" i="6"/>
  <c r="H14" i="6" s="1"/>
  <c r="F13" i="6"/>
  <c r="H13" i="6" s="1"/>
  <c r="F12" i="6"/>
  <c r="H12" i="6" s="1"/>
  <c r="H17" i="6" l="1"/>
  <c r="G17" i="6"/>
  <c r="D16" i="3"/>
  <c r="D15" i="3"/>
  <c r="L17" i="6"/>
  <c r="K17" i="6"/>
  <c r="G29" i="6"/>
  <c r="K29" i="6"/>
  <c r="H29" i="6"/>
  <c r="L29" i="6"/>
  <c r="G34" i="6" l="1"/>
  <c r="H37" i="6" s="1"/>
  <c r="D28" i="3" s="1"/>
  <c r="H34" i="6"/>
  <c r="I37" i="6" s="1"/>
  <c r="D17" i="6" l="1"/>
  <c r="D6" i="6"/>
  <c r="D5" i="6"/>
  <c r="D4" i="6"/>
  <c r="D3" i="6"/>
  <c r="I28" i="5"/>
  <c r="I31" i="5" s="1"/>
  <c r="D29" i="3" s="1"/>
  <c r="C38" i="3" s="1"/>
  <c r="C40" i="3" s="1"/>
  <c r="F28" i="5"/>
  <c r="J28" i="5" s="1"/>
  <c r="J31" i="5" s="1"/>
  <c r="I24" i="5"/>
  <c r="F24" i="5"/>
  <c r="J24" i="5" s="1"/>
  <c r="I23" i="5"/>
  <c r="F23" i="5"/>
  <c r="J23" i="5" s="1"/>
  <c r="I19" i="5"/>
  <c r="F19" i="5"/>
  <c r="J19" i="5" s="1"/>
  <c r="I18" i="5"/>
  <c r="F18" i="5"/>
  <c r="J18" i="5" s="1"/>
  <c r="I17" i="5"/>
  <c r="F17" i="5"/>
  <c r="J17" i="5" s="1"/>
  <c r="D6" i="5"/>
  <c r="I30" i="5" l="1"/>
  <c r="D27" i="3" s="1"/>
  <c r="D30" i="3" s="1"/>
  <c r="J30" i="5"/>
  <c r="D32" i="3"/>
  <c r="D4" i="5"/>
  <c r="D3" i="5"/>
  <c r="C35" i="4"/>
  <c r="C5" i="4"/>
  <c r="C6" i="4"/>
  <c r="C4" i="4"/>
  <c r="C3" i="4"/>
  <c r="C4" i="3"/>
  <c r="C3" i="3"/>
  <c r="C4" i="2"/>
  <c r="C18" i="4" l="1"/>
  <c r="C17" i="3" l="1"/>
  <c r="D17" i="3" s="1"/>
  <c r="C20" i="4"/>
  <c r="C19" i="3" l="1"/>
  <c r="D19" i="3" s="1"/>
  <c r="C22" i="4"/>
  <c r="C28" i="4"/>
  <c r="C29" i="4" s="1"/>
  <c r="C23" i="4" l="1"/>
  <c r="C22" i="3" s="1"/>
  <c r="C21" i="3"/>
  <c r="D21" i="3" s="1"/>
</calcChain>
</file>

<file path=xl/sharedStrings.xml><?xml version="1.0" encoding="utf-8"?>
<sst xmlns="http://schemas.openxmlformats.org/spreadsheetml/2006/main" count="174" uniqueCount="121">
  <si>
    <t>Naam opdrachtgever</t>
  </si>
  <si>
    <t>Waterschap Vallei en Veluwe</t>
  </si>
  <si>
    <t>Versienummer</t>
  </si>
  <si>
    <t>V1.0</t>
  </si>
  <si>
    <t>Prijspeil</t>
  </si>
  <si>
    <t>INSTRUCTIES VOOR HET INVULLEN VAN HET PRIJZENBLAD</t>
  </si>
  <si>
    <t>Algemeen</t>
  </si>
  <si>
    <t>1. Ondertekening</t>
  </si>
  <si>
    <t>Inschrijver vult dit tabblad in en ondertekent het rechtsgeldig.</t>
  </si>
  <si>
    <t>2. Totaal</t>
  </si>
  <si>
    <t>3. Vaste Verreken Prijzen</t>
  </si>
  <si>
    <t>4. Integraal uurtarief banqueting</t>
  </si>
  <si>
    <t>5. Begrotingen</t>
  </si>
  <si>
    <t>Leverancier</t>
  </si>
  <si>
    <t>RECHTSGELDIGE ONDERTEKENING*</t>
  </si>
  <si>
    <t>Organisatienaam</t>
  </si>
  <si>
    <t>Naam tekeningsbevoegde functionaris</t>
  </si>
  <si>
    <t>Functie tekeningsbevoegde functionaris</t>
  </si>
  <si>
    <t>Handtekening</t>
  </si>
  <si>
    <t>* Door het indienen van het Prijzenblad verklaart Inschrijver dat deze zich volledig conformeert aan de aanbestedingsleidraad inclusief bijlagen. Tevens accepteert Inschrijver eventuele wijzigingen/ aanvullingen zoals opgenomen in de nota('s) van inlichtingen en gaat ermee akkoord dat de hierin opgenomen wijzigingen/ aanvullingen prevaleren boven hetgeen bepaald in eerder genoemde aanbestedingsleidraad inclusief bijlagen. Door het indienen van het Prijzenblad verklaart Inschrijver tevens dat de Inschrijving volledig is gebaseerd op en voldoet aan de bepalingen in de eerder genoemde aanbestedingsleidraad,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</si>
  <si>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TOTAAL BEGROTING</t>
  </si>
  <si>
    <t>Begroting totaal</t>
  </si>
  <si>
    <t>Totaal</t>
  </si>
  <si>
    <t>Restaurant</t>
  </si>
  <si>
    <t>Totale omzet</t>
  </si>
  <si>
    <t>Inkoop ingrediënten</t>
  </si>
  <si>
    <t>Directe loonkosten</t>
  </si>
  <si>
    <t>Algemene kosten</t>
  </si>
  <si>
    <t>Managementfee</t>
  </si>
  <si>
    <t>Totaal directe kosten</t>
  </si>
  <si>
    <t>Operationeel resultaat</t>
  </si>
  <si>
    <t>Als % van de totale omzet</t>
  </si>
  <si>
    <t>Bijdrage van opdrachtgever</t>
  </si>
  <si>
    <t>Totaal commerciële afspraken (aanneemsom)</t>
  </si>
  <si>
    <t>Prognose kosten vaste verrekenprijzen</t>
  </si>
  <si>
    <t>Gewogen integraal uurtarief banqueting</t>
  </si>
  <si>
    <t>Prognose kosten werkfruit</t>
  </si>
  <si>
    <t>Totale variabele kosten voor opdrachtgever</t>
  </si>
  <si>
    <t>VASTE VERREKEN PRIJZEN</t>
  </si>
  <si>
    <t>Vaste Verrekenprijzen</t>
  </si>
  <si>
    <t>VVP exclusief BTW</t>
  </si>
  <si>
    <t>BTW</t>
  </si>
  <si>
    <t>VVP inclusief BTW</t>
  </si>
  <si>
    <t>Maximum prijzen</t>
  </si>
  <si>
    <t>Aantallen</t>
  </si>
  <si>
    <t>Gewogen Vaste Verrekenprijs exclusief BTW</t>
  </si>
  <si>
    <t>Gewogen Vaste Verrekenprijs inclusief BTW</t>
  </si>
  <si>
    <t>Ontbijtarrangement</t>
  </si>
  <si>
    <t>Ontbijt 1, per persoon</t>
  </si>
  <si>
    <t>Ontbijt 2, per persoon</t>
  </si>
  <si>
    <t>Luncharrangementen</t>
  </si>
  <si>
    <t>Lunch 1, per persoon</t>
  </si>
  <si>
    <t>Lunch 2, per persoon</t>
  </si>
  <si>
    <t>Lunch 3, per persoon</t>
  </si>
  <si>
    <t>Lunch 4, per persoon</t>
  </si>
  <si>
    <t>Borrelarrangementen</t>
  </si>
  <si>
    <t>Borrelarrangement 1, per persoon</t>
  </si>
  <si>
    <t>Borrelarrangement 2, per persoon</t>
  </si>
  <si>
    <t>Borrelarrangement 3, per persoon</t>
  </si>
  <si>
    <t>Werkfruit</t>
  </si>
  <si>
    <t>Per box met 50 stuks</t>
  </si>
  <si>
    <t>Prognose kosten vergaderservice en banqueting</t>
  </si>
  <si>
    <t>INTEGRAAL UURTARIEF BANQUETING</t>
  </si>
  <si>
    <t>Daguren (ma - vr : 08:00 uur - 18:00 uur)</t>
  </si>
  <si>
    <t>Avonduren (ma - vr : 18:00 uur - 06:00 uur)</t>
  </si>
  <si>
    <t>Functie</t>
  </si>
  <si>
    <t>Weging</t>
  </si>
  <si>
    <t>Tarief excl. BTW</t>
  </si>
  <si>
    <t>Tarief incl. BTW</t>
  </si>
  <si>
    <t>Gewogen excl. BTW</t>
  </si>
  <si>
    <t>Gewogen incl. BTW</t>
  </si>
  <si>
    <t>Cateringmedewerker / bediening</t>
  </si>
  <si>
    <t>Kok</t>
  </si>
  <si>
    <t>Afwas, opruimen en schoonmaak</t>
  </si>
  <si>
    <t>Management</t>
  </si>
  <si>
    <t xml:space="preserve"> </t>
  </si>
  <si>
    <t>Totaal gewogen gemiddelde aandeel</t>
  </si>
  <si>
    <t>Zaterdaguren</t>
  </si>
  <si>
    <t>Zondaguren</t>
  </si>
  <si>
    <t>Excl. BTW</t>
  </si>
  <si>
    <t>Incl. BTW</t>
  </si>
  <si>
    <t>Gemiddeld gewogen integraal personeelstarief</t>
  </si>
  <si>
    <t>Aantal</t>
  </si>
  <si>
    <t>Gewogen integraal personeelstarief voor totale inschrijfprijs</t>
  </si>
  <si>
    <t>Werkcafé</t>
  </si>
  <si>
    <t>Deelbegroting excl. BTW</t>
  </si>
  <si>
    <t>Totaal commerciële afspraken</t>
  </si>
  <si>
    <t>Brutomarge</t>
  </si>
  <si>
    <t>Als % van de omzet</t>
  </si>
  <si>
    <t>Kengetallen</t>
  </si>
  <si>
    <t>Variabele algemene kosten in % van de omzet</t>
  </si>
  <si>
    <t>Foodcost</t>
  </si>
  <si>
    <t>Bezettingspercentage / conversie</t>
  </si>
  <si>
    <t>Aantal gasten per dag</t>
  </si>
  <si>
    <t>Gemiddelde besteding</t>
  </si>
  <si>
    <t>Aantal openingsdagen</t>
  </si>
  <si>
    <t>Personeelskosten</t>
  </si>
  <si>
    <t>Functie medewerker</t>
  </si>
  <si>
    <t>CAO-schaal</t>
  </si>
  <si>
    <t>Uurtarief</t>
  </si>
  <si>
    <t>Uren per dag</t>
  </si>
  <si>
    <t>Aantal dagen per jaar</t>
  </si>
  <si>
    <t>Aantal uren per jaar</t>
  </si>
  <si>
    <t>Kosten per jaar</t>
  </si>
  <si>
    <t>Totaal personeelsinzet</t>
  </si>
  <si>
    <t>Variabele algemene kosten</t>
  </si>
  <si>
    <t>Kosten</t>
  </si>
  <si>
    <t>Totaal variabele algemene kosten</t>
  </si>
  <si>
    <t>Vaste algemene kosten</t>
  </si>
  <si>
    <t>Totaal vaste algemene kosten</t>
  </si>
  <si>
    <t>Totale algemene kosten</t>
  </si>
  <si>
    <r>
      <t>- Inschrijver vult het aantal te verwachten gasten per dag en de gemiddelde besteding per gast in. Dit genereert automatisch de omzet. 
- De inkoop ingrediënten bestaan uit alle kosten van de ingekochte goederen die worden verwerkt in de verstrekkingen en zijn inclusief alle kortingen maar zonder winstmarges.
- De managementfee wordt door Inschrijver ingevuld en omvat alle kosten (waaronder in ieder geval (maar niet limitatief) inbegrepen: winst, overhead, administratie, kosten hoofd- of servicekantoor). Dit zijn de kosten voor het managen van de samenwerking.</t>
    </r>
    <r>
      <rPr>
        <sz val="10"/>
        <color rgb="FFFF0000"/>
        <rFont val="Georgia"/>
        <family val="1"/>
      </rPr>
      <t xml:space="preserve">
</t>
    </r>
    <r>
      <rPr>
        <sz val="10"/>
        <rFont val="Georgia"/>
        <family val="1"/>
      </rPr>
      <t xml:space="preserve">- Ten behoeve van de personeelskosten vult Inschrijver de functienaam, de cao-schaal en functiejaar (bijvoorbeels schaal 2.3 of 4.2), het uurtarief en het aantal uren per dag dat de medewerker werkzaam is. Indien de medewerker niet 5 dagen per week werkt dan wordt hier het aantal uren opgenomen dat medewerker per week werkt gedeeld door 5 (bijvoorbeeld 3 dagen van 7 uur = 21 gedeeld door 5 is 4,2 uur per dag)
- Het uurtarief is een all-in tarief en bevat de onderdelen zoals bij Algemeen beschreven. In de uurtarieven worden geen opslagen en winsten opgenomen.
- Bij algemene kosten vult Inschrijver de vaste en de variabele algemene kosten in. Het bedrag wordt automatisch gegenereerd in het overzicht. De algemene kosten bestaan uit de kosten van goederen en diensten die niet ter consumptie worden verstrekt of worden verwerkt in verstrekkingen. We onderscheiden hierbij variabele en vaste algemene kosten. Variabele algemene kosten bestaan onder andere uit: schoonmaakmiddelen, disposables, diverse hulpmaterialen, bankkosten/ transactiekosten, wasserijkosten, overige variabele algemene kosten. De vaste algemene kosten bestaan onder andere uit: kantoormiddelen, verzekeringskosten, bacteriologisch/ hygiëneonderzoek, kledingkosten, presentatiemiddelen, kosten voor kassa’s, onderhoud en reparatie van eigen apparatuur en overige vaste algemene kosten. Alle algemene kosten (vast en variabel) zijn hier opgenomen. Indien dit niet het geval is dan kan Inschrijver deze later niet aan de Aanbestedende dienst in rekening brengen. 
- Bij de bijdrage van opdrachtgever vult de inschrijver het bedrag in dat hij van opdrachtgever ontvangt in de vorm van een aanneemsom om een gezonde brutomarge te realiseren.
- De brutomarge is het resultaat dat de inschrijver overhoud om een gezonde overeenkomst te realiseeren. </t>
    </r>
  </si>
  <si>
    <t xml:space="preserve">- Inschrijver vult de uurtarieven exclusief BTW voor de verschillende functies in. De uurtarieven worden automatisch berekend door het uurtarief exclusief BTW te vermenigvuldigen met 21% BTW.
- De uurtarieven zijn gebaseerd op de van toepassing zijnde cao (of zoals weergegeven in het programma van eisen) en zijn all-in tarieven. 
- De uurtarieven zijn onderveeld in verschillende typen functionarissen.
- Het gewogen uurtarief wordt gedurende de contractperiode (exclusief eventuele indexeringen) gebruikt voor alle banqueting-, evenementen en- maatwerkactiviteiten die door Inschrijver voor Opdrachtgever worden uitgevoerd. Ook wordt dit uurtarief gebruikt voor de inzet van extra uren (na goedkeuring van opdrachtgever) ten behoeve van vergaderservices en banqueting. 
- Het aantal opgenomen uren is een fictieve opname en is niet wijzigbaar door Inschrijver. </t>
  </si>
  <si>
    <t>Dagelijks gemiddeld bezette werkplekken</t>
  </si>
  <si>
    <t>Plafondbedrag</t>
  </si>
  <si>
    <t>Aanneemsom</t>
  </si>
  <si>
    <t>Prognose werkfruit</t>
  </si>
  <si>
    <t xml:space="preserve">- Inschrijver vult de tarieven in het Prijzenblad (zoals dat door opdrachtgever is opgesteld) in en levert dit aan bij het indienen van de Inschrijving.
- Het Prijzenblad dient u (rechtsgeldig ondertekend) in als pdf-document en tevens in Excel format. Bij eventuele verschillen tussen deze documenten gaan wij uit van de prijzen zoals ingediend in het pdf-document.
- Alle prijzen en tarieven zijn gebaseerd op de uitvraag Europese aanbesteding bedrijfshoreca, zie specifiek (maar niet uitsluitend) het Programma van Eisen.
- Inschrijver vult enkel de lichtblauwe cellen in.
- Inschrijver brengt geen wijzigingen aan in het Prijzenblad (uitgezonderd natuurlijk het vak voor ondertekening en de in te vullen prijzen en tarieven).
- Prijzen en tarieven zijn opgegeven in Euro's en exclusief BTW, tenzij ook om prijzen inclusief btw wordt gevraagd.
- Prijzen en tarieven zijn "all-in" en op het prijspeil 1 juli 2026.
- De prijzen en tarieven die in het Prijzenblad worden ingevuld zijn redelijk en marktconform (reëel). Niet reële tarieven en prijzen kunnen leiden tot een ongeldige inschrijving.
- Het indienen van negatieve prijzen of tarieven is niet toegestaan.
- De begrotingen zijn gebaseerd op 255 werkbare dagen. 
- Indien uurtarieven/ personeelskosten worden opgenomen in een van de tabbladen dan zijn de uurtarieven gebaseerd op de van toepassing zijnde cao (of zoals weergegeven in het programma van eisen) en zijn all-in tarieven. Dit wil zeggen dat in het uurtarief de volgende aspecten (maar niet gelimiteerd tot deze aspecten) zijn opgenomen: het percentage vakantietoeslag, pensioenopbouw, opbouw toeslag sociale lasten, ziektesuppletie, improductiviteit, reiskosten, opleidingskosten, vervangingskosten in geval van ziekte en/of verlof, eventuele vereveningstoeslag, etc. Ook indirecte personeelskosten zoals overige personeelskosten, personeelsgebruik, gratificaties, ARBO-begeleiding, aanvraag VOG etc. zijn opgenomen. </t>
  </si>
  <si>
    <t xml:space="preserve">- Deze totaalbegroting wordt automatisch gegenereerd op basis van de andere tabbladen in dit Prijzenblad. De aanneemsom en het werkfruit vormen samen de inschrijfprijs. 
- De aanneemsom en het werkfruit hebben een plafondbedrag van € 126.000,00 welke niet mag worden overschreden. Dit bedrag wordt automatisch gegenereerd in cel C41. Als het bedrag hoger is dan het plafondbedrag van € 126.000,00, kleurt de cel rood en wordt de inschrijving terzijde gelegd. </t>
  </si>
  <si>
    <t xml:space="preserve">- De Vaste Verreken Prijzen voor de arrangementen zoals aangegeven worden door Inschrijver ingevuld.
- Tabblad Vaste Verrekenprijzen is een fictieve begroting. Voor de te leveren hoeveelheden zijn door opdrachtgever aantallen opgegeven. Deze aantallen zijn fictieve aantallen gebaseerd op 2025 en niet wijzigbaar door Inschrijver. 
- De Vaste Verreken Prijzen zijn inclusief ingrediëntkosten, personeelskosten, algemene kosten en eventuele opslagen. Ten aanzien van de opgenomen personeelskosten wordt rekening gehouden dat deze in ieder geval (maar niet gelimiteerd tot) zijn gebaseerd op het bereiden, wegbrengen, ophalen, afruimen, afwassen.
- De inschrijver vult zelf de VVP exclusief BTW en het juiste BTW percentage in. Wanneer er verschillende btw tarieven gelden binnen één arrangement dan wordt het BTW tarief berekend dat geldt voor het hoofdbestanddeel van het arrangement.
- Daar waar een maximumprijs staat genoemd in kolom G dient de Vaste Verreken Prijs inclusief BTW (in kolom F) onder dit bedrag te blijven. Indien de cel van de VVP inclusief BTW rood kleurt is maximumprijs overschreden en zal de inschrijving terzijde worden gelegd.
- De kosten per box van 50 stuks werkfruit wordt ingevuld door Inschrijver. Het schema van levering en afname staat beschreven in het programma van eisen. Hiermee wordt in de berekening van de prijs per kist rekening gehouden. </t>
  </si>
  <si>
    <t>TOTALE INSCHRIJFPRIJS (BEOORDELINGSPRIJS)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</si>
</sst>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_ [$€-413]\ * #,##0.00_ ;_ [$€-413]\ * \-#,##0.00_ ;_ [$€-413]\ * &quot;-&quot;??_ ;_ @_ "/>
    <numFmt numFmtId="166" formatCode="#,##0_ ;\-#,##0\ "/>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Black"/>
      <family val="2"/>
    </font>
    <font>
      <sz val="14"/>
      <color theme="0"/>
      <name val="Arial Black"/>
      <family val="2"/>
    </font>
    <font>
      <sz val="12"/>
      <name val="System"/>
      <family val="2"/>
    </font>
    <font>
      <sz val="10"/>
      <name val="Georgia"/>
      <family val="1"/>
    </font>
    <font>
      <sz val="11"/>
      <color theme="1"/>
      <name val="Georgia"/>
      <family val="1"/>
    </font>
    <font>
      <sz val="10"/>
      <color theme="1"/>
      <name val="Georgia"/>
      <family val="1"/>
    </font>
    <font>
      <sz val="10"/>
      <name val="Arial"/>
      <family val="2"/>
    </font>
    <font>
      <b/>
      <sz val="11"/>
      <color rgb="FFFFFFFF"/>
      <name val="Arial Black"/>
      <family val="2"/>
    </font>
    <font>
      <b/>
      <sz val="11"/>
      <color theme="0"/>
      <name val="Arial Black"/>
      <family val="2"/>
    </font>
    <font>
      <b/>
      <sz val="10"/>
      <color theme="1"/>
      <name val="Georgia"/>
      <family val="1"/>
    </font>
    <font>
      <b/>
      <sz val="10"/>
      <color rgb="FFFF0000"/>
      <name val="Georgia"/>
      <family val="1"/>
    </font>
    <font>
      <b/>
      <sz val="10"/>
      <color rgb="FFFFFFFF"/>
      <name val="Georgia"/>
      <family val="1"/>
    </font>
    <font>
      <sz val="10"/>
      <color rgb="FFFF0000"/>
      <name val="Georgia"/>
      <family val="1"/>
    </font>
    <font>
      <b/>
      <sz val="10"/>
      <name val="Georgia"/>
      <family val="1"/>
    </font>
    <font>
      <sz val="10"/>
      <color theme="1"/>
      <name val="Aptos Narrow"/>
      <family val="2"/>
      <scheme val="minor"/>
    </font>
  </fonts>
  <fills count="9">
    <fill>
      <patternFill patternType="none"/>
    </fill>
    <fill>
      <patternFill patternType="gray125"/>
    </fill>
    <fill>
      <patternFill patternType="solid">
        <fgColor theme="1"/>
        <bgColor indexed="64"/>
      </patternFill>
    </fill>
    <fill>
      <patternFill patternType="solid">
        <fgColor rgb="FF314091"/>
        <bgColor rgb="FF000000"/>
      </patternFill>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bgColor rgb="FF000000"/>
      </patternFill>
    </fill>
    <fill>
      <patternFill patternType="solid">
        <fgColor theme="3"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5" fillId="0" borderId="0"/>
    <xf numFmtId="0" fontId="1" fillId="0" borderId="0"/>
    <xf numFmtId="0" fontId="9" fillId="0" borderId="0" applyFill="0"/>
    <xf numFmtId="44" fontId="1" fillId="0" borderId="0" applyFont="0" applyFill="0" applyBorder="0" applyAlignment="0" applyProtection="0"/>
  </cellStyleXfs>
  <cellXfs count="156">
    <xf numFmtId="0" fontId="0" fillId="0" borderId="0" xfId="0"/>
    <xf numFmtId="0" fontId="6" fillId="4" borderId="1" xfId="2" quotePrefix="1" applyFont="1" applyFill="1" applyBorder="1" applyAlignment="1">
      <alignment horizontal="left" vertical="top" wrapText="1"/>
    </xf>
    <xf numFmtId="0" fontId="6" fillId="4" borderId="1" xfId="2" applyFont="1" applyFill="1" applyBorder="1" applyAlignment="1">
      <alignment horizontal="left" vertical="top" wrapText="1"/>
    </xf>
    <xf numFmtId="0" fontId="6" fillId="4" borderId="1" xfId="0" quotePrefix="1" applyFont="1" applyFill="1" applyBorder="1" applyAlignment="1">
      <alignment horizontal="left" vertical="top" wrapText="1"/>
    </xf>
    <xf numFmtId="0" fontId="3" fillId="0" borderId="6" xfId="0" applyFont="1" applyBorder="1"/>
    <xf numFmtId="0" fontId="3" fillId="0" borderId="8" xfId="0" applyFont="1" applyBorder="1"/>
    <xf numFmtId="0" fontId="8" fillId="0" borderId="0" xfId="0" applyFont="1"/>
    <xf numFmtId="0" fontId="10" fillId="3" borderId="1" xfId="0" applyFont="1" applyFill="1" applyBorder="1" applyAlignment="1">
      <alignment horizontal="left" vertical="top"/>
    </xf>
    <xf numFmtId="0" fontId="8" fillId="0" borderId="4" xfId="0" applyFont="1" applyBorder="1"/>
    <xf numFmtId="0" fontId="7" fillId="6" borderId="1" xfId="0" applyFont="1" applyFill="1" applyBorder="1" applyAlignment="1">
      <alignment horizontal="left"/>
    </xf>
    <xf numFmtId="14" fontId="7" fillId="6" borderId="10" xfId="0" applyNumberFormat="1" applyFont="1" applyFill="1" applyBorder="1" applyAlignment="1">
      <alignment horizontal="left"/>
    </xf>
    <xf numFmtId="0" fontId="12" fillId="0" borderId="4" xfId="0" applyFont="1" applyBorder="1"/>
    <xf numFmtId="0" fontId="7" fillId="0" borderId="0" xfId="0" applyFont="1"/>
    <xf numFmtId="0" fontId="14" fillId="3" borderId="1" xfId="0" applyFont="1" applyFill="1" applyBorder="1" applyAlignment="1">
      <alignment vertical="top" wrapText="1"/>
    </xf>
    <xf numFmtId="165" fontId="12" fillId="0" borderId="15" xfId="0" applyNumberFormat="1" applyFont="1" applyBorder="1" applyAlignment="1">
      <alignment horizontal="left" vertical="top"/>
    </xf>
    <xf numFmtId="165" fontId="8" fillId="0" borderId="15" xfId="0" applyNumberFormat="1" applyFont="1" applyBorder="1" applyAlignment="1">
      <alignment horizontal="left" vertical="top"/>
    </xf>
    <xf numFmtId="0" fontId="8" fillId="0" borderId="15" xfId="0" applyFont="1" applyBorder="1"/>
    <xf numFmtId="165" fontId="12" fillId="0" borderId="15" xfId="0" applyNumberFormat="1" applyFont="1" applyBorder="1"/>
    <xf numFmtId="0" fontId="16" fillId="0" borderId="4" xfId="0" applyFont="1" applyBorder="1"/>
    <xf numFmtId="0" fontId="14" fillId="3" borderId="0" xfId="0" applyFont="1" applyFill="1" applyAlignment="1">
      <alignment vertical="top" wrapText="1"/>
    </xf>
    <xf numFmtId="0" fontId="14" fillId="7" borderId="4" xfId="0" applyFont="1" applyFill="1" applyBorder="1" applyAlignment="1">
      <alignment vertical="top" wrapText="1"/>
    </xf>
    <xf numFmtId="0" fontId="14" fillId="7" borderId="15" xfId="0" applyFont="1" applyFill="1" applyBorder="1" applyAlignment="1">
      <alignment vertical="top" wrapText="1"/>
    </xf>
    <xf numFmtId="9" fontId="8" fillId="0" borderId="15" xfId="1" applyFont="1" applyBorder="1" applyAlignment="1">
      <alignment horizontal="right" vertical="top"/>
    </xf>
    <xf numFmtId="0" fontId="14" fillId="7" borderId="2" xfId="0" applyFont="1" applyFill="1" applyBorder="1" applyAlignment="1">
      <alignment vertical="top" wrapText="1"/>
    </xf>
    <xf numFmtId="0" fontId="14" fillId="3" borderId="1" xfId="0" applyFont="1" applyFill="1" applyBorder="1" applyAlignment="1">
      <alignment horizontal="center" vertical="center" wrapText="1"/>
    </xf>
    <xf numFmtId="0" fontId="7" fillId="6" borderId="1" xfId="0" applyFont="1" applyFill="1" applyBorder="1"/>
    <xf numFmtId="165" fontId="8" fillId="5" borderId="1" xfId="0" applyNumberFormat="1" applyFont="1" applyFill="1" applyBorder="1" applyAlignment="1" applyProtection="1">
      <alignment horizontal="left" vertical="top"/>
      <protection locked="0"/>
    </xf>
    <xf numFmtId="9" fontId="8" fillId="5" borderId="1" xfId="1" applyFont="1" applyFill="1" applyBorder="1" applyAlignment="1" applyProtection="1">
      <alignment horizontal="center" vertical="top"/>
      <protection locked="0"/>
    </xf>
    <xf numFmtId="165" fontId="8" fillId="5" borderId="1" xfId="0" applyNumberFormat="1" applyFont="1" applyFill="1" applyBorder="1" applyProtection="1">
      <protection locked="0"/>
    </xf>
    <xf numFmtId="165" fontId="8" fillId="5" borderId="15" xfId="0" applyNumberFormat="1" applyFont="1" applyFill="1" applyBorder="1" applyProtection="1">
      <protection locked="0"/>
    </xf>
    <xf numFmtId="164" fontId="8" fillId="5" borderId="15" xfId="0" applyNumberFormat="1" applyFont="1" applyFill="1" applyBorder="1" applyProtection="1">
      <protection locked="0"/>
    </xf>
    <xf numFmtId="166" fontId="8" fillId="5" borderId="15" xfId="0" applyNumberFormat="1" applyFont="1" applyFill="1" applyBorder="1" applyAlignment="1" applyProtection="1">
      <alignment horizontal="center"/>
      <protection locked="0"/>
    </xf>
    <xf numFmtId="0" fontId="8" fillId="5" borderId="15" xfId="0" applyFont="1" applyFill="1" applyBorder="1" applyProtection="1">
      <protection locked="0"/>
    </xf>
    <xf numFmtId="0" fontId="8" fillId="5" borderId="0" xfId="0" applyFont="1" applyFill="1" applyAlignment="1" applyProtection="1">
      <alignment horizontal="center"/>
      <protection locked="0"/>
    </xf>
    <xf numFmtId="165" fontId="8" fillId="5" borderId="15" xfId="0" applyNumberFormat="1" applyFont="1" applyFill="1" applyBorder="1" applyAlignment="1" applyProtection="1">
      <alignment horizontal="left"/>
      <protection locked="0"/>
    </xf>
    <xf numFmtId="0" fontId="0" fillId="0" borderId="4" xfId="0" applyBorder="1"/>
    <xf numFmtId="0" fontId="0" fillId="0" borderId="5" xfId="0" applyBorder="1"/>
    <xf numFmtId="0" fontId="0" fillId="0" borderId="0" xfId="0" applyAlignment="1">
      <alignment horizontal="center"/>
    </xf>
    <xf numFmtId="165" fontId="8" fillId="0" borderId="0" xfId="0" applyNumberFormat="1" applyFont="1" applyAlignment="1">
      <alignment horizontal="left" vertical="top"/>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0" xfId="0" applyFont="1" applyAlignment="1">
      <alignment horizontal="center"/>
    </xf>
    <xf numFmtId="0" fontId="8" fillId="6" borderId="1" xfId="0" applyFont="1" applyFill="1" applyBorder="1"/>
    <xf numFmtId="165" fontId="8" fillId="0" borderId="1" xfId="0" applyNumberFormat="1" applyFont="1" applyBorder="1" applyAlignment="1">
      <alignment horizontal="left" vertical="top"/>
    </xf>
    <xf numFmtId="165" fontId="13" fillId="6" borderId="1" xfId="0" applyNumberFormat="1" applyFont="1" applyFill="1" applyBorder="1" applyAlignment="1">
      <alignment horizontal="left" vertical="top"/>
    </xf>
    <xf numFmtId="3" fontId="8" fillId="6" borderId="1" xfId="0" applyNumberFormat="1" applyFont="1" applyFill="1" applyBorder="1" applyAlignment="1">
      <alignment horizontal="center" vertical="top"/>
    </xf>
    <xf numFmtId="165" fontId="12" fillId="0" borderId="1" xfId="0" applyNumberFormat="1" applyFont="1" applyBorder="1" applyAlignment="1">
      <alignment horizontal="left" vertical="top"/>
    </xf>
    <xf numFmtId="0" fontId="0" fillId="0" borderId="0" xfId="0" applyProtection="1">
      <protection locked="0"/>
    </xf>
    <xf numFmtId="0" fontId="12" fillId="0" borderId="1" xfId="0" applyFont="1" applyBorder="1"/>
    <xf numFmtId="0" fontId="8" fillId="0" borderId="1" xfId="0" applyFont="1" applyBorder="1"/>
    <xf numFmtId="9" fontId="8" fillId="0" borderId="1" xfId="1" applyFont="1" applyBorder="1" applyAlignment="1" applyProtection="1">
      <alignment horizontal="center" vertical="center"/>
    </xf>
    <xf numFmtId="165" fontId="8" fillId="0" borderId="1" xfId="0" applyNumberFormat="1" applyFont="1" applyBorder="1"/>
    <xf numFmtId="0" fontId="8" fillId="0" borderId="8" xfId="0" applyFont="1" applyBorder="1" applyAlignment="1">
      <alignment horizontal="center"/>
    </xf>
    <xf numFmtId="0" fontId="8" fillId="0" borderId="9" xfId="0" applyFont="1" applyBorder="1" applyAlignment="1">
      <alignment horizontal="center"/>
    </xf>
    <xf numFmtId="3" fontId="8" fillId="6" borderId="1" xfId="0" applyNumberFormat="1" applyFont="1" applyFill="1" applyBorder="1" applyAlignment="1">
      <alignment horizont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10" fillId="7" borderId="0" xfId="0" applyFont="1" applyFill="1" applyAlignment="1">
      <alignment vertical="center"/>
    </xf>
    <xf numFmtId="164" fontId="0" fillId="4" borderId="0" xfId="0" applyNumberFormat="1" applyFill="1"/>
    <xf numFmtId="164" fontId="12" fillId="0" borderId="15" xfId="0" applyNumberFormat="1" applyFont="1" applyBorder="1"/>
    <xf numFmtId="164" fontId="2" fillId="4" borderId="0" xfId="0" applyNumberFormat="1" applyFont="1" applyFill="1"/>
    <xf numFmtId="164" fontId="8" fillId="0" borderId="15" xfId="0" applyNumberFormat="1" applyFont="1" applyBorder="1"/>
    <xf numFmtId="9" fontId="8" fillId="0" borderId="15" xfId="1" applyFont="1" applyBorder="1" applyAlignment="1" applyProtection="1"/>
    <xf numFmtId="0" fontId="11" fillId="7" borderId="0" xfId="0" applyFont="1" applyFill="1" applyAlignment="1">
      <alignment vertical="center"/>
    </xf>
    <xf numFmtId="0" fontId="16" fillId="0" borderId="6" xfId="0" applyFont="1" applyBorder="1"/>
    <xf numFmtId="164" fontId="12" fillId="0" borderId="10" xfId="0" applyNumberFormat="1" applyFont="1" applyBorder="1"/>
    <xf numFmtId="0" fontId="11" fillId="3" borderId="8" xfId="0" applyFont="1" applyFill="1" applyBorder="1" applyAlignment="1">
      <alignment vertical="center"/>
    </xf>
    <xf numFmtId="0" fontId="11" fillId="3" borderId="9" xfId="0" applyFont="1" applyFill="1" applyBorder="1" applyAlignment="1">
      <alignment vertical="center"/>
    </xf>
    <xf numFmtId="3" fontId="8" fillId="6" borderId="15" xfId="0" applyNumberFormat="1" applyFont="1" applyFill="1" applyBorder="1" applyAlignment="1">
      <alignment horizontal="center"/>
    </xf>
    <xf numFmtId="9" fontId="8" fillId="0" borderId="15" xfId="1" applyFont="1" applyBorder="1" applyAlignment="1" applyProtection="1">
      <alignment horizontal="center"/>
    </xf>
    <xf numFmtId="0" fontId="8" fillId="0" borderId="6" xfId="0" applyFont="1" applyBorder="1"/>
    <xf numFmtId="0" fontId="8" fillId="6" borderId="10" xfId="0" applyFont="1" applyFill="1" applyBorder="1" applyAlignment="1">
      <alignment horizontal="center"/>
    </xf>
    <xf numFmtId="164" fontId="0" fillId="0" borderId="0" xfId="0" applyNumberFormat="1"/>
    <xf numFmtId="0" fontId="11" fillId="3" borderId="8"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9" xfId="0" applyFont="1" applyFill="1" applyBorder="1" applyAlignment="1">
      <alignment horizontal="left" vertical="center"/>
    </xf>
    <xf numFmtId="0" fontId="8" fillId="0" borderId="8" xfId="0" applyFont="1" applyBorder="1"/>
    <xf numFmtId="0" fontId="8" fillId="0" borderId="1" xfId="0" applyFont="1" applyBorder="1" applyAlignment="1">
      <alignment horizontal="center"/>
    </xf>
    <xf numFmtId="0" fontId="8" fillId="0" borderId="13" xfId="0" applyFont="1" applyBorder="1" applyAlignment="1">
      <alignment horizontal="center"/>
    </xf>
    <xf numFmtId="0" fontId="8" fillId="4" borderId="14" xfId="0" applyFont="1" applyFill="1" applyBorder="1"/>
    <xf numFmtId="0" fontId="8" fillId="4" borderId="0" xfId="0" applyFont="1" applyFill="1" applyAlignment="1">
      <alignment horizontal="center"/>
    </xf>
    <xf numFmtId="0" fontId="8" fillId="4" borderId="14" xfId="0" applyFont="1" applyFill="1" applyBorder="1" applyAlignment="1">
      <alignment horizontal="center"/>
    </xf>
    <xf numFmtId="0" fontId="8" fillId="0" borderId="15" xfId="0" applyFont="1" applyBorder="1" applyAlignment="1">
      <alignment horizontal="center"/>
    </xf>
    <xf numFmtId="0" fontId="8" fillId="4" borderId="10" xfId="0" applyFont="1" applyFill="1" applyBorder="1"/>
    <xf numFmtId="0" fontId="8" fillId="4" borderId="10" xfId="0" applyFont="1" applyFill="1" applyBorder="1" applyAlignment="1">
      <alignment horizontal="center"/>
    </xf>
    <xf numFmtId="0" fontId="12" fillId="0" borderId="8" xfId="0" applyFont="1" applyBorder="1"/>
    <xf numFmtId="0" fontId="12" fillId="0" borderId="8" xfId="0" applyFont="1" applyBorder="1" applyAlignment="1">
      <alignment horizontal="center" vertical="top"/>
    </xf>
    <xf numFmtId="0" fontId="12" fillId="0" borderId="9" xfId="0" applyFont="1" applyBorder="1" applyAlignment="1">
      <alignment horizontal="center"/>
    </xf>
    <xf numFmtId="165" fontId="12" fillId="0" borderId="1" xfId="0" applyNumberFormat="1" applyFont="1" applyBorder="1"/>
    <xf numFmtId="0" fontId="11" fillId="3" borderId="13" xfId="0" applyFont="1" applyFill="1" applyBorder="1" applyAlignment="1">
      <alignment vertical="center"/>
    </xf>
    <xf numFmtId="0" fontId="8" fillId="0" borderId="14" xfId="0" applyFont="1" applyBorder="1"/>
    <xf numFmtId="44" fontId="8" fillId="0" borderId="14" xfId="5" applyFont="1" applyBorder="1" applyAlignment="1" applyProtection="1"/>
    <xf numFmtId="44" fontId="8" fillId="4" borderId="0" xfId="5" applyFont="1" applyFill="1" applyBorder="1" applyAlignment="1" applyProtection="1"/>
    <xf numFmtId="165" fontId="8" fillId="0" borderId="15" xfId="0" applyNumberFormat="1" applyFont="1" applyBorder="1"/>
    <xf numFmtId="0" fontId="12" fillId="0" borderId="10" xfId="0" applyFont="1" applyBorder="1"/>
    <xf numFmtId="165" fontId="12" fillId="0" borderId="10" xfId="0" applyNumberFormat="1" applyFont="1" applyBorder="1"/>
    <xf numFmtId="0" fontId="12" fillId="0" borderId="0" xfId="0" applyFont="1"/>
    <xf numFmtId="165" fontId="12" fillId="0" borderId="0" xfId="0" applyNumberFormat="1" applyFont="1" applyAlignment="1">
      <alignment horizontal="left"/>
    </xf>
    <xf numFmtId="165" fontId="12" fillId="4" borderId="0" xfId="0" applyNumberFormat="1" applyFont="1" applyFill="1"/>
    <xf numFmtId="44" fontId="14" fillId="3" borderId="1" xfId="5" applyFont="1" applyFill="1" applyBorder="1" applyAlignment="1">
      <alignment horizontal="center" vertical="center" wrapText="1"/>
    </xf>
    <xf numFmtId="0" fontId="17" fillId="0" borderId="0" xfId="0" applyFont="1"/>
    <xf numFmtId="165" fontId="8" fillId="0" borderId="5" xfId="0" applyNumberFormat="1" applyFont="1" applyBorder="1"/>
    <xf numFmtId="0" fontId="0" fillId="0" borderId="6" xfId="0" applyBorder="1"/>
    <xf numFmtId="0" fontId="0" fillId="0" borderId="7" xfId="0" applyBorder="1"/>
    <xf numFmtId="44" fontId="8" fillId="5" borderId="14" xfId="5" applyFont="1" applyFill="1" applyBorder="1" applyAlignment="1" applyProtection="1">
      <protection locked="0"/>
    </xf>
    <xf numFmtId="44" fontId="8" fillId="5" borderId="15" xfId="5" applyFont="1" applyFill="1" applyBorder="1" applyAlignment="1" applyProtection="1">
      <protection locked="0"/>
    </xf>
    <xf numFmtId="0" fontId="0" fillId="8" borderId="1" xfId="0" applyFill="1" applyBorder="1"/>
    <xf numFmtId="0" fontId="4" fillId="2" borderId="0" xfId="0" applyFont="1" applyFill="1" applyAlignment="1">
      <alignment horizontal="center"/>
    </xf>
    <xf numFmtId="0" fontId="8" fillId="5" borderId="4" xfId="0" applyFont="1" applyFill="1" applyBorder="1" applyAlignment="1" applyProtection="1">
      <alignment horizontal="left"/>
      <protection locked="0"/>
    </xf>
    <xf numFmtId="0" fontId="8" fillId="5" borderId="0" xfId="0" applyFont="1" applyFill="1" applyAlignment="1" applyProtection="1">
      <alignment horizontal="left"/>
      <protection locked="0"/>
    </xf>
    <xf numFmtId="0" fontId="8" fillId="5" borderId="5" xfId="0" applyFont="1" applyFill="1" applyBorder="1" applyAlignment="1" applyProtection="1">
      <alignment horizontal="left"/>
      <protection locked="0"/>
    </xf>
    <xf numFmtId="0" fontId="8" fillId="5" borderId="6" xfId="0" applyFont="1" applyFill="1" applyBorder="1" applyAlignment="1" applyProtection="1">
      <alignment horizontal="left"/>
      <protection locked="0"/>
    </xf>
    <xf numFmtId="0" fontId="8" fillId="5" borderId="12" xfId="0" applyFont="1" applyFill="1" applyBorder="1" applyAlignment="1" applyProtection="1">
      <alignment horizontal="left"/>
      <protection locked="0"/>
    </xf>
    <xf numFmtId="0" fontId="8" fillId="5" borderId="7" xfId="0" applyFont="1" applyFill="1" applyBorder="1" applyAlignment="1" applyProtection="1">
      <alignment horizontal="left"/>
      <protection locked="0"/>
    </xf>
    <xf numFmtId="0" fontId="6" fillId="4" borderId="0" xfId="4" applyFont="1" applyFill="1" applyAlignment="1">
      <alignment horizontal="left" vertical="top" wrapText="1"/>
    </xf>
    <xf numFmtId="0" fontId="7" fillId="6" borderId="1" xfId="0" applyFont="1" applyFill="1" applyBorder="1" applyAlignment="1">
      <alignment horizontal="left"/>
    </xf>
    <xf numFmtId="14" fontId="7" fillId="6" borderId="1" xfId="0" applyNumberFormat="1" applyFont="1" applyFill="1" applyBorder="1" applyAlignment="1">
      <alignment horizontal="left"/>
    </xf>
    <xf numFmtId="0" fontId="7" fillId="5" borderId="1" xfId="0" applyFont="1" applyFill="1" applyBorder="1" applyAlignment="1" applyProtection="1">
      <alignment horizontal="left"/>
      <protection locked="0"/>
    </xf>
    <xf numFmtId="0" fontId="4" fillId="2" borderId="8" xfId="0" applyFont="1" applyFill="1" applyBorder="1" applyAlignment="1">
      <alignment horizontal="center"/>
    </xf>
    <xf numFmtId="0" fontId="4" fillId="2" borderId="13" xfId="0" applyFont="1" applyFill="1" applyBorder="1" applyAlignment="1">
      <alignment horizontal="center"/>
    </xf>
    <xf numFmtId="0" fontId="4" fillId="2" borderId="9" xfId="0" applyFont="1" applyFill="1" applyBorder="1" applyAlignment="1">
      <alignment horizontal="center"/>
    </xf>
    <xf numFmtId="0" fontId="10" fillId="3" borderId="2"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0" xfId="0" applyFont="1" applyFill="1" applyAlignment="1">
      <alignment horizontal="left" vertical="center"/>
    </xf>
    <xf numFmtId="0" fontId="10" fillId="3" borderId="5" xfId="0" applyFont="1" applyFill="1" applyBorder="1" applyAlignment="1">
      <alignment horizontal="left" vertical="center"/>
    </xf>
    <xf numFmtId="0" fontId="12" fillId="0" borderId="1" xfId="0" applyFont="1" applyBorder="1" applyAlignment="1">
      <alignment horizontal="left"/>
    </xf>
    <xf numFmtId="0" fontId="7" fillId="0" borderId="1" xfId="0" applyFont="1" applyBorder="1" applyAlignment="1">
      <alignment horizontal="left" vertical="top"/>
    </xf>
    <xf numFmtId="0" fontId="7" fillId="0" borderId="1" xfId="0" applyFont="1" applyBorder="1" applyAlignment="1">
      <alignment horizontal="left" vertical="center"/>
    </xf>
    <xf numFmtId="14" fontId="7" fillId="0" borderId="1" xfId="0" applyNumberFormat="1" applyFont="1" applyBorder="1" applyAlignment="1">
      <alignment horizontal="left" vertical="top"/>
    </xf>
    <xf numFmtId="0" fontId="7" fillId="6" borderId="8" xfId="0" applyFont="1" applyFill="1" applyBorder="1" applyAlignment="1">
      <alignment horizontal="left"/>
    </xf>
    <xf numFmtId="0" fontId="7" fillId="6" borderId="13" xfId="0" applyFont="1" applyFill="1" applyBorder="1" applyAlignment="1">
      <alignment horizontal="left"/>
    </xf>
    <xf numFmtId="0" fontId="7" fillId="6" borderId="9" xfId="0" applyFont="1" applyFill="1" applyBorder="1" applyAlignment="1">
      <alignment horizontal="left"/>
    </xf>
    <xf numFmtId="0" fontId="7" fillId="0" borderId="8" xfId="0" applyFont="1" applyBorder="1" applyAlignment="1">
      <alignment horizontal="left"/>
    </xf>
    <xf numFmtId="0" fontId="7" fillId="0" borderId="13" xfId="0" applyFont="1" applyBorder="1" applyAlignment="1">
      <alignment horizontal="left"/>
    </xf>
    <xf numFmtId="0" fontId="7" fillId="0" borderId="9" xfId="0" applyFont="1" applyBorder="1" applyAlignment="1">
      <alignment horizontal="left"/>
    </xf>
    <xf numFmtId="14" fontId="7" fillId="0" borderId="8" xfId="0" applyNumberFormat="1" applyFont="1" applyBorder="1" applyAlignment="1">
      <alignment horizontal="left"/>
    </xf>
    <xf numFmtId="14" fontId="7" fillId="0" borderId="13" xfId="0" applyNumberFormat="1" applyFont="1" applyBorder="1" applyAlignment="1">
      <alignment horizontal="left"/>
    </xf>
    <xf numFmtId="14" fontId="7" fillId="0" borderId="9" xfId="0" applyNumberFormat="1" applyFont="1" applyBorder="1" applyAlignment="1">
      <alignment horizontal="left"/>
    </xf>
    <xf numFmtId="0" fontId="10" fillId="3" borderId="1" xfId="0" applyFont="1" applyFill="1" applyBorder="1" applyAlignment="1">
      <alignment horizontal="left" vertical="top"/>
    </xf>
    <xf numFmtId="0" fontId="10" fillId="3" borderId="8" xfId="0" applyFont="1" applyFill="1" applyBorder="1" applyAlignment="1">
      <alignment horizontal="left" vertical="top"/>
    </xf>
    <xf numFmtId="0" fontId="10" fillId="3" borderId="1" xfId="0" applyFont="1" applyFill="1" applyBorder="1" applyAlignment="1">
      <alignment horizontal="center" vertical="top" wrapText="1"/>
    </xf>
    <xf numFmtId="0" fontId="12" fillId="0" borderId="8" xfId="0" applyFont="1" applyBorder="1" applyAlignment="1">
      <alignment horizontal="left"/>
    </xf>
    <xf numFmtId="0" fontId="12" fillId="0" borderId="9" xfId="0" applyFont="1" applyBorder="1" applyAlignment="1">
      <alignment horizontal="left"/>
    </xf>
    <xf numFmtId="9" fontId="8" fillId="6" borderId="8" xfId="1" applyFont="1" applyFill="1" applyBorder="1" applyAlignment="1" applyProtection="1">
      <alignment horizontal="center"/>
    </xf>
    <xf numFmtId="9" fontId="8" fillId="6" borderId="13" xfId="1" applyFont="1" applyFill="1" applyBorder="1" applyAlignment="1" applyProtection="1">
      <alignment horizontal="center"/>
    </xf>
    <xf numFmtId="9" fontId="8" fillId="6" borderId="9" xfId="1" applyFont="1" applyFill="1" applyBorder="1" applyAlignment="1" applyProtection="1">
      <alignment horizontal="center"/>
    </xf>
    <xf numFmtId="0" fontId="8" fillId="0" borderId="8" xfId="0" applyFont="1" applyBorder="1" applyAlignment="1">
      <alignment horizontal="left"/>
    </xf>
    <xf numFmtId="0" fontId="8" fillId="0" borderId="9" xfId="0" applyFont="1" applyBorder="1" applyAlignment="1">
      <alignment horizontal="left"/>
    </xf>
    <xf numFmtId="0" fontId="8" fillId="0" borderId="8" xfId="0" applyFont="1" applyBorder="1" applyAlignment="1">
      <alignment horizontal="center"/>
    </xf>
    <xf numFmtId="0" fontId="8" fillId="0" borderId="9" xfId="0" applyFont="1" applyBorder="1" applyAlignment="1">
      <alignment horizontal="center"/>
    </xf>
    <xf numFmtId="0" fontId="7" fillId="0" borderId="1" xfId="0" applyFont="1" applyBorder="1" applyAlignment="1">
      <alignment horizontal="left"/>
    </xf>
    <xf numFmtId="14" fontId="7" fillId="0" borderId="1" xfId="0" applyNumberFormat="1" applyFont="1" applyBorder="1" applyAlignment="1">
      <alignment horizontal="left"/>
    </xf>
    <xf numFmtId="0" fontId="4" fillId="2" borderId="0" xfId="0" applyFont="1" applyFill="1" applyAlignment="1">
      <alignment horizontal="left"/>
    </xf>
  </cellXfs>
  <cellStyles count="6">
    <cellStyle name="Procent" xfId="1" builtinId="5"/>
    <cellStyle name="Standaard" xfId="0" builtinId="0"/>
    <cellStyle name="Standaard_Gemeente Nijmegen-begrotingsmodel" xfId="4" xr:uid="{41300179-CED0-40DE-9AB6-8CCB7EC2F2E4}"/>
    <cellStyle name="Standard 2" xfId="3" xr:uid="{37091E84-ED15-491C-9AA5-176EA066A7D3}"/>
    <cellStyle name="Standard_Ecklohn Baden Württemberg 2" xfId="2" xr:uid="{332D7D2A-7B7C-4A67-81D4-D3FBE4D47653}"/>
    <cellStyle name="Valuta" xfId="5" builtinId="4"/>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s>
  <tableStyles count="0" defaultTableStyle="TableStyleMedium2" defaultPivotStyle="PivotStyleLight16"/>
  <colors>
    <mruColors>
      <color rgb="FFFF9F8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56B7-6E48-4AE8-97DE-8FC205621FA6}">
  <dimension ref="B3:D14"/>
  <sheetViews>
    <sheetView showGridLines="0" zoomScale="80" zoomScaleNormal="80" workbookViewId="0">
      <selection activeCell="G11" sqref="G11"/>
    </sheetView>
  </sheetViews>
  <sheetFormatPr defaultRowHeight="14.4" x14ac:dyDescent="0.3"/>
  <cols>
    <col min="2" max="2" width="39" customWidth="1"/>
    <col min="3" max="3" width="184.88671875" customWidth="1"/>
  </cols>
  <sheetData>
    <row r="3" spans="2:4" ht="16.2" x14ac:dyDescent="0.4">
      <c r="B3" s="5" t="s">
        <v>0</v>
      </c>
      <c r="C3" s="9" t="s">
        <v>1</v>
      </c>
      <c r="D3" s="12"/>
    </row>
    <row r="4" spans="2:4" ht="16.2" x14ac:dyDescent="0.4">
      <c r="B4" s="5" t="s">
        <v>2</v>
      </c>
      <c r="C4" s="25" t="s">
        <v>3</v>
      </c>
    </row>
    <row r="5" spans="2:4" ht="16.2" x14ac:dyDescent="0.4">
      <c r="B5" s="4" t="s">
        <v>4</v>
      </c>
      <c r="C5" s="10">
        <v>46204</v>
      </c>
      <c r="D5" s="12"/>
    </row>
    <row r="7" spans="2:4" ht="21" x14ac:dyDescent="0.5">
      <c r="B7" s="108" t="s">
        <v>5</v>
      </c>
      <c r="C7" s="108"/>
    </row>
    <row r="9" spans="2:4" ht="215.4" customHeight="1" x14ac:dyDescent="0.3">
      <c r="B9" s="7" t="s">
        <v>6</v>
      </c>
      <c r="C9" s="1" t="s">
        <v>117</v>
      </c>
    </row>
    <row r="10" spans="2:4" ht="25.95" customHeight="1" x14ac:dyDescent="0.3">
      <c r="B10" s="7" t="s">
        <v>7</v>
      </c>
      <c r="C10" s="2" t="s">
        <v>8</v>
      </c>
    </row>
    <row r="11" spans="2:4" ht="54.6" customHeight="1" x14ac:dyDescent="0.3">
      <c r="B11" s="7" t="s">
        <v>9</v>
      </c>
      <c r="C11" s="3" t="s">
        <v>118</v>
      </c>
    </row>
    <row r="12" spans="2:4" ht="170.4" customHeight="1" x14ac:dyDescent="0.3">
      <c r="B12" s="7" t="s">
        <v>10</v>
      </c>
      <c r="C12" s="3" t="s">
        <v>119</v>
      </c>
    </row>
    <row r="13" spans="2:4" ht="117" customHeight="1" x14ac:dyDescent="0.3">
      <c r="B13" s="7" t="s">
        <v>11</v>
      </c>
      <c r="C13" s="3" t="s">
        <v>112</v>
      </c>
    </row>
    <row r="14" spans="2:4" ht="248.4" customHeight="1" x14ac:dyDescent="0.3">
      <c r="B14" s="7" t="s">
        <v>12</v>
      </c>
      <c r="C14" s="3" t="s">
        <v>111</v>
      </c>
    </row>
  </sheetData>
  <sheetProtection algorithmName="SHA-512" hashValue="d+2U8ILCOXcekuVmM0YL/YqX9PyUzPxF2vp3fRSVsfcjW80w5b5iMLsvuL6UIaJjH75mDcJXo7MSERTq6Fom9A==" saltValue="JsOECYfx11kZRa/2E1k+1Q==" spinCount="100000" sheet="1" objects="1" scenarios="1"/>
  <mergeCells count="1">
    <mergeCell ref="B7:C7"/>
  </mergeCells>
  <conditionalFormatting sqref="C3:C5">
    <cfRule type="notContainsBlanks" dxfId="23" priority="1">
      <formula>LEN(TRIM(C3))&gt;0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08D2-CAAF-404A-9354-8798625C8C02}">
  <dimension ref="B3:D25"/>
  <sheetViews>
    <sheetView showGridLines="0" zoomScale="80" zoomScaleNormal="80" workbookViewId="0">
      <selection activeCell="P26" sqref="P26"/>
    </sheetView>
  </sheetViews>
  <sheetFormatPr defaultRowHeight="14.4" x14ac:dyDescent="0.3"/>
  <cols>
    <col min="2" max="2" width="29.33203125" customWidth="1"/>
    <col min="3" max="3" width="26.44140625" customWidth="1"/>
    <col min="4" max="4" width="101.6640625" customWidth="1"/>
  </cols>
  <sheetData>
    <row r="3" spans="2:4" ht="16.2" x14ac:dyDescent="0.4">
      <c r="B3" s="5" t="s">
        <v>0</v>
      </c>
      <c r="C3" s="116" t="str">
        <f>'Invulinstructie inschrijver'!C3</f>
        <v>Waterschap Vallei en Veluwe</v>
      </c>
      <c r="D3" s="116"/>
    </row>
    <row r="4" spans="2:4" ht="16.2" x14ac:dyDescent="0.4">
      <c r="B4" s="5" t="s">
        <v>2</v>
      </c>
      <c r="C4" s="116" t="str">
        <f>'Invulinstructie inschrijver'!C4</f>
        <v>V1.0</v>
      </c>
      <c r="D4" s="116"/>
    </row>
    <row r="5" spans="2:4" ht="16.2" x14ac:dyDescent="0.4">
      <c r="B5" s="4" t="s">
        <v>4</v>
      </c>
      <c r="C5" s="117">
        <f>'Invulinstructie inschrijver'!C5</f>
        <v>46204</v>
      </c>
      <c r="D5" s="116"/>
    </row>
    <row r="6" spans="2:4" ht="16.2" x14ac:dyDescent="0.4">
      <c r="B6" s="4" t="s">
        <v>13</v>
      </c>
      <c r="C6" s="118"/>
      <c r="D6" s="118"/>
    </row>
    <row r="8" spans="2:4" ht="21" x14ac:dyDescent="0.5">
      <c r="B8" s="119" t="s">
        <v>14</v>
      </c>
      <c r="C8" s="120"/>
      <c r="D8" s="121"/>
    </row>
    <row r="10" spans="2:4" ht="17.399999999999999" x14ac:dyDescent="0.3">
      <c r="B10" s="122" t="s">
        <v>15</v>
      </c>
      <c r="C10" s="123"/>
      <c r="D10" s="124"/>
    </row>
    <row r="11" spans="2:4" x14ac:dyDescent="0.3">
      <c r="B11" s="109"/>
      <c r="C11" s="110"/>
      <c r="D11" s="111"/>
    </row>
    <row r="12" spans="2:4" x14ac:dyDescent="0.3">
      <c r="B12" s="35"/>
      <c r="D12" s="36"/>
    </row>
    <row r="13" spans="2:4" ht="17.399999999999999" x14ac:dyDescent="0.3">
      <c r="B13" s="125" t="s">
        <v>16</v>
      </c>
      <c r="C13" s="126"/>
      <c r="D13" s="127"/>
    </row>
    <row r="14" spans="2:4" x14ac:dyDescent="0.3">
      <c r="B14" s="109"/>
      <c r="C14" s="110"/>
      <c r="D14" s="111"/>
    </row>
    <row r="15" spans="2:4" x14ac:dyDescent="0.3">
      <c r="B15" s="35"/>
      <c r="D15" s="36"/>
    </row>
    <row r="16" spans="2:4" ht="17.399999999999999" x14ac:dyDescent="0.3">
      <c r="B16" s="125" t="s">
        <v>17</v>
      </c>
      <c r="C16" s="126"/>
      <c r="D16" s="127"/>
    </row>
    <row r="17" spans="2:4" x14ac:dyDescent="0.3">
      <c r="B17" s="109"/>
      <c r="C17" s="110"/>
      <c r="D17" s="111"/>
    </row>
    <row r="18" spans="2:4" x14ac:dyDescent="0.3">
      <c r="B18" s="35"/>
      <c r="D18" s="36"/>
    </row>
    <row r="19" spans="2:4" ht="17.399999999999999" x14ac:dyDescent="0.3">
      <c r="B19" s="125" t="s">
        <v>18</v>
      </c>
      <c r="C19" s="126"/>
      <c r="D19" s="127"/>
    </row>
    <row r="20" spans="2:4" x14ac:dyDescent="0.3">
      <c r="B20" s="109"/>
      <c r="C20" s="110"/>
      <c r="D20" s="111"/>
    </row>
    <row r="21" spans="2:4" x14ac:dyDescent="0.3">
      <c r="B21" s="109"/>
      <c r="C21" s="110"/>
      <c r="D21" s="111"/>
    </row>
    <row r="22" spans="2:4" x14ac:dyDescent="0.3">
      <c r="B22" s="109"/>
      <c r="C22" s="110"/>
      <c r="D22" s="111"/>
    </row>
    <row r="23" spans="2:4" x14ac:dyDescent="0.3">
      <c r="B23" s="112"/>
      <c r="C23" s="113"/>
      <c r="D23" s="114"/>
    </row>
    <row r="25" spans="2:4" ht="112.5" customHeight="1" x14ac:dyDescent="0.3">
      <c r="B25" s="115" t="s">
        <v>19</v>
      </c>
      <c r="C25" s="115"/>
      <c r="D25" s="115"/>
    </row>
  </sheetData>
  <sheetProtection algorithmName="SHA-512" hashValue="vW/pCOcuwQ3t63RO2z271rJdCBTx5hrAUxJXRrNigf7cWPpkHUSHkeBXsP3B2RHNaXBcBOtOHZ327JgUrOiEaQ==" saltValue="qmIygD/pC94szUhOKb+JJA==" spinCount="100000" sheet="1" objects="1" scenarios="1"/>
  <mergeCells count="14">
    <mergeCell ref="B20:D23"/>
    <mergeCell ref="B25:D25"/>
    <mergeCell ref="C3:D3"/>
    <mergeCell ref="C4:D4"/>
    <mergeCell ref="C5:D5"/>
    <mergeCell ref="C6:D6"/>
    <mergeCell ref="B8:D8"/>
    <mergeCell ref="B10:D10"/>
    <mergeCell ref="B16:D16"/>
    <mergeCell ref="B19:D19"/>
    <mergeCell ref="B17:D17"/>
    <mergeCell ref="B13:D13"/>
    <mergeCell ref="B11:D11"/>
    <mergeCell ref="B14:D14"/>
  </mergeCells>
  <conditionalFormatting sqref="C3:D5">
    <cfRule type="notContainsBlanks" dxfId="22" priority="1">
      <formula>LEN(TRIM(C3))&gt;0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C551-616F-446A-97DF-489C95806256}">
  <dimension ref="B3:X41"/>
  <sheetViews>
    <sheetView showGridLines="0" zoomScale="80" zoomScaleNormal="80" workbookViewId="0">
      <selection activeCell="V40" sqref="V40"/>
    </sheetView>
  </sheetViews>
  <sheetFormatPr defaultRowHeight="14.4" x14ac:dyDescent="0.3"/>
  <cols>
    <col min="2" max="2" width="48.5546875" bestFit="1" customWidth="1"/>
    <col min="3" max="3" width="19.5546875" customWidth="1"/>
    <col min="4" max="4" width="18.33203125" customWidth="1"/>
    <col min="5" max="5" width="32.21875" bestFit="1" customWidth="1"/>
    <col min="6" max="6" width="16.33203125" bestFit="1" customWidth="1"/>
  </cols>
  <sheetData>
    <row r="3" spans="2:24" ht="16.2" x14ac:dyDescent="0.4">
      <c r="B3" s="5" t="s">
        <v>0</v>
      </c>
      <c r="C3" s="129" t="str">
        <f>'Invulinstructie inschrijver'!C3</f>
        <v>Waterschap Vallei en Veluwe</v>
      </c>
      <c r="D3" s="129"/>
    </row>
    <row r="4" spans="2:24" ht="16.2" x14ac:dyDescent="0.4">
      <c r="B4" s="5" t="s">
        <v>2</v>
      </c>
      <c r="C4" s="129" t="str">
        <f>'Invulinstructie inschrijver'!C4</f>
        <v>V1.0</v>
      </c>
      <c r="D4" s="129"/>
    </row>
    <row r="5" spans="2:24" ht="16.2" x14ac:dyDescent="0.4">
      <c r="B5" s="4" t="s">
        <v>4</v>
      </c>
      <c r="C5" s="131">
        <f>'Invulinstructie inschrijver'!C5</f>
        <v>46204</v>
      </c>
      <c r="D5" s="131"/>
    </row>
    <row r="6" spans="2:24" ht="16.2" x14ac:dyDescent="0.4">
      <c r="B6" s="4" t="s">
        <v>13</v>
      </c>
      <c r="C6" s="130">
        <f>'1. Ondertekening'!C6</f>
        <v>0</v>
      </c>
      <c r="D6" s="130"/>
    </row>
    <row r="8" spans="2:24" ht="21" x14ac:dyDescent="0.5">
      <c r="B8" s="108" t="s">
        <v>20</v>
      </c>
      <c r="C8" s="108"/>
      <c r="D8" s="108"/>
    </row>
    <row r="10" spans="2:24" x14ac:dyDescent="0.3">
      <c r="B10" s="13" t="s">
        <v>21</v>
      </c>
      <c r="C10" s="24" t="str">
        <f>'5. Begrotingen'!B9</f>
        <v>Werkcafé</v>
      </c>
      <c r="D10" s="13" t="s">
        <v>22</v>
      </c>
      <c r="E10" s="6"/>
      <c r="F10" s="6"/>
      <c r="G10" s="6"/>
      <c r="H10" s="6"/>
      <c r="I10" s="6"/>
      <c r="J10" s="6"/>
      <c r="K10" s="6"/>
      <c r="L10" s="6"/>
      <c r="M10" s="6"/>
      <c r="N10" s="6"/>
      <c r="O10" s="6"/>
      <c r="P10" s="6"/>
      <c r="Q10" s="6"/>
      <c r="R10" s="6"/>
      <c r="S10" s="6"/>
      <c r="T10" s="6"/>
      <c r="U10" s="6"/>
      <c r="V10" s="6"/>
      <c r="W10" s="6"/>
      <c r="X10" s="6"/>
    </row>
    <row r="11" spans="2:24" x14ac:dyDescent="0.3">
      <c r="B11" s="20"/>
      <c r="C11" s="21"/>
      <c r="D11" s="23"/>
      <c r="E11" s="8"/>
      <c r="F11" s="6"/>
      <c r="G11" s="6"/>
      <c r="H11" s="6"/>
      <c r="I11" s="6"/>
      <c r="J11" s="6"/>
      <c r="K11" s="6"/>
      <c r="L11" s="6"/>
      <c r="M11" s="6"/>
      <c r="N11" s="6"/>
      <c r="O11" s="6"/>
      <c r="P11" s="6"/>
      <c r="Q11" s="6"/>
      <c r="R11" s="6"/>
      <c r="S11" s="6"/>
      <c r="T11" s="6"/>
      <c r="U11" s="6"/>
      <c r="V11" s="6"/>
      <c r="W11" s="6"/>
      <c r="X11" s="6"/>
    </row>
    <row r="12" spans="2:24" x14ac:dyDescent="0.3">
      <c r="B12" s="8" t="s">
        <v>23</v>
      </c>
      <c r="C12" s="15">
        <f>'5. Begrotingen'!C13</f>
        <v>0</v>
      </c>
      <c r="D12" s="15">
        <f>SUM(C12:C12)</f>
        <v>0</v>
      </c>
      <c r="E12" s="6"/>
      <c r="F12" s="6"/>
      <c r="G12" s="6"/>
      <c r="H12" s="6"/>
      <c r="I12" s="6"/>
      <c r="J12" s="6"/>
      <c r="K12" s="6"/>
      <c r="L12" s="6"/>
      <c r="M12" s="6"/>
      <c r="N12" s="6"/>
      <c r="O12" s="6"/>
      <c r="P12" s="6"/>
      <c r="Q12" s="6"/>
      <c r="R12" s="6"/>
      <c r="S12" s="6"/>
      <c r="T12" s="6"/>
      <c r="U12" s="6"/>
      <c r="V12" s="6"/>
      <c r="W12" s="6"/>
      <c r="X12" s="6"/>
    </row>
    <row r="13" spans="2:24" x14ac:dyDescent="0.3">
      <c r="B13" s="11" t="s">
        <v>24</v>
      </c>
      <c r="C13" s="14">
        <f>'5. Begrotingen'!C14</f>
        <v>0</v>
      </c>
      <c r="D13" s="14">
        <f>SUM(C13:C13)</f>
        <v>0</v>
      </c>
      <c r="E13" s="6"/>
      <c r="F13" s="6"/>
      <c r="G13" s="6"/>
      <c r="H13" s="6"/>
      <c r="I13" s="6"/>
      <c r="J13" s="6"/>
      <c r="K13" s="6"/>
      <c r="L13" s="6"/>
      <c r="M13" s="6"/>
      <c r="N13" s="6"/>
      <c r="O13" s="6"/>
      <c r="P13" s="6"/>
      <c r="Q13" s="6"/>
      <c r="R13" s="6"/>
      <c r="S13" s="6"/>
      <c r="T13" s="6"/>
      <c r="U13" s="6"/>
      <c r="V13" s="6"/>
      <c r="W13" s="6"/>
      <c r="X13" s="6"/>
    </row>
    <row r="14" spans="2:24" x14ac:dyDescent="0.3">
      <c r="B14" s="8"/>
      <c r="C14" s="14"/>
      <c r="D14" s="15"/>
      <c r="E14" s="6"/>
      <c r="F14" s="6"/>
      <c r="G14" s="6"/>
      <c r="H14" s="6"/>
      <c r="I14" s="6"/>
      <c r="J14" s="6"/>
      <c r="K14" s="6"/>
      <c r="L14" s="6"/>
      <c r="M14" s="6"/>
      <c r="N14" s="6"/>
      <c r="O14" s="6"/>
      <c r="P14" s="6"/>
      <c r="Q14" s="6"/>
      <c r="R14" s="6"/>
      <c r="S14" s="6"/>
      <c r="T14" s="6"/>
      <c r="U14" s="6"/>
      <c r="V14" s="6"/>
      <c r="W14" s="6"/>
      <c r="X14" s="6"/>
    </row>
    <row r="15" spans="2:24" x14ac:dyDescent="0.3">
      <c r="B15" s="8" t="s">
        <v>25</v>
      </c>
      <c r="C15" s="15">
        <f>'5. Begrotingen'!C16</f>
        <v>0</v>
      </c>
      <c r="D15" s="15">
        <f t="shared" ref="D15:D19" si="0">SUM(C15:C15)</f>
        <v>0</v>
      </c>
      <c r="E15" s="6"/>
      <c r="F15" s="6"/>
      <c r="G15" s="6"/>
      <c r="H15" s="6"/>
      <c r="I15" s="6"/>
      <c r="J15" s="6"/>
      <c r="K15" s="6"/>
      <c r="L15" s="6"/>
      <c r="M15" s="6"/>
      <c r="N15" s="6"/>
      <c r="O15" s="6"/>
      <c r="P15" s="6"/>
      <c r="Q15" s="6"/>
      <c r="R15" s="6"/>
      <c r="S15" s="6"/>
      <c r="T15" s="6"/>
      <c r="U15" s="6"/>
      <c r="V15" s="6"/>
      <c r="W15" s="6"/>
      <c r="X15" s="6"/>
    </row>
    <row r="16" spans="2:24" x14ac:dyDescent="0.3">
      <c r="B16" s="8" t="s">
        <v>26</v>
      </c>
      <c r="C16" s="15">
        <f>'5. Begrotingen'!C17</f>
        <v>0</v>
      </c>
      <c r="D16" s="15">
        <f t="shared" si="0"/>
        <v>0</v>
      </c>
      <c r="E16" s="6"/>
      <c r="F16" s="6"/>
      <c r="G16" s="6"/>
      <c r="H16" s="6"/>
      <c r="I16" s="6"/>
      <c r="J16" s="6"/>
      <c r="K16" s="6"/>
      <c r="L16" s="6"/>
      <c r="M16" s="6"/>
      <c r="N16" s="6"/>
      <c r="O16" s="6"/>
      <c r="P16" s="6"/>
      <c r="Q16" s="6"/>
      <c r="R16" s="6"/>
      <c r="S16" s="6"/>
      <c r="T16" s="6"/>
      <c r="U16" s="6"/>
      <c r="V16" s="6"/>
      <c r="W16" s="6"/>
      <c r="X16" s="6"/>
    </row>
    <row r="17" spans="2:24" x14ac:dyDescent="0.3">
      <c r="B17" s="8" t="s">
        <v>27</v>
      </c>
      <c r="C17" s="15">
        <f>'5. Begrotingen'!C18</f>
        <v>0</v>
      </c>
      <c r="D17" s="15">
        <f t="shared" si="0"/>
        <v>0</v>
      </c>
      <c r="E17" s="6"/>
      <c r="F17" s="6"/>
      <c r="G17" s="6"/>
      <c r="H17" s="6"/>
      <c r="I17" s="6"/>
      <c r="J17" s="6"/>
      <c r="K17" s="6"/>
      <c r="L17" s="6"/>
      <c r="M17" s="6"/>
      <c r="N17" s="6"/>
      <c r="O17" s="6"/>
      <c r="P17" s="6"/>
      <c r="Q17" s="6"/>
      <c r="R17" s="6"/>
      <c r="S17" s="6"/>
      <c r="T17" s="6"/>
      <c r="U17" s="6"/>
      <c r="V17" s="6"/>
      <c r="W17" s="6"/>
      <c r="X17" s="6"/>
    </row>
    <row r="18" spans="2:24" x14ac:dyDescent="0.3">
      <c r="B18" s="8" t="s">
        <v>28</v>
      </c>
      <c r="C18" s="15">
        <f>'5. Begrotingen'!C19</f>
        <v>0</v>
      </c>
      <c r="D18" s="15">
        <f t="shared" si="0"/>
        <v>0</v>
      </c>
      <c r="E18" s="6"/>
      <c r="F18" s="6"/>
      <c r="G18" s="6"/>
      <c r="H18" s="6"/>
      <c r="I18" s="6"/>
      <c r="J18" s="6"/>
      <c r="K18" s="6"/>
      <c r="L18" s="6"/>
      <c r="M18" s="6"/>
      <c r="N18" s="6"/>
      <c r="O18" s="6"/>
      <c r="P18" s="6"/>
      <c r="Q18" s="6"/>
      <c r="R18" s="6"/>
      <c r="S18" s="6"/>
      <c r="T18" s="6"/>
      <c r="U18" s="6"/>
      <c r="V18" s="6"/>
      <c r="W18" s="6"/>
      <c r="X18" s="6"/>
    </row>
    <row r="19" spans="2:24" x14ac:dyDescent="0.3">
      <c r="B19" s="18" t="s">
        <v>29</v>
      </c>
      <c r="C19" s="14">
        <f>'5. Begrotingen'!C20</f>
        <v>0</v>
      </c>
      <c r="D19" s="14">
        <f t="shared" si="0"/>
        <v>0</v>
      </c>
      <c r="E19" s="6"/>
      <c r="F19" s="6"/>
      <c r="G19" s="6"/>
      <c r="H19" s="6"/>
      <c r="I19" s="6"/>
      <c r="J19" s="6"/>
      <c r="K19" s="6"/>
      <c r="L19" s="6"/>
      <c r="M19" s="6"/>
      <c r="N19" s="6"/>
      <c r="O19" s="6"/>
      <c r="P19" s="6"/>
      <c r="Q19" s="6"/>
      <c r="R19" s="6"/>
      <c r="S19" s="6"/>
      <c r="T19" s="6"/>
      <c r="U19" s="6"/>
      <c r="V19" s="6"/>
      <c r="W19" s="6"/>
      <c r="X19" s="6"/>
    </row>
    <row r="20" spans="2:24" x14ac:dyDescent="0.3">
      <c r="B20" s="8"/>
      <c r="C20" s="14"/>
      <c r="D20" s="15"/>
      <c r="E20" s="6"/>
      <c r="F20" s="6"/>
      <c r="G20" s="6"/>
      <c r="H20" s="6"/>
      <c r="I20" s="6"/>
      <c r="J20" s="6"/>
      <c r="K20" s="6"/>
      <c r="L20" s="6"/>
      <c r="M20" s="6"/>
      <c r="N20" s="6"/>
      <c r="O20" s="6"/>
      <c r="P20" s="6"/>
      <c r="Q20" s="6"/>
      <c r="R20" s="6"/>
      <c r="S20" s="6"/>
      <c r="T20" s="6"/>
      <c r="U20" s="6"/>
      <c r="V20" s="6"/>
      <c r="W20" s="6"/>
      <c r="X20" s="6"/>
    </row>
    <row r="21" spans="2:24" x14ac:dyDescent="0.3">
      <c r="B21" s="8" t="s">
        <v>30</v>
      </c>
      <c r="C21" s="15">
        <f>'5. Begrotingen'!C22</f>
        <v>0</v>
      </c>
      <c r="D21" s="15">
        <f>SUM(C21:C21)</f>
        <v>0</v>
      </c>
      <c r="E21" s="6"/>
      <c r="F21" s="6"/>
      <c r="G21" s="6"/>
      <c r="H21" s="6"/>
      <c r="I21" s="6"/>
      <c r="J21" s="6"/>
      <c r="K21" s="6"/>
      <c r="L21" s="6"/>
      <c r="M21" s="6"/>
      <c r="N21" s="6"/>
      <c r="O21" s="6"/>
      <c r="P21" s="6"/>
      <c r="Q21" s="6"/>
      <c r="R21" s="6"/>
      <c r="S21" s="6"/>
      <c r="T21" s="6"/>
      <c r="U21" s="6"/>
      <c r="V21" s="6"/>
      <c r="W21" s="6"/>
      <c r="X21" s="6"/>
    </row>
    <row r="22" spans="2:24" x14ac:dyDescent="0.3">
      <c r="B22" s="8" t="s">
        <v>31</v>
      </c>
      <c r="C22" s="22" t="e">
        <f>'5. Begrotingen'!C23</f>
        <v>#DIV/0!</v>
      </c>
      <c r="D22" s="15"/>
      <c r="E22" s="6"/>
      <c r="F22" s="6"/>
      <c r="G22" s="6"/>
      <c r="H22" s="6"/>
      <c r="I22" s="6"/>
      <c r="J22" s="6"/>
      <c r="K22" s="6"/>
      <c r="L22" s="6"/>
      <c r="M22" s="6"/>
      <c r="N22" s="6"/>
      <c r="O22" s="6"/>
      <c r="P22" s="6"/>
      <c r="Q22" s="6"/>
      <c r="R22" s="6"/>
      <c r="S22" s="6"/>
      <c r="T22" s="6"/>
      <c r="U22" s="6"/>
      <c r="V22" s="6"/>
      <c r="W22" s="6"/>
      <c r="X22" s="6"/>
    </row>
    <row r="23" spans="2:24" x14ac:dyDescent="0.3">
      <c r="B23" s="8"/>
      <c r="C23" s="14"/>
      <c r="D23" s="15"/>
      <c r="E23" s="6"/>
      <c r="F23" s="6"/>
      <c r="G23" s="6"/>
      <c r="H23" s="6"/>
      <c r="I23" s="6"/>
      <c r="J23" s="6"/>
      <c r="K23" s="6"/>
      <c r="L23" s="6"/>
      <c r="M23" s="6"/>
      <c r="N23" s="6"/>
      <c r="O23" s="6"/>
      <c r="P23" s="6"/>
      <c r="Q23" s="6"/>
      <c r="R23" s="6"/>
      <c r="S23" s="6"/>
      <c r="T23" s="6"/>
      <c r="U23" s="6"/>
      <c r="V23" s="6"/>
      <c r="W23" s="6"/>
      <c r="X23" s="6"/>
    </row>
    <row r="24" spans="2:24" x14ac:dyDescent="0.3">
      <c r="B24" s="8" t="s">
        <v>32</v>
      </c>
      <c r="C24" s="15">
        <f>'5. Begrotingen'!C25</f>
        <v>0</v>
      </c>
      <c r="D24" s="15">
        <f>SUM(C24:C24)</f>
        <v>0</v>
      </c>
      <c r="E24" s="6"/>
      <c r="F24" s="6"/>
      <c r="G24" s="6"/>
      <c r="H24" s="6"/>
      <c r="I24" s="6"/>
      <c r="J24" s="6"/>
      <c r="K24" s="6"/>
      <c r="L24" s="6"/>
      <c r="M24" s="6"/>
      <c r="N24" s="6"/>
      <c r="O24" s="6"/>
      <c r="P24" s="6"/>
      <c r="Q24" s="6"/>
      <c r="R24" s="6"/>
      <c r="S24" s="6"/>
      <c r="T24" s="6"/>
      <c r="U24" s="6"/>
      <c r="V24" s="6"/>
      <c r="W24" s="6"/>
      <c r="X24" s="6"/>
    </row>
    <row r="25" spans="2:24" x14ac:dyDescent="0.3">
      <c r="B25" s="11" t="s">
        <v>33</v>
      </c>
      <c r="C25" s="14">
        <f>'5. Begrotingen'!C26</f>
        <v>0</v>
      </c>
      <c r="D25" s="14">
        <f>SUM(C25:C25)</f>
        <v>0</v>
      </c>
      <c r="E25" s="6"/>
      <c r="F25" s="6"/>
      <c r="G25" s="6"/>
      <c r="H25" s="6"/>
      <c r="I25" s="6"/>
      <c r="J25" s="6"/>
      <c r="K25" s="6"/>
      <c r="L25" s="6"/>
      <c r="M25" s="6"/>
      <c r="N25" s="6"/>
      <c r="O25" s="6"/>
      <c r="P25" s="6"/>
      <c r="Q25" s="6"/>
      <c r="R25" s="6"/>
      <c r="S25" s="6"/>
      <c r="T25" s="6"/>
      <c r="U25" s="6"/>
      <c r="V25" s="6"/>
      <c r="W25" s="6"/>
      <c r="X25" s="6"/>
    </row>
    <row r="26" spans="2:24" x14ac:dyDescent="0.3">
      <c r="B26" s="8"/>
      <c r="C26" s="16"/>
      <c r="D26" s="16"/>
      <c r="E26" s="6"/>
      <c r="F26" s="6"/>
      <c r="G26" s="6"/>
      <c r="H26" s="6"/>
      <c r="I26" s="6"/>
      <c r="J26" s="6"/>
      <c r="K26" s="6"/>
      <c r="L26" s="6"/>
      <c r="M26" s="6"/>
      <c r="N26" s="6"/>
      <c r="O26" s="6"/>
      <c r="P26" s="6"/>
      <c r="Q26" s="6"/>
      <c r="R26" s="6"/>
      <c r="S26" s="6"/>
      <c r="T26" s="6"/>
      <c r="U26" s="6"/>
      <c r="V26" s="6"/>
      <c r="W26" s="6"/>
      <c r="X26" s="6"/>
    </row>
    <row r="27" spans="2:24" x14ac:dyDescent="0.3">
      <c r="B27" s="8" t="s">
        <v>34</v>
      </c>
      <c r="C27" s="19"/>
      <c r="D27" s="15">
        <f>'3. Vaste Verreken Prijzen'!I30</f>
        <v>0</v>
      </c>
      <c r="E27" s="6"/>
      <c r="F27" s="6"/>
      <c r="G27" s="6"/>
      <c r="H27" s="6"/>
      <c r="I27" s="6"/>
      <c r="J27" s="6"/>
      <c r="K27" s="6"/>
      <c r="L27" s="6"/>
      <c r="M27" s="6"/>
      <c r="N27" s="6"/>
      <c r="O27" s="6"/>
      <c r="P27" s="6"/>
      <c r="Q27" s="6"/>
      <c r="R27" s="6"/>
      <c r="S27" s="6"/>
      <c r="T27" s="6"/>
      <c r="U27" s="6"/>
      <c r="V27" s="6"/>
      <c r="W27" s="6"/>
      <c r="X27" s="6"/>
    </row>
    <row r="28" spans="2:24" x14ac:dyDescent="0.3">
      <c r="B28" s="8" t="s">
        <v>35</v>
      </c>
      <c r="C28" s="19"/>
      <c r="D28" s="15">
        <f>'4. Integr. uurtarief '!H37</f>
        <v>0</v>
      </c>
      <c r="E28" s="6"/>
      <c r="F28" s="6"/>
      <c r="G28" s="6"/>
      <c r="H28" s="6"/>
      <c r="I28" s="6"/>
      <c r="J28" s="6"/>
      <c r="K28" s="6"/>
      <c r="L28" s="6"/>
      <c r="M28" s="6"/>
      <c r="N28" s="6"/>
      <c r="O28" s="6"/>
      <c r="P28" s="6"/>
      <c r="Q28" s="6"/>
      <c r="R28" s="6"/>
      <c r="S28" s="6"/>
      <c r="T28" s="6"/>
      <c r="U28" s="6"/>
      <c r="V28" s="6"/>
      <c r="W28" s="6"/>
      <c r="X28" s="6"/>
    </row>
    <row r="29" spans="2:24" x14ac:dyDescent="0.3">
      <c r="B29" s="8" t="s">
        <v>36</v>
      </c>
      <c r="C29" s="19"/>
      <c r="D29" s="15">
        <f>'3. Vaste Verreken Prijzen'!I31</f>
        <v>0</v>
      </c>
      <c r="E29" s="6"/>
      <c r="F29" s="6"/>
      <c r="G29" s="6"/>
      <c r="H29" s="6"/>
      <c r="I29" s="6"/>
      <c r="J29" s="6"/>
      <c r="K29" s="6"/>
      <c r="L29" s="6"/>
      <c r="M29" s="6"/>
      <c r="N29" s="6"/>
      <c r="O29" s="6"/>
      <c r="P29" s="6"/>
      <c r="Q29" s="6"/>
      <c r="R29" s="6"/>
      <c r="S29" s="6"/>
      <c r="T29" s="6"/>
      <c r="U29" s="6"/>
      <c r="V29" s="6"/>
      <c r="W29" s="6"/>
      <c r="X29" s="6"/>
    </row>
    <row r="30" spans="2:24" x14ac:dyDescent="0.3">
      <c r="B30" s="18" t="s">
        <v>37</v>
      </c>
      <c r="C30" s="14"/>
      <c r="D30" s="17">
        <f>SUM(D27:D29)</f>
        <v>0</v>
      </c>
      <c r="E30" s="6"/>
      <c r="F30" s="6"/>
      <c r="G30" s="6"/>
      <c r="H30" s="6"/>
      <c r="I30" s="6"/>
      <c r="J30" s="6"/>
      <c r="K30" s="6"/>
      <c r="L30" s="6"/>
      <c r="M30" s="6"/>
      <c r="N30" s="6"/>
      <c r="O30" s="6"/>
      <c r="P30" s="6"/>
      <c r="Q30" s="6"/>
      <c r="R30" s="6"/>
      <c r="S30" s="6"/>
      <c r="T30" s="6"/>
      <c r="U30" s="6"/>
      <c r="V30" s="6"/>
      <c r="W30" s="6"/>
      <c r="X30" s="6"/>
    </row>
    <row r="31" spans="2:24" x14ac:dyDescent="0.3">
      <c r="B31" s="8"/>
      <c r="C31" s="16"/>
      <c r="D31" s="16"/>
      <c r="F31" s="6"/>
      <c r="G31" s="6"/>
      <c r="H31" s="6"/>
      <c r="I31" s="6"/>
      <c r="J31" s="6"/>
      <c r="K31" s="6"/>
      <c r="L31" s="6"/>
      <c r="M31" s="6"/>
      <c r="N31" s="6"/>
      <c r="O31" s="6"/>
      <c r="P31" s="6"/>
      <c r="Q31" s="6"/>
      <c r="R31" s="6"/>
      <c r="S31" s="6"/>
      <c r="T31" s="6"/>
      <c r="U31" s="6"/>
      <c r="V31" s="6"/>
      <c r="W31" s="6"/>
      <c r="X31" s="6"/>
    </row>
    <row r="32" spans="2:24" x14ac:dyDescent="0.3">
      <c r="B32" s="128" t="s">
        <v>120</v>
      </c>
      <c r="C32" s="128"/>
      <c r="D32" s="89">
        <f>D25+D29</f>
        <v>0</v>
      </c>
      <c r="E32" s="6"/>
      <c r="F32" s="6"/>
      <c r="G32" s="6"/>
      <c r="H32" s="6"/>
      <c r="I32" s="6"/>
      <c r="J32" s="6"/>
      <c r="K32" s="6"/>
      <c r="L32" s="6"/>
      <c r="M32" s="6"/>
      <c r="N32" s="6"/>
      <c r="O32" s="6"/>
      <c r="P32" s="6"/>
      <c r="Q32" s="6"/>
      <c r="R32" s="6"/>
      <c r="S32" s="6"/>
      <c r="T32" s="6"/>
      <c r="U32" s="6"/>
      <c r="V32" s="6"/>
      <c r="W32" s="6"/>
      <c r="X32" s="6"/>
    </row>
    <row r="35" spans="2:4" x14ac:dyDescent="0.3">
      <c r="B35" s="13" t="s">
        <v>114</v>
      </c>
      <c r="C35" s="100">
        <v>126000</v>
      </c>
    </row>
    <row r="36" spans="2:4" x14ac:dyDescent="0.3">
      <c r="B36" s="35"/>
      <c r="C36" s="36"/>
    </row>
    <row r="37" spans="2:4" x14ac:dyDescent="0.3">
      <c r="B37" s="8" t="s">
        <v>115</v>
      </c>
      <c r="C37" s="102">
        <f>D25</f>
        <v>0</v>
      </c>
      <c r="D37" s="101"/>
    </row>
    <row r="38" spans="2:4" x14ac:dyDescent="0.3">
      <c r="B38" s="8" t="s">
        <v>116</v>
      </c>
      <c r="C38" s="102">
        <f>D29</f>
        <v>0</v>
      </c>
      <c r="D38" s="101"/>
    </row>
    <row r="39" spans="2:4" x14ac:dyDescent="0.3">
      <c r="B39" s="35"/>
      <c r="C39" s="36"/>
      <c r="D39" s="101"/>
    </row>
    <row r="40" spans="2:4" x14ac:dyDescent="0.3">
      <c r="B40" s="18" t="s">
        <v>22</v>
      </c>
      <c r="C40" s="102">
        <f>SUM(C37:C38)</f>
        <v>0</v>
      </c>
    </row>
    <row r="41" spans="2:4" x14ac:dyDescent="0.3">
      <c r="B41" s="103"/>
      <c r="C41" s="104"/>
    </row>
  </sheetData>
  <sheetProtection algorithmName="SHA-512" hashValue="kRxICVtSirYzXQ3XHbl/eJerPMGRxLdLFKVQBi6E5xAXVZmiF4OYCr7bH+1eq4qeajk9Vta1KEI0NfK+ovwzww==" saltValue="Lcz6Z5MOt4FbxpqCyLCRVA==" spinCount="100000" sheet="1" objects="1" scenarios="1"/>
  <mergeCells count="6">
    <mergeCell ref="B32:C32"/>
    <mergeCell ref="C4:D4"/>
    <mergeCell ref="C3:D3"/>
    <mergeCell ref="B8:D8"/>
    <mergeCell ref="C6:D6"/>
    <mergeCell ref="C5:D5"/>
  </mergeCells>
  <conditionalFormatting sqref="C40">
    <cfRule type="cellIs" dxfId="21" priority="1" operator="greaterThan">
      <formula>$C$35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F018-625E-4CF3-B05B-C8DCCC509D3C}">
  <dimension ref="C3:T31"/>
  <sheetViews>
    <sheetView showGridLines="0" topLeftCell="B1" zoomScale="80" zoomScaleNormal="80" workbookViewId="0">
      <selection activeCell="I51" sqref="I51"/>
    </sheetView>
  </sheetViews>
  <sheetFormatPr defaultColWidth="8.88671875" defaultRowHeight="14.4" x14ac:dyDescent="0.3"/>
  <cols>
    <col min="3" max="3" width="73.109375" bestFit="1" customWidth="1"/>
    <col min="4" max="4" width="25.109375" customWidth="1"/>
    <col min="5" max="5" width="22.88671875" style="37" customWidth="1"/>
    <col min="6" max="6" width="24.5546875" customWidth="1"/>
    <col min="7" max="7" width="22" customWidth="1"/>
    <col min="8" max="8" width="19.6640625" customWidth="1"/>
    <col min="9" max="9" width="25.33203125" customWidth="1"/>
    <col min="10" max="10" width="24.109375" customWidth="1"/>
  </cols>
  <sheetData>
    <row r="3" spans="3:20" ht="16.2" x14ac:dyDescent="0.4">
      <c r="C3" s="5" t="s">
        <v>0</v>
      </c>
      <c r="D3" s="132" t="str">
        <f>'Invulinstructie inschrijver'!C3</f>
        <v>Waterschap Vallei en Veluwe</v>
      </c>
      <c r="E3" s="133"/>
      <c r="F3" s="133"/>
      <c r="G3" s="133"/>
      <c r="H3" s="133"/>
      <c r="I3" s="133"/>
      <c r="J3" s="134"/>
      <c r="K3" s="12"/>
    </row>
    <row r="4" spans="3:20" ht="16.2" x14ac:dyDescent="0.4">
      <c r="C4" s="5" t="s">
        <v>2</v>
      </c>
      <c r="D4" s="135" t="str">
        <f>'Invulinstructie inschrijver'!C4</f>
        <v>V1.0</v>
      </c>
      <c r="E4" s="136"/>
      <c r="F4" s="136"/>
      <c r="G4" s="136"/>
      <c r="H4" s="136"/>
      <c r="I4" s="136"/>
      <c r="J4" s="137"/>
    </row>
    <row r="5" spans="3:20" ht="16.2" x14ac:dyDescent="0.4">
      <c r="C5" s="4" t="s">
        <v>4</v>
      </c>
      <c r="D5" s="138">
        <f>'Invulinstructie inschrijver'!C5</f>
        <v>46204</v>
      </c>
      <c r="E5" s="139"/>
      <c r="F5" s="139"/>
      <c r="G5" s="139"/>
      <c r="H5" s="139"/>
      <c r="I5" s="139"/>
      <c r="J5" s="140"/>
    </row>
    <row r="6" spans="3:20" ht="16.2" x14ac:dyDescent="0.4">
      <c r="C6" s="4" t="s">
        <v>13</v>
      </c>
      <c r="D6" s="135">
        <f>'1. Ondertekening'!C6</f>
        <v>0</v>
      </c>
      <c r="E6" s="136"/>
      <c r="F6" s="136"/>
      <c r="G6" s="136"/>
      <c r="H6" s="136"/>
      <c r="I6" s="136"/>
      <c r="J6" s="137"/>
    </row>
    <row r="8" spans="3:20" ht="21" x14ac:dyDescent="0.5">
      <c r="C8" s="108" t="s">
        <v>38</v>
      </c>
      <c r="D8" s="108"/>
      <c r="E8" s="108"/>
      <c r="F8" s="108"/>
      <c r="G8" s="108"/>
      <c r="H8" s="108"/>
      <c r="I8" s="108"/>
      <c r="J8" s="108"/>
    </row>
    <row r="9" spans="3:20" x14ac:dyDescent="0.3">
      <c r="T9" s="38"/>
    </row>
    <row r="10" spans="3:20" ht="52.2" x14ac:dyDescent="0.3">
      <c r="C10" s="39" t="s">
        <v>39</v>
      </c>
      <c r="D10" s="40" t="s">
        <v>40</v>
      </c>
      <c r="E10" s="40" t="s">
        <v>41</v>
      </c>
      <c r="F10" s="40" t="s">
        <v>42</v>
      </c>
      <c r="G10" s="40" t="s">
        <v>43</v>
      </c>
      <c r="H10" s="41" t="s">
        <v>44</v>
      </c>
      <c r="I10" s="40" t="s">
        <v>45</v>
      </c>
      <c r="J10" s="40" t="s">
        <v>46</v>
      </c>
      <c r="Q10" s="38"/>
    </row>
    <row r="11" spans="3:20" x14ac:dyDescent="0.3">
      <c r="C11" s="35"/>
      <c r="J11" s="36"/>
    </row>
    <row r="12" spans="3:20" x14ac:dyDescent="0.3">
      <c r="C12" s="11" t="s">
        <v>47</v>
      </c>
      <c r="D12" s="6"/>
      <c r="E12" s="42"/>
      <c r="F12" s="6"/>
      <c r="H12" s="6"/>
      <c r="J12" s="36"/>
    </row>
    <row r="13" spans="3:20" x14ac:dyDescent="0.3">
      <c r="C13" s="43" t="s">
        <v>48</v>
      </c>
      <c r="D13" s="26"/>
      <c r="E13" s="27"/>
      <c r="F13" s="44">
        <f t="shared" ref="F13:F14" si="0">D13+(D13*E13)</f>
        <v>0</v>
      </c>
      <c r="G13" s="45">
        <v>6.5</v>
      </c>
      <c r="H13" s="46">
        <v>150</v>
      </c>
      <c r="I13" s="44">
        <f t="shared" ref="I13:I14" si="1">D13*H13</f>
        <v>0</v>
      </c>
      <c r="J13" s="44">
        <f t="shared" ref="J13:J14" si="2">F13*H13</f>
        <v>0</v>
      </c>
    </row>
    <row r="14" spans="3:20" x14ac:dyDescent="0.3">
      <c r="C14" s="43" t="s">
        <v>49</v>
      </c>
      <c r="D14" s="26"/>
      <c r="E14" s="27"/>
      <c r="F14" s="44">
        <f t="shared" si="0"/>
        <v>0</v>
      </c>
      <c r="G14" s="45">
        <v>6.5</v>
      </c>
      <c r="H14" s="46">
        <v>150</v>
      </c>
      <c r="I14" s="44">
        <f t="shared" si="1"/>
        <v>0</v>
      </c>
      <c r="J14" s="44">
        <f t="shared" si="2"/>
        <v>0</v>
      </c>
    </row>
    <row r="15" spans="3:20" x14ac:dyDescent="0.3">
      <c r="C15" s="35"/>
      <c r="J15" s="36"/>
    </row>
    <row r="16" spans="3:20" x14ac:dyDescent="0.3">
      <c r="C16" s="11" t="s">
        <v>50</v>
      </c>
      <c r="D16" s="6"/>
      <c r="E16" s="42"/>
      <c r="F16" s="6"/>
      <c r="H16" s="6"/>
      <c r="J16" s="36"/>
    </row>
    <row r="17" spans="3:10" x14ac:dyDescent="0.3">
      <c r="C17" s="43" t="s">
        <v>51</v>
      </c>
      <c r="D17" s="26"/>
      <c r="E17" s="27"/>
      <c r="F17" s="44">
        <f t="shared" ref="F17:F20" si="3">D17+(D17*E17)</f>
        <v>0</v>
      </c>
      <c r="G17" s="45">
        <v>6.5</v>
      </c>
      <c r="H17" s="46">
        <v>300</v>
      </c>
      <c r="I17" s="44">
        <f t="shared" ref="I17:I19" si="4">D17*H17</f>
        <v>0</v>
      </c>
      <c r="J17" s="44">
        <f t="shared" ref="J17:J19" si="5">F17*H17</f>
        <v>0</v>
      </c>
    </row>
    <row r="18" spans="3:10" x14ac:dyDescent="0.3">
      <c r="C18" s="43" t="s">
        <v>52</v>
      </c>
      <c r="D18" s="26"/>
      <c r="E18" s="27"/>
      <c r="F18" s="44">
        <f t="shared" si="3"/>
        <v>0</v>
      </c>
      <c r="G18" s="45">
        <v>7.75</v>
      </c>
      <c r="H18" s="46">
        <v>300</v>
      </c>
      <c r="I18" s="44">
        <f t="shared" si="4"/>
        <v>0</v>
      </c>
      <c r="J18" s="44">
        <f t="shared" si="5"/>
        <v>0</v>
      </c>
    </row>
    <row r="19" spans="3:10" x14ac:dyDescent="0.3">
      <c r="C19" s="43" t="s">
        <v>53</v>
      </c>
      <c r="D19" s="26"/>
      <c r="E19" s="27"/>
      <c r="F19" s="44">
        <f t="shared" si="3"/>
        <v>0</v>
      </c>
      <c r="G19" s="45">
        <v>11.35</v>
      </c>
      <c r="H19" s="46">
        <v>300</v>
      </c>
      <c r="I19" s="44">
        <f t="shared" si="4"/>
        <v>0</v>
      </c>
      <c r="J19" s="44">
        <f t="shared" si="5"/>
        <v>0</v>
      </c>
    </row>
    <row r="20" spans="3:10" x14ac:dyDescent="0.3">
      <c r="C20" s="43" t="s">
        <v>54</v>
      </c>
      <c r="D20" s="26"/>
      <c r="E20" s="27"/>
      <c r="F20" s="44">
        <f t="shared" si="3"/>
        <v>0</v>
      </c>
      <c r="G20" s="45">
        <v>7.1</v>
      </c>
      <c r="H20" s="46">
        <v>300</v>
      </c>
      <c r="I20" s="44"/>
      <c r="J20" s="44"/>
    </row>
    <row r="21" spans="3:10" x14ac:dyDescent="0.3">
      <c r="C21" s="35"/>
      <c r="D21" s="6"/>
      <c r="E21" s="42"/>
      <c r="F21" s="6"/>
      <c r="H21" s="6"/>
      <c r="J21" s="36"/>
    </row>
    <row r="22" spans="3:10" x14ac:dyDescent="0.3">
      <c r="C22" s="11" t="s">
        <v>55</v>
      </c>
      <c r="D22" s="6"/>
      <c r="E22" s="42"/>
      <c r="F22" s="6"/>
      <c r="H22" s="6"/>
      <c r="J22" s="36"/>
    </row>
    <row r="23" spans="3:10" x14ac:dyDescent="0.3">
      <c r="C23" s="43" t="s">
        <v>56</v>
      </c>
      <c r="D23" s="26"/>
      <c r="E23" s="27"/>
      <c r="F23" s="44">
        <f t="shared" ref="F23:F24" si="6">D23+(D23*E23)</f>
        <v>0</v>
      </c>
      <c r="G23" s="45">
        <v>3.3</v>
      </c>
      <c r="H23" s="46">
        <v>300</v>
      </c>
      <c r="I23" s="44">
        <f t="shared" ref="I23:I24" si="7">D23*H23</f>
        <v>0</v>
      </c>
      <c r="J23" s="44">
        <f t="shared" ref="J23:J24" si="8">F23*H23</f>
        <v>0</v>
      </c>
    </row>
    <row r="24" spans="3:10" x14ac:dyDescent="0.3">
      <c r="C24" s="43" t="s">
        <v>57</v>
      </c>
      <c r="D24" s="26"/>
      <c r="E24" s="27"/>
      <c r="F24" s="44">
        <f t="shared" si="6"/>
        <v>0</v>
      </c>
      <c r="G24" s="45">
        <v>4.9000000000000004</v>
      </c>
      <c r="H24" s="46">
        <v>300</v>
      </c>
      <c r="I24" s="44">
        <f t="shared" si="7"/>
        <v>0</v>
      </c>
      <c r="J24" s="44">
        <f t="shared" si="8"/>
        <v>0</v>
      </c>
    </row>
    <row r="25" spans="3:10" x14ac:dyDescent="0.3">
      <c r="C25" s="43" t="s">
        <v>58</v>
      </c>
      <c r="D25" s="26"/>
      <c r="E25" s="27"/>
      <c r="F25" s="44">
        <f t="shared" ref="F25" si="9">D25+(D25*E25)</f>
        <v>0</v>
      </c>
      <c r="G25" s="45">
        <v>7.35</v>
      </c>
      <c r="H25" s="46">
        <v>300</v>
      </c>
      <c r="I25" s="44"/>
      <c r="J25" s="44"/>
    </row>
    <row r="26" spans="3:10" x14ac:dyDescent="0.3">
      <c r="C26" s="35"/>
      <c r="J26" s="36"/>
    </row>
    <row r="27" spans="3:10" x14ac:dyDescent="0.3">
      <c r="C27" s="11" t="s">
        <v>59</v>
      </c>
      <c r="D27" s="6"/>
      <c r="E27" s="42"/>
      <c r="F27" s="6"/>
      <c r="H27" s="6"/>
      <c r="J27" s="36"/>
    </row>
    <row r="28" spans="3:10" x14ac:dyDescent="0.3">
      <c r="C28" s="43" t="s">
        <v>60</v>
      </c>
      <c r="D28" s="26"/>
      <c r="E28" s="27"/>
      <c r="F28" s="44">
        <f t="shared" ref="F28" si="10">D28+(D28*E28)</f>
        <v>0</v>
      </c>
      <c r="G28" s="107"/>
      <c r="H28" s="46">
        <v>700</v>
      </c>
      <c r="I28" s="44">
        <f t="shared" ref="I28" si="11">D28*H28</f>
        <v>0</v>
      </c>
      <c r="J28" s="44">
        <f t="shared" ref="J28" si="12">F28*H28</f>
        <v>0</v>
      </c>
    </row>
    <row r="29" spans="3:10" x14ac:dyDescent="0.3">
      <c r="D29" s="48"/>
    </row>
    <row r="30" spans="3:10" x14ac:dyDescent="0.3">
      <c r="F30" s="128" t="s">
        <v>61</v>
      </c>
      <c r="G30" s="128"/>
      <c r="H30" s="128"/>
      <c r="I30" s="47">
        <f>SUM(I13:I25)</f>
        <v>0</v>
      </c>
      <c r="J30" s="47">
        <f>SUM(J13:J25)</f>
        <v>0</v>
      </c>
    </row>
    <row r="31" spans="3:10" x14ac:dyDescent="0.3">
      <c r="F31" s="128" t="s">
        <v>36</v>
      </c>
      <c r="G31" s="128"/>
      <c r="H31" s="128"/>
      <c r="I31" s="47">
        <f>SUM(I28:I28)</f>
        <v>0</v>
      </c>
      <c r="J31" s="47">
        <f>SUM(J28:J28)</f>
        <v>0</v>
      </c>
    </row>
  </sheetData>
  <sheetProtection algorithmName="SHA-512" hashValue="Ka9Wr0IdPt5Vq9kSR+GdmoPIckA/FDeTnVLodolzwyvA6bCBZCnKrFKWI9Do0X+EjkaZW/6al06pcYnjQoIS9w==" saltValue="G5AQf1E85duXpe7vRz5ZrQ==" spinCount="100000" sheet="1" objects="1" scenarios="1"/>
  <mergeCells count="7">
    <mergeCell ref="F30:H30"/>
    <mergeCell ref="F31:H31"/>
    <mergeCell ref="C8:J8"/>
    <mergeCell ref="D3:J3"/>
    <mergeCell ref="D4:J4"/>
    <mergeCell ref="D5:J5"/>
    <mergeCell ref="D6:J6"/>
  </mergeCells>
  <conditionalFormatting sqref="C13:C14">
    <cfRule type="notContainsBlanks" dxfId="20" priority="4">
      <formula>LEN(TRIM(C13))&gt;0</formula>
    </cfRule>
  </conditionalFormatting>
  <conditionalFormatting sqref="C17:C20">
    <cfRule type="notContainsBlanks" dxfId="19" priority="94">
      <formula>LEN(TRIM(C17))&gt;0</formula>
    </cfRule>
  </conditionalFormatting>
  <conditionalFormatting sqref="C23:C25">
    <cfRule type="notContainsBlanks" dxfId="18" priority="92">
      <formula>LEN(TRIM(C23))&gt;0</formula>
    </cfRule>
  </conditionalFormatting>
  <conditionalFormatting sqref="C28">
    <cfRule type="notContainsBlanks" dxfId="17" priority="89">
      <formula>LEN(TRIM(C28))&gt;0</formula>
    </cfRule>
  </conditionalFormatting>
  <conditionalFormatting sqref="D3">
    <cfRule type="notContainsBlanks" dxfId="16" priority="96">
      <formula>LEN(TRIM(D3))&gt;0</formula>
    </cfRule>
  </conditionalFormatting>
  <conditionalFormatting sqref="F13:F14 F23:F25">
    <cfRule type="expression" dxfId="15" priority="2">
      <formula>$G13=""</formula>
    </cfRule>
    <cfRule type="cellIs" dxfId="14" priority="3" operator="greaterThan">
      <formula>$G13</formula>
    </cfRule>
  </conditionalFormatting>
  <conditionalFormatting sqref="F17:F20 F28">
    <cfRule type="expression" dxfId="13" priority="22">
      <formula>$G17=""</formula>
    </cfRule>
    <cfRule type="cellIs" dxfId="12" priority="23" operator="greaterThan">
      <formula>$G17</formula>
    </cfRule>
  </conditionalFormatting>
  <conditionalFormatting sqref="G13:H14">
    <cfRule type="notContainsBlanks" dxfId="11" priority="1">
      <formula>LEN(TRIM(G13))&gt;0</formula>
    </cfRule>
  </conditionalFormatting>
  <conditionalFormatting sqref="G17:H20">
    <cfRule type="notContainsBlanks" dxfId="10" priority="11">
      <formula>LEN(TRIM(G17))&gt;0</formula>
    </cfRule>
  </conditionalFormatting>
  <conditionalFormatting sqref="G23:H25">
    <cfRule type="notContainsBlanks" dxfId="9" priority="9">
      <formula>LEN(TRIM(G23))&gt;0</formula>
    </cfRule>
  </conditionalFormatting>
  <conditionalFormatting sqref="H28">
    <cfRule type="notContainsBlanks" dxfId="8" priority="6">
      <formula>LEN(TRIM(H28))&gt;0</formula>
    </cfRule>
  </conditionalFormatting>
  <conditionalFormatting sqref="T9 Q10">
    <cfRule type="expression" dxfId="7" priority="768">
      <formula>#REF!=""</formula>
    </cfRule>
    <cfRule type="cellIs" dxfId="6" priority="769" operator="greaterThan">
      <formula>#REF!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306A-832E-4F13-871F-0999D2050CC8}">
  <dimension ref="C3:N37"/>
  <sheetViews>
    <sheetView showGridLines="0" topLeftCell="A3" zoomScale="80" zoomScaleNormal="80" workbookViewId="0">
      <selection activeCell="L47" sqref="L47"/>
    </sheetView>
  </sheetViews>
  <sheetFormatPr defaultRowHeight="14.4" x14ac:dyDescent="0.3"/>
  <cols>
    <col min="3" max="3" width="36.33203125" bestFit="1" customWidth="1"/>
    <col min="4" max="4" width="9.88671875" bestFit="1" customWidth="1"/>
    <col min="5" max="6" width="20.5546875" bestFit="1" customWidth="1"/>
    <col min="7" max="8" width="23.44140625" bestFit="1" customWidth="1"/>
    <col min="9" max="10" width="20.5546875" bestFit="1" customWidth="1"/>
    <col min="11" max="12" width="23.44140625" bestFit="1" customWidth="1"/>
  </cols>
  <sheetData>
    <row r="3" spans="3:14" ht="16.2" x14ac:dyDescent="0.4">
      <c r="C3" s="5" t="s">
        <v>0</v>
      </c>
      <c r="D3" s="116" t="str">
        <f>'Invulinstructie inschrijver'!C3</f>
        <v>Waterschap Vallei en Veluwe</v>
      </c>
      <c r="E3" s="116"/>
      <c r="F3" s="116"/>
      <c r="G3" s="116"/>
      <c r="H3" s="116"/>
      <c r="I3" s="116"/>
      <c r="J3" s="116"/>
      <c r="K3" s="116"/>
      <c r="L3" s="116"/>
    </row>
    <row r="4" spans="3:14" ht="16.2" x14ac:dyDescent="0.4">
      <c r="C4" s="5" t="s">
        <v>2</v>
      </c>
      <c r="D4" s="129" t="str">
        <f>'Invulinstructie inschrijver'!C4</f>
        <v>V1.0</v>
      </c>
      <c r="E4" s="129"/>
      <c r="F4" s="129"/>
      <c r="G4" s="129"/>
      <c r="H4" s="129"/>
      <c r="I4" s="129"/>
      <c r="J4" s="129"/>
      <c r="K4" s="129"/>
      <c r="L4" s="129"/>
    </row>
    <row r="5" spans="3:14" ht="16.2" x14ac:dyDescent="0.4">
      <c r="C5" s="4" t="s">
        <v>4</v>
      </c>
      <c r="D5" s="154">
        <f>'Invulinstructie inschrijver'!C5</f>
        <v>46204</v>
      </c>
      <c r="E5" s="154"/>
      <c r="F5" s="154"/>
      <c r="G5" s="154"/>
      <c r="H5" s="154"/>
      <c r="I5" s="154"/>
      <c r="J5" s="154"/>
      <c r="K5" s="154"/>
      <c r="L5" s="154"/>
    </row>
    <row r="6" spans="3:14" ht="16.2" x14ac:dyDescent="0.4">
      <c r="C6" s="4" t="s">
        <v>13</v>
      </c>
      <c r="D6" s="153">
        <f>'1. Ondertekening'!C6</f>
        <v>0</v>
      </c>
      <c r="E6" s="153"/>
      <c r="F6" s="153"/>
      <c r="G6" s="153"/>
      <c r="H6" s="153"/>
      <c r="I6" s="153"/>
      <c r="J6" s="153"/>
      <c r="K6" s="153"/>
      <c r="L6" s="153"/>
    </row>
    <row r="8" spans="3:14" ht="21" x14ac:dyDescent="0.5">
      <c r="C8" s="108" t="s">
        <v>62</v>
      </c>
      <c r="D8" s="108"/>
      <c r="E8" s="108"/>
      <c r="F8" s="108"/>
      <c r="G8" s="108"/>
      <c r="H8" s="108"/>
      <c r="I8" s="108"/>
      <c r="J8" s="108"/>
      <c r="K8" s="108"/>
      <c r="L8" s="108"/>
    </row>
    <row r="10" spans="3:14" ht="18.75" customHeight="1" x14ac:dyDescent="0.3">
      <c r="E10" s="143" t="s">
        <v>63</v>
      </c>
      <c r="F10" s="143"/>
      <c r="G10" s="143"/>
      <c r="H10" s="143"/>
      <c r="I10" s="143" t="s">
        <v>64</v>
      </c>
      <c r="J10" s="143"/>
      <c r="K10" s="143"/>
      <c r="L10" s="143"/>
    </row>
    <row r="11" spans="3:14" x14ac:dyDescent="0.3">
      <c r="C11" s="49" t="s">
        <v>65</v>
      </c>
      <c r="D11" s="49" t="s">
        <v>66</v>
      </c>
      <c r="E11" s="49" t="s">
        <v>67</v>
      </c>
      <c r="F11" s="49" t="s">
        <v>68</v>
      </c>
      <c r="G11" s="49" t="s">
        <v>69</v>
      </c>
      <c r="H11" s="49" t="s">
        <v>70</v>
      </c>
      <c r="I11" s="49" t="s">
        <v>67</v>
      </c>
      <c r="J11" s="49" t="s">
        <v>68</v>
      </c>
      <c r="K11" s="49" t="s">
        <v>69</v>
      </c>
      <c r="L11" s="49" t="s">
        <v>70</v>
      </c>
    </row>
    <row r="12" spans="3:14" x14ac:dyDescent="0.3">
      <c r="C12" s="50" t="s">
        <v>71</v>
      </c>
      <c r="D12" s="51">
        <v>0.7</v>
      </c>
      <c r="E12" s="28"/>
      <c r="F12" s="52">
        <f>E12*1.21</f>
        <v>0</v>
      </c>
      <c r="G12" s="52">
        <f>E12*D12</f>
        <v>0</v>
      </c>
      <c r="H12" s="52">
        <f>F12*D12</f>
        <v>0</v>
      </c>
      <c r="I12" s="28"/>
      <c r="J12" s="52">
        <f>I12*1.21</f>
        <v>0</v>
      </c>
      <c r="K12" s="52">
        <f>I12*D12</f>
        <v>0</v>
      </c>
      <c r="L12" s="52">
        <f>J12*D12</f>
        <v>0</v>
      </c>
    </row>
    <row r="13" spans="3:14" x14ac:dyDescent="0.3">
      <c r="C13" s="50" t="s">
        <v>72</v>
      </c>
      <c r="D13" s="51">
        <v>0.1</v>
      </c>
      <c r="E13" s="28"/>
      <c r="F13" s="52">
        <f>E13*1.21</f>
        <v>0</v>
      </c>
      <c r="G13" s="52">
        <f>E13*D13</f>
        <v>0</v>
      </c>
      <c r="H13" s="52">
        <f>F13*D13</f>
        <v>0</v>
      </c>
      <c r="I13" s="28"/>
      <c r="J13" s="52">
        <f>I13*1.21</f>
        <v>0</v>
      </c>
      <c r="K13" s="52">
        <f>I13*D13</f>
        <v>0</v>
      </c>
      <c r="L13" s="52">
        <f>J13*D13</f>
        <v>0</v>
      </c>
    </row>
    <row r="14" spans="3:14" x14ac:dyDescent="0.3">
      <c r="C14" s="50" t="s">
        <v>73</v>
      </c>
      <c r="D14" s="51">
        <v>0.1</v>
      </c>
      <c r="E14" s="28"/>
      <c r="F14" s="52">
        <f>E14*1.21</f>
        <v>0</v>
      </c>
      <c r="G14" s="52">
        <f>E14*D14</f>
        <v>0</v>
      </c>
      <c r="H14" s="52">
        <f>F14*D14</f>
        <v>0</v>
      </c>
      <c r="I14" s="28"/>
      <c r="J14" s="52">
        <f>I14*1.21</f>
        <v>0</v>
      </c>
      <c r="K14" s="52">
        <f>I14*D14</f>
        <v>0</v>
      </c>
      <c r="L14" s="52">
        <f>J14*D14</f>
        <v>0</v>
      </c>
    </row>
    <row r="15" spans="3:14" x14ac:dyDescent="0.3">
      <c r="C15" s="50" t="s">
        <v>74</v>
      </c>
      <c r="D15" s="51">
        <v>0.1</v>
      </c>
      <c r="E15" s="28"/>
      <c r="F15" s="52">
        <f>E15*1.21</f>
        <v>0</v>
      </c>
      <c r="G15" s="52">
        <f>E15*D15</f>
        <v>0</v>
      </c>
      <c r="H15" s="52">
        <f>F15*D15</f>
        <v>0</v>
      </c>
      <c r="I15" s="28"/>
      <c r="J15" s="52">
        <f>I15*1.21</f>
        <v>0</v>
      </c>
      <c r="K15" s="52">
        <f>I15*D15</f>
        <v>0</v>
      </c>
      <c r="L15" s="52">
        <f>J15*D15</f>
        <v>0</v>
      </c>
      <c r="N15" t="s">
        <v>75</v>
      </c>
    </row>
    <row r="16" spans="3:14" x14ac:dyDescent="0.3">
      <c r="C16" s="50"/>
      <c r="D16" s="51"/>
      <c r="E16" s="50"/>
      <c r="F16" s="50"/>
      <c r="G16" s="50"/>
      <c r="H16" s="50"/>
      <c r="I16" s="50"/>
      <c r="J16" s="50"/>
      <c r="K16" s="50"/>
      <c r="L16" s="50"/>
    </row>
    <row r="17" spans="3:12" x14ac:dyDescent="0.3">
      <c r="C17" s="50"/>
      <c r="D17" s="51">
        <f>SUM(D12:D16)</f>
        <v>0.99999999999999989</v>
      </c>
      <c r="E17" s="50"/>
      <c r="F17" s="50"/>
      <c r="G17" s="44">
        <f>SUM(G12:G16)</f>
        <v>0</v>
      </c>
      <c r="H17" s="52">
        <f>SUM(H12:H16)</f>
        <v>0</v>
      </c>
      <c r="I17" s="50"/>
      <c r="J17" s="50"/>
      <c r="K17" s="52">
        <f>SUM(K12:K16)</f>
        <v>0</v>
      </c>
      <c r="L17" s="52">
        <f>SUM(L12:L16)</f>
        <v>0</v>
      </c>
    </row>
    <row r="19" spans="3:12" x14ac:dyDescent="0.3">
      <c r="C19" s="144" t="s">
        <v>76</v>
      </c>
      <c r="D19" s="145"/>
      <c r="E19" s="146">
        <v>0.93</v>
      </c>
      <c r="F19" s="147"/>
      <c r="G19" s="147"/>
      <c r="H19" s="148"/>
      <c r="I19" s="146">
        <v>0.05</v>
      </c>
      <c r="J19" s="147"/>
      <c r="K19" s="147"/>
      <c r="L19" s="148"/>
    </row>
    <row r="22" spans="3:12" ht="17.399999999999999" x14ac:dyDescent="0.3">
      <c r="E22" s="143" t="s">
        <v>77</v>
      </c>
      <c r="F22" s="143"/>
      <c r="G22" s="143"/>
      <c r="H22" s="143"/>
      <c r="I22" s="143" t="s">
        <v>78</v>
      </c>
      <c r="J22" s="143"/>
      <c r="K22" s="143"/>
      <c r="L22" s="143"/>
    </row>
    <row r="23" spans="3:12" x14ac:dyDescent="0.3">
      <c r="C23" s="144" t="s">
        <v>65</v>
      </c>
      <c r="D23" s="145"/>
      <c r="E23" s="49" t="s">
        <v>67</v>
      </c>
      <c r="F23" s="49" t="s">
        <v>68</v>
      </c>
      <c r="G23" s="49" t="s">
        <v>69</v>
      </c>
      <c r="H23" s="49" t="s">
        <v>70</v>
      </c>
      <c r="I23" s="49" t="s">
        <v>67</v>
      </c>
      <c r="J23" s="49" t="s">
        <v>68</v>
      </c>
      <c r="K23" s="49" t="s">
        <v>69</v>
      </c>
      <c r="L23" s="49" t="s">
        <v>70</v>
      </c>
    </row>
    <row r="24" spans="3:12" x14ac:dyDescent="0.3">
      <c r="C24" s="149" t="s">
        <v>71</v>
      </c>
      <c r="D24" s="150"/>
      <c r="E24" s="28"/>
      <c r="F24" s="52">
        <f>E24*1.21</f>
        <v>0</v>
      </c>
      <c r="G24" s="52">
        <f>E24*D12</f>
        <v>0</v>
      </c>
      <c r="H24" s="52">
        <f>F24*D12</f>
        <v>0</v>
      </c>
      <c r="I24" s="28"/>
      <c r="J24" s="52">
        <f>I24*1.21</f>
        <v>0</v>
      </c>
      <c r="K24" s="52">
        <f>I24*D12</f>
        <v>0</v>
      </c>
      <c r="L24" s="52">
        <f>J24*D12</f>
        <v>0</v>
      </c>
    </row>
    <row r="25" spans="3:12" x14ac:dyDescent="0.3">
      <c r="C25" s="149" t="s">
        <v>72</v>
      </c>
      <c r="D25" s="150"/>
      <c r="E25" s="28"/>
      <c r="F25" s="52">
        <f>E25*1.21</f>
        <v>0</v>
      </c>
      <c r="G25" s="52">
        <f>E25*D13</f>
        <v>0</v>
      </c>
      <c r="H25" s="52">
        <f>F25*D13</f>
        <v>0</v>
      </c>
      <c r="I25" s="28"/>
      <c r="J25" s="52">
        <f>I25*1.21</f>
        <v>0</v>
      </c>
      <c r="K25" s="52">
        <f>I25*D13</f>
        <v>0</v>
      </c>
      <c r="L25" s="52">
        <f>J25*D13</f>
        <v>0</v>
      </c>
    </row>
    <row r="26" spans="3:12" x14ac:dyDescent="0.3">
      <c r="C26" s="149" t="s">
        <v>73</v>
      </c>
      <c r="D26" s="150"/>
      <c r="E26" s="28"/>
      <c r="F26" s="52">
        <f>E26*1.21</f>
        <v>0</v>
      </c>
      <c r="G26" s="52">
        <f>E26*D14</f>
        <v>0</v>
      </c>
      <c r="H26" s="52">
        <f>F26*D14</f>
        <v>0</v>
      </c>
      <c r="I26" s="28"/>
      <c r="J26" s="52">
        <f>I26*1.21</f>
        <v>0</v>
      </c>
      <c r="K26" s="52">
        <f>I26*D14</f>
        <v>0</v>
      </c>
      <c r="L26" s="52">
        <f>J26*D14</f>
        <v>0</v>
      </c>
    </row>
    <row r="27" spans="3:12" x14ac:dyDescent="0.3">
      <c r="C27" s="149" t="s">
        <v>74</v>
      </c>
      <c r="D27" s="150"/>
      <c r="E27" s="28"/>
      <c r="F27" s="52">
        <f>E27*1.21</f>
        <v>0</v>
      </c>
      <c r="G27" s="52">
        <f>E27*D15</f>
        <v>0</v>
      </c>
      <c r="H27" s="52">
        <f>F27*D15</f>
        <v>0</v>
      </c>
      <c r="I27" s="28"/>
      <c r="J27" s="52">
        <f>I27*1.21</f>
        <v>0</v>
      </c>
      <c r="K27" s="52">
        <f>I27*D15</f>
        <v>0</v>
      </c>
      <c r="L27" s="52">
        <f>J27*D15</f>
        <v>0</v>
      </c>
    </row>
    <row r="28" spans="3:12" x14ac:dyDescent="0.3">
      <c r="C28" s="151"/>
      <c r="D28" s="152"/>
      <c r="E28" s="50"/>
      <c r="F28" s="50"/>
      <c r="G28" s="50"/>
      <c r="H28" s="50"/>
      <c r="I28" s="50"/>
      <c r="J28" s="50"/>
      <c r="K28" s="50"/>
      <c r="L28" s="50"/>
    </row>
    <row r="29" spans="3:12" x14ac:dyDescent="0.3">
      <c r="C29" s="151"/>
      <c r="D29" s="152"/>
      <c r="E29" s="50"/>
      <c r="F29" s="50"/>
      <c r="G29" s="44">
        <f>SUM(G24:G28)</f>
        <v>0</v>
      </c>
      <c r="H29" s="52">
        <f>SUM(H24:H28)</f>
        <v>0</v>
      </c>
      <c r="I29" s="50"/>
      <c r="J29" s="50"/>
      <c r="K29" s="52">
        <f>SUM(K24:K28)</f>
        <v>0</v>
      </c>
      <c r="L29" s="52">
        <f>SUM(L24:L28)</f>
        <v>0</v>
      </c>
    </row>
    <row r="31" spans="3:12" x14ac:dyDescent="0.3">
      <c r="C31" s="144" t="s">
        <v>76</v>
      </c>
      <c r="D31" s="145"/>
      <c r="E31" s="146">
        <v>0.01</v>
      </c>
      <c r="F31" s="147"/>
      <c r="G31" s="147"/>
      <c r="H31" s="148"/>
      <c r="I31" s="146">
        <v>0.01</v>
      </c>
      <c r="J31" s="147"/>
      <c r="K31" s="147"/>
      <c r="L31" s="148"/>
    </row>
    <row r="33" spans="3:9" x14ac:dyDescent="0.3">
      <c r="G33" s="49" t="s">
        <v>79</v>
      </c>
      <c r="H33" s="49" t="s">
        <v>80</v>
      </c>
      <c r="I33" s="6"/>
    </row>
    <row r="34" spans="3:9" ht="17.399999999999999" x14ac:dyDescent="0.3">
      <c r="C34" s="141" t="s">
        <v>81</v>
      </c>
      <c r="D34" s="141"/>
      <c r="E34" s="141"/>
      <c r="F34" s="141"/>
      <c r="G34" s="52">
        <f>G17*E19+K17*I19+G29*E31+K29*I31</f>
        <v>0</v>
      </c>
      <c r="H34" s="52">
        <f>H17*E19+L17*I19+H29*E31+L29*I31</f>
        <v>0</v>
      </c>
      <c r="I34" s="6"/>
    </row>
    <row r="35" spans="3:9" x14ac:dyDescent="0.3">
      <c r="G35" s="6"/>
      <c r="H35" s="6"/>
      <c r="I35" s="6"/>
    </row>
    <row r="36" spans="3:9" x14ac:dyDescent="0.3">
      <c r="G36" s="49" t="s">
        <v>82</v>
      </c>
      <c r="H36" s="49" t="s">
        <v>79</v>
      </c>
      <c r="I36" s="49" t="s">
        <v>80</v>
      </c>
    </row>
    <row r="37" spans="3:9" ht="17.399999999999999" x14ac:dyDescent="0.3">
      <c r="C37" s="141" t="s">
        <v>83</v>
      </c>
      <c r="D37" s="141"/>
      <c r="E37" s="141"/>
      <c r="F37" s="142"/>
      <c r="G37" s="55">
        <v>500</v>
      </c>
      <c r="H37" s="52">
        <f>G34*G37</f>
        <v>0</v>
      </c>
      <c r="I37" s="52">
        <f>H34*G37</f>
        <v>0</v>
      </c>
    </row>
  </sheetData>
  <sheetProtection algorithmName="SHA-512" hashValue="UhVBHju3WY/oxhR2aJ0teaVGvFj6cryp7IhByiL5iGLmj3zUft2B3D+A0b730vpLdXH0c5k4uMT8HxaR/ej36g==" saltValue="FGsKUmrUgute+y71HEr+rQ==" spinCount="100000" sheet="1" objects="1" scenarios="1"/>
  <mergeCells count="24">
    <mergeCell ref="C8:L8"/>
    <mergeCell ref="D6:L6"/>
    <mergeCell ref="D5:L5"/>
    <mergeCell ref="D4:L4"/>
    <mergeCell ref="D3:L3"/>
    <mergeCell ref="E10:H10"/>
    <mergeCell ref="I10:L10"/>
    <mergeCell ref="C19:D19"/>
    <mergeCell ref="E19:H19"/>
    <mergeCell ref="I19:L19"/>
    <mergeCell ref="C34:F34"/>
    <mergeCell ref="C37:F37"/>
    <mergeCell ref="E22:H22"/>
    <mergeCell ref="I22:L22"/>
    <mergeCell ref="C31:D31"/>
    <mergeCell ref="E31:H31"/>
    <mergeCell ref="I31:L31"/>
    <mergeCell ref="C23:D23"/>
    <mergeCell ref="C24:D24"/>
    <mergeCell ref="C25:D25"/>
    <mergeCell ref="C26:D26"/>
    <mergeCell ref="C27:D27"/>
    <mergeCell ref="C28:D28"/>
    <mergeCell ref="C29:D29"/>
  </mergeCells>
  <conditionalFormatting sqref="D3">
    <cfRule type="notContainsBlanks" dxfId="5" priority="6">
      <formula>LEN(TRIM(D3))&gt;0</formula>
    </cfRule>
  </conditionalFormatting>
  <conditionalFormatting sqref="E19:L19">
    <cfRule type="notContainsBlanks" dxfId="4" priority="1">
      <formula>LEN(TRIM(E19))&gt;0</formula>
    </cfRule>
  </conditionalFormatting>
  <conditionalFormatting sqref="E31:L31">
    <cfRule type="notContainsBlanks" dxfId="3" priority="2">
      <formula>LEN(TRIM(E31))&gt;0</formula>
    </cfRule>
  </conditionalFormatting>
  <conditionalFormatting sqref="G37">
    <cfRule type="notContainsBlanks" dxfId="2" priority="3">
      <formula>LEN(TRIM(G37))&gt;0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F0CE-EE9A-474E-A172-6FAF0335ACAA}">
  <dimension ref="B3:H90"/>
  <sheetViews>
    <sheetView showGridLines="0" tabSelected="1" zoomScale="80" zoomScaleNormal="80" workbookViewId="0">
      <selection activeCell="I15" sqref="I15"/>
    </sheetView>
  </sheetViews>
  <sheetFormatPr defaultRowHeight="14.4" x14ac:dyDescent="0.3"/>
  <cols>
    <col min="2" max="2" width="54.6640625" customWidth="1"/>
    <col min="3" max="3" width="20" customWidth="1"/>
    <col min="4" max="4" width="15.109375" customWidth="1"/>
    <col min="5" max="5" width="16.33203125" bestFit="1" customWidth="1"/>
    <col min="6" max="6" width="24.5546875" customWidth="1"/>
    <col min="7" max="7" width="23.109375" bestFit="1" customWidth="1"/>
    <col min="8" max="8" width="22.44140625" customWidth="1"/>
  </cols>
  <sheetData>
    <row r="3" spans="2:8" ht="16.2" customHeight="1" x14ac:dyDescent="0.4">
      <c r="B3" s="5" t="s">
        <v>0</v>
      </c>
      <c r="C3" s="135" t="str">
        <f>'Invulinstructie inschrijver'!C3</f>
        <v>Waterschap Vallei en Veluwe</v>
      </c>
      <c r="D3" s="136"/>
      <c r="E3" s="136"/>
      <c r="F3" s="136"/>
      <c r="G3" s="136"/>
      <c r="H3" s="137"/>
    </row>
    <row r="4" spans="2:8" ht="16.2" customHeight="1" x14ac:dyDescent="0.4">
      <c r="B4" s="5" t="s">
        <v>2</v>
      </c>
      <c r="C4" s="135" t="str">
        <f>'Invulinstructie inschrijver'!C4</f>
        <v>V1.0</v>
      </c>
      <c r="D4" s="136"/>
      <c r="E4" s="136"/>
      <c r="F4" s="136"/>
      <c r="G4" s="136"/>
      <c r="H4" s="137"/>
    </row>
    <row r="5" spans="2:8" ht="16.2" customHeight="1" x14ac:dyDescent="0.4">
      <c r="B5" s="4" t="s">
        <v>4</v>
      </c>
      <c r="C5" s="138">
        <f>'Invulinstructie inschrijver'!C5</f>
        <v>46204</v>
      </c>
      <c r="D5" s="139"/>
      <c r="E5" s="139"/>
      <c r="F5" s="139"/>
      <c r="G5" s="139"/>
      <c r="H5" s="140"/>
    </row>
    <row r="6" spans="2:8" ht="16.2" customHeight="1" x14ac:dyDescent="0.4">
      <c r="B6" s="4" t="s">
        <v>13</v>
      </c>
      <c r="C6" s="135">
        <f>'1. Ondertekening'!C6</f>
        <v>0</v>
      </c>
      <c r="D6" s="136"/>
      <c r="E6" s="136"/>
      <c r="F6" s="136"/>
      <c r="G6" s="136"/>
      <c r="H6" s="137"/>
    </row>
    <row r="9" spans="2:8" ht="21" x14ac:dyDescent="0.5">
      <c r="B9" s="155" t="s">
        <v>84</v>
      </c>
      <c r="C9" s="155"/>
      <c r="D9" s="155"/>
      <c r="E9" s="155"/>
      <c r="F9" s="155"/>
      <c r="G9" s="155"/>
      <c r="H9" s="155"/>
    </row>
    <row r="11" spans="2:8" ht="17.399999999999999" x14ac:dyDescent="0.3">
      <c r="B11" s="56" t="s">
        <v>85</v>
      </c>
      <c r="C11" s="57"/>
      <c r="D11" s="58"/>
      <c r="E11" s="59"/>
      <c r="F11" s="59"/>
      <c r="G11" s="59"/>
      <c r="H11" s="59"/>
    </row>
    <row r="12" spans="2:8" x14ac:dyDescent="0.3">
      <c r="B12" s="11"/>
      <c r="C12" s="60"/>
      <c r="D12" s="61"/>
      <c r="E12" s="59"/>
      <c r="F12" s="59"/>
      <c r="G12" s="59"/>
      <c r="H12" s="59"/>
    </row>
    <row r="13" spans="2:8" x14ac:dyDescent="0.3">
      <c r="B13" s="8" t="s">
        <v>84</v>
      </c>
      <c r="C13" s="62">
        <f>C38*C39*C40</f>
        <v>0</v>
      </c>
      <c r="D13" s="59"/>
      <c r="E13" s="59"/>
      <c r="F13" s="59"/>
      <c r="G13" s="59"/>
      <c r="H13" s="59"/>
    </row>
    <row r="14" spans="2:8" x14ac:dyDescent="0.3">
      <c r="B14" s="11" t="s">
        <v>24</v>
      </c>
      <c r="C14" s="60">
        <f>SUM(C13)</f>
        <v>0</v>
      </c>
      <c r="D14" s="61"/>
      <c r="E14" s="59"/>
      <c r="F14" s="59"/>
      <c r="G14" s="59"/>
      <c r="H14" s="59"/>
    </row>
    <row r="15" spans="2:8" x14ac:dyDescent="0.3">
      <c r="B15" s="8"/>
      <c r="C15" s="62"/>
      <c r="D15" s="59"/>
      <c r="E15" s="59"/>
      <c r="F15" s="59"/>
      <c r="G15" s="59"/>
      <c r="H15" s="59"/>
    </row>
    <row r="16" spans="2:8" x14ac:dyDescent="0.3">
      <c r="B16" s="8" t="s">
        <v>25</v>
      </c>
      <c r="C16" s="30"/>
      <c r="D16" s="59"/>
      <c r="E16" s="59"/>
      <c r="F16" s="59"/>
      <c r="G16" s="59"/>
      <c r="H16" s="59"/>
    </row>
    <row r="17" spans="2:8" x14ac:dyDescent="0.3">
      <c r="B17" s="8" t="s">
        <v>26</v>
      </c>
      <c r="C17" s="62">
        <f>H57</f>
        <v>0</v>
      </c>
      <c r="D17" s="59"/>
      <c r="E17" s="59"/>
      <c r="F17" s="59"/>
      <c r="G17" s="59"/>
      <c r="H17" s="59"/>
    </row>
    <row r="18" spans="2:8" x14ac:dyDescent="0.3">
      <c r="B18" s="8" t="s">
        <v>27</v>
      </c>
      <c r="C18" s="62">
        <f>C88</f>
        <v>0</v>
      </c>
      <c r="D18" s="59"/>
      <c r="E18" s="59"/>
      <c r="F18" s="59"/>
      <c r="G18" s="59"/>
      <c r="H18" s="59"/>
    </row>
    <row r="19" spans="2:8" x14ac:dyDescent="0.3">
      <c r="B19" s="8" t="s">
        <v>28</v>
      </c>
      <c r="C19" s="30"/>
      <c r="D19" s="59"/>
      <c r="E19" s="59"/>
      <c r="F19" s="59"/>
      <c r="G19" s="59"/>
      <c r="H19" s="59"/>
    </row>
    <row r="20" spans="2:8" x14ac:dyDescent="0.3">
      <c r="B20" s="18" t="s">
        <v>29</v>
      </c>
      <c r="C20" s="60">
        <f>SUM(C16:C19)</f>
        <v>0</v>
      </c>
      <c r="D20" s="59"/>
      <c r="E20" s="59"/>
      <c r="F20" s="59"/>
      <c r="G20" s="59"/>
      <c r="H20" s="59"/>
    </row>
    <row r="21" spans="2:8" x14ac:dyDescent="0.3">
      <c r="B21" s="8"/>
      <c r="C21" s="62"/>
      <c r="D21" s="59"/>
      <c r="E21" s="59"/>
      <c r="F21" s="59"/>
      <c r="G21" s="59"/>
      <c r="H21" s="59"/>
    </row>
    <row r="22" spans="2:8" x14ac:dyDescent="0.3">
      <c r="B22" s="8" t="s">
        <v>30</v>
      </c>
      <c r="C22" s="62">
        <f>C14-C20</f>
        <v>0</v>
      </c>
      <c r="D22" s="59"/>
      <c r="E22" s="61"/>
      <c r="F22" s="61"/>
      <c r="G22" s="61"/>
      <c r="H22" s="61"/>
    </row>
    <row r="23" spans="2:8" x14ac:dyDescent="0.3">
      <c r="B23" s="8" t="s">
        <v>31</v>
      </c>
      <c r="C23" s="63" t="e">
        <f>C22/C14</f>
        <v>#DIV/0!</v>
      </c>
      <c r="D23" s="59"/>
      <c r="E23" s="59"/>
      <c r="F23" s="59"/>
      <c r="G23" s="59"/>
      <c r="H23" s="59"/>
    </row>
    <row r="24" spans="2:8" x14ac:dyDescent="0.3">
      <c r="B24" s="8"/>
      <c r="C24" s="62"/>
      <c r="D24" s="59"/>
      <c r="E24" s="59"/>
      <c r="F24" s="59"/>
      <c r="G24" s="59"/>
      <c r="H24" s="59"/>
    </row>
    <row r="25" spans="2:8" x14ac:dyDescent="0.3">
      <c r="B25" s="8" t="s">
        <v>32</v>
      </c>
      <c r="C25" s="30"/>
      <c r="D25" s="59"/>
      <c r="E25" s="59"/>
      <c r="F25" s="59"/>
      <c r="G25" s="59"/>
      <c r="H25" s="59"/>
    </row>
    <row r="26" spans="2:8" x14ac:dyDescent="0.3">
      <c r="B26" s="11" t="s">
        <v>86</v>
      </c>
      <c r="C26" s="60">
        <f>C25</f>
        <v>0</v>
      </c>
      <c r="D26" s="59"/>
      <c r="E26" s="61"/>
      <c r="F26" s="61"/>
      <c r="G26" s="61"/>
      <c r="H26" s="61"/>
    </row>
    <row r="27" spans="2:8" x14ac:dyDescent="0.3">
      <c r="B27" s="8"/>
      <c r="C27" s="62"/>
      <c r="D27" s="61"/>
    </row>
    <row r="28" spans="2:8" ht="17.399999999999999" x14ac:dyDescent="0.3">
      <c r="B28" s="8" t="s">
        <v>87</v>
      </c>
      <c r="C28" s="62">
        <f>C14-C20+C26</f>
        <v>0</v>
      </c>
      <c r="D28" s="59"/>
      <c r="E28" s="64"/>
      <c r="F28" s="64"/>
      <c r="G28" s="64"/>
      <c r="H28" s="64"/>
    </row>
    <row r="29" spans="2:8" ht="17.399999999999999" x14ac:dyDescent="0.3">
      <c r="B29" s="8" t="s">
        <v>88</v>
      </c>
      <c r="C29" s="63" t="e">
        <f>C28/(C14+C26)</f>
        <v>#DIV/0!</v>
      </c>
      <c r="D29" s="59"/>
      <c r="E29" s="64"/>
      <c r="F29" s="64"/>
      <c r="G29" s="64"/>
      <c r="H29" s="58"/>
    </row>
    <row r="30" spans="2:8" ht="17.399999999999999" x14ac:dyDescent="0.3">
      <c r="B30" s="65"/>
      <c r="C30" s="66"/>
      <c r="D30" s="59"/>
      <c r="E30" s="64"/>
      <c r="F30" s="64"/>
      <c r="G30" s="64"/>
      <c r="H30" s="61"/>
    </row>
    <row r="31" spans="2:8" ht="17.399999999999999" x14ac:dyDescent="0.3">
      <c r="D31" s="61"/>
      <c r="E31" s="64"/>
      <c r="F31" s="64"/>
      <c r="G31" s="64"/>
      <c r="H31" s="61"/>
    </row>
    <row r="32" spans="2:8" ht="17.399999999999999" x14ac:dyDescent="0.3">
      <c r="B32" s="67" t="s">
        <v>89</v>
      </c>
      <c r="C32" s="68"/>
      <c r="E32" s="64"/>
      <c r="F32" s="64"/>
      <c r="G32" s="64"/>
      <c r="H32" s="61"/>
    </row>
    <row r="33" spans="2:8" ht="17.399999999999999" x14ac:dyDescent="0.3">
      <c r="B33" s="8" t="s">
        <v>113</v>
      </c>
      <c r="C33" s="69">
        <v>96</v>
      </c>
      <c r="D33" s="64"/>
      <c r="E33" s="64"/>
      <c r="F33" s="64"/>
      <c r="G33" s="64"/>
      <c r="H33" s="61"/>
    </row>
    <row r="34" spans="2:8" ht="17.399999999999999" x14ac:dyDescent="0.3">
      <c r="B34" s="8"/>
      <c r="C34" s="62"/>
      <c r="D34" s="58"/>
      <c r="E34" s="58"/>
      <c r="F34" s="58"/>
      <c r="G34" s="58"/>
      <c r="H34" s="61"/>
    </row>
    <row r="35" spans="2:8" x14ac:dyDescent="0.3">
      <c r="B35" s="8" t="s">
        <v>90</v>
      </c>
      <c r="C35" s="70" t="e">
        <f>C72/C14</f>
        <v>#DIV/0!</v>
      </c>
      <c r="D35" s="61"/>
      <c r="E35" s="61"/>
      <c r="F35" s="61"/>
      <c r="G35" s="61"/>
      <c r="H35" s="61"/>
    </row>
    <row r="36" spans="2:8" x14ac:dyDescent="0.3">
      <c r="B36" s="8" t="s">
        <v>91</v>
      </c>
      <c r="C36" s="70" t="e">
        <f>C16/C14</f>
        <v>#DIV/0!</v>
      </c>
      <c r="D36" s="61"/>
      <c r="E36" s="61"/>
      <c r="F36" s="61"/>
      <c r="G36" s="61"/>
      <c r="H36" s="61"/>
    </row>
    <row r="37" spans="2:8" x14ac:dyDescent="0.3">
      <c r="B37" s="8" t="s">
        <v>92</v>
      </c>
      <c r="C37" s="70">
        <f>C38/C33</f>
        <v>0</v>
      </c>
      <c r="D37" s="61"/>
      <c r="E37" s="61"/>
      <c r="F37" s="61"/>
      <c r="G37" s="61"/>
      <c r="H37" s="61"/>
    </row>
    <row r="38" spans="2:8" x14ac:dyDescent="0.3">
      <c r="B38" s="8" t="s">
        <v>93</v>
      </c>
      <c r="C38" s="31"/>
      <c r="D38" s="61"/>
      <c r="E38" s="61"/>
      <c r="F38" s="61"/>
      <c r="G38" s="61"/>
      <c r="H38" s="61"/>
    </row>
    <row r="39" spans="2:8" x14ac:dyDescent="0.3">
      <c r="B39" s="8" t="s">
        <v>94</v>
      </c>
      <c r="C39" s="29"/>
      <c r="D39" s="61"/>
      <c r="E39" s="61"/>
      <c r="F39" s="61"/>
      <c r="G39" s="61"/>
      <c r="H39" s="61"/>
    </row>
    <row r="40" spans="2:8" x14ac:dyDescent="0.3">
      <c r="B40" s="71" t="s">
        <v>95</v>
      </c>
      <c r="C40" s="72">
        <v>255</v>
      </c>
      <c r="D40" s="61"/>
      <c r="E40" s="61"/>
      <c r="F40" s="61"/>
      <c r="G40" s="61"/>
      <c r="H40" s="61"/>
    </row>
    <row r="41" spans="2:8" x14ac:dyDescent="0.3">
      <c r="B41" s="6"/>
      <c r="C41" s="73"/>
      <c r="D41" s="61"/>
      <c r="E41" s="61"/>
      <c r="F41" s="61"/>
      <c r="G41" s="61"/>
      <c r="H41" s="61"/>
    </row>
    <row r="42" spans="2:8" ht="17.399999999999999" x14ac:dyDescent="0.3">
      <c r="B42" s="74" t="s">
        <v>96</v>
      </c>
      <c r="C42" s="75"/>
      <c r="D42" s="75"/>
      <c r="E42" s="75"/>
      <c r="F42" s="75"/>
      <c r="G42" s="75"/>
      <c r="H42" s="76"/>
    </row>
    <row r="43" spans="2:8" x14ac:dyDescent="0.3">
      <c r="B43" s="77" t="s">
        <v>97</v>
      </c>
      <c r="C43" s="78" t="s">
        <v>98</v>
      </c>
      <c r="D43" s="79" t="s">
        <v>99</v>
      </c>
      <c r="E43" s="53" t="s">
        <v>100</v>
      </c>
      <c r="F43" s="78" t="s">
        <v>101</v>
      </c>
      <c r="G43" s="78" t="s">
        <v>102</v>
      </c>
      <c r="H43" s="54" t="s">
        <v>103</v>
      </c>
    </row>
    <row r="44" spans="2:8" x14ac:dyDescent="0.3">
      <c r="B44" s="80"/>
      <c r="C44" s="81"/>
      <c r="D44" s="82"/>
      <c r="E44" s="81"/>
      <c r="F44" s="82"/>
      <c r="G44" s="81"/>
      <c r="H44" s="82"/>
    </row>
    <row r="45" spans="2:8" x14ac:dyDescent="0.3">
      <c r="B45" s="32"/>
      <c r="C45" s="33"/>
      <c r="D45" s="34"/>
      <c r="E45" s="33"/>
      <c r="F45" s="83">
        <f>$C$40</f>
        <v>255</v>
      </c>
      <c r="G45" s="42">
        <f>E45*F45</f>
        <v>0</v>
      </c>
      <c r="H45" s="15">
        <f t="shared" ref="H45:H55" si="0">D45*G45</f>
        <v>0</v>
      </c>
    </row>
    <row r="46" spans="2:8" x14ac:dyDescent="0.3">
      <c r="B46" s="32"/>
      <c r="C46" s="33"/>
      <c r="D46" s="34"/>
      <c r="E46" s="33"/>
      <c r="F46" s="83">
        <f t="shared" ref="F46:F55" si="1">$C$40</f>
        <v>255</v>
      </c>
      <c r="G46" s="42">
        <f t="shared" ref="G46:G55" si="2">E46*F46</f>
        <v>0</v>
      </c>
      <c r="H46" s="15">
        <f t="shared" si="0"/>
        <v>0</v>
      </c>
    </row>
    <row r="47" spans="2:8" x14ac:dyDescent="0.3">
      <c r="B47" s="32"/>
      <c r="C47" s="33"/>
      <c r="D47" s="34"/>
      <c r="E47" s="33"/>
      <c r="F47" s="83">
        <f t="shared" si="1"/>
        <v>255</v>
      </c>
      <c r="G47" s="42">
        <f t="shared" si="2"/>
        <v>0</v>
      </c>
      <c r="H47" s="15">
        <f t="shared" si="0"/>
        <v>0</v>
      </c>
    </row>
    <row r="48" spans="2:8" x14ac:dyDescent="0.3">
      <c r="B48" s="32"/>
      <c r="C48" s="33"/>
      <c r="D48" s="34"/>
      <c r="E48" s="33"/>
      <c r="F48" s="83">
        <f t="shared" si="1"/>
        <v>255</v>
      </c>
      <c r="G48" s="42">
        <f t="shared" si="2"/>
        <v>0</v>
      </c>
      <c r="H48" s="15">
        <f t="shared" si="0"/>
        <v>0</v>
      </c>
    </row>
    <row r="49" spans="2:8" x14ac:dyDescent="0.3">
      <c r="B49" s="32"/>
      <c r="C49" s="33"/>
      <c r="D49" s="34"/>
      <c r="E49" s="33"/>
      <c r="F49" s="83">
        <f t="shared" si="1"/>
        <v>255</v>
      </c>
      <c r="G49" s="42">
        <f t="shared" si="2"/>
        <v>0</v>
      </c>
      <c r="H49" s="15">
        <f t="shared" si="0"/>
        <v>0</v>
      </c>
    </row>
    <row r="50" spans="2:8" x14ac:dyDescent="0.3">
      <c r="B50" s="32"/>
      <c r="C50" s="33"/>
      <c r="D50" s="34"/>
      <c r="E50" s="33"/>
      <c r="F50" s="83">
        <f t="shared" si="1"/>
        <v>255</v>
      </c>
      <c r="G50" s="42">
        <f t="shared" si="2"/>
        <v>0</v>
      </c>
      <c r="H50" s="15">
        <f t="shared" si="0"/>
        <v>0</v>
      </c>
    </row>
    <row r="51" spans="2:8" x14ac:dyDescent="0.3">
      <c r="B51" s="32"/>
      <c r="C51" s="33"/>
      <c r="D51" s="34"/>
      <c r="E51" s="33"/>
      <c r="F51" s="83">
        <f t="shared" si="1"/>
        <v>255</v>
      </c>
      <c r="G51" s="42">
        <f t="shared" si="2"/>
        <v>0</v>
      </c>
      <c r="H51" s="15">
        <f t="shared" si="0"/>
        <v>0</v>
      </c>
    </row>
    <row r="52" spans="2:8" x14ac:dyDescent="0.3">
      <c r="B52" s="32"/>
      <c r="C52" s="33"/>
      <c r="D52" s="34"/>
      <c r="E52" s="33"/>
      <c r="F52" s="83">
        <f t="shared" si="1"/>
        <v>255</v>
      </c>
      <c r="G52" s="42">
        <f t="shared" si="2"/>
        <v>0</v>
      </c>
      <c r="H52" s="15">
        <f t="shared" si="0"/>
        <v>0</v>
      </c>
    </row>
    <row r="53" spans="2:8" x14ac:dyDescent="0.3">
      <c r="B53" s="32"/>
      <c r="C53" s="33"/>
      <c r="D53" s="34"/>
      <c r="E53" s="33"/>
      <c r="F53" s="83">
        <f t="shared" si="1"/>
        <v>255</v>
      </c>
      <c r="G53" s="42">
        <f t="shared" si="2"/>
        <v>0</v>
      </c>
      <c r="H53" s="15">
        <f t="shared" si="0"/>
        <v>0</v>
      </c>
    </row>
    <row r="54" spans="2:8" x14ac:dyDescent="0.3">
      <c r="B54" s="32"/>
      <c r="C54" s="33"/>
      <c r="D54" s="34"/>
      <c r="E54" s="33"/>
      <c r="F54" s="83">
        <f t="shared" si="1"/>
        <v>255</v>
      </c>
      <c r="G54" s="42">
        <f t="shared" si="2"/>
        <v>0</v>
      </c>
      <c r="H54" s="15">
        <f t="shared" si="0"/>
        <v>0</v>
      </c>
    </row>
    <row r="55" spans="2:8" x14ac:dyDescent="0.3">
      <c r="B55" s="32"/>
      <c r="C55" s="33"/>
      <c r="D55" s="34"/>
      <c r="E55" s="33"/>
      <c r="F55" s="83">
        <f t="shared" si="1"/>
        <v>255</v>
      </c>
      <c r="G55" s="42">
        <f t="shared" si="2"/>
        <v>0</v>
      </c>
      <c r="H55" s="15">
        <f t="shared" si="0"/>
        <v>0</v>
      </c>
    </row>
    <row r="56" spans="2:8" x14ac:dyDescent="0.3">
      <c r="B56" s="84"/>
      <c r="C56" s="81"/>
      <c r="D56" s="85"/>
      <c r="E56" s="81"/>
      <c r="F56" s="85"/>
      <c r="G56" s="81"/>
      <c r="H56" s="85"/>
    </row>
    <row r="57" spans="2:8" x14ac:dyDescent="0.3">
      <c r="B57" s="86" t="s">
        <v>104</v>
      </c>
      <c r="C57" s="49"/>
      <c r="D57" s="49"/>
      <c r="E57" s="87">
        <f>SUM(E45:E55)</f>
        <v>0</v>
      </c>
      <c r="F57" s="49"/>
      <c r="G57" s="88">
        <f>SUM(G45:G55)</f>
        <v>0</v>
      </c>
      <c r="H57" s="89">
        <f>SUM(H45:H55)</f>
        <v>0</v>
      </c>
    </row>
    <row r="59" spans="2:8" ht="17.399999999999999" x14ac:dyDescent="0.3">
      <c r="B59" s="67" t="s">
        <v>27</v>
      </c>
      <c r="C59" s="90"/>
      <c r="D59" s="90"/>
      <c r="E59" s="90"/>
      <c r="F59" s="90"/>
      <c r="G59" s="90"/>
      <c r="H59" s="68"/>
    </row>
    <row r="60" spans="2:8" x14ac:dyDescent="0.3">
      <c r="B60" s="91" t="s">
        <v>105</v>
      </c>
      <c r="C60" s="92" t="s">
        <v>106</v>
      </c>
      <c r="D60" s="93"/>
    </row>
    <row r="61" spans="2:8" x14ac:dyDescent="0.3">
      <c r="B61" s="105"/>
      <c r="C61" s="105"/>
    </row>
    <row r="62" spans="2:8" x14ac:dyDescent="0.3">
      <c r="B62" s="106"/>
      <c r="C62" s="106"/>
    </row>
    <row r="63" spans="2:8" x14ac:dyDescent="0.3">
      <c r="B63" s="106"/>
      <c r="C63" s="106"/>
    </row>
    <row r="64" spans="2:8" x14ac:dyDescent="0.3">
      <c r="B64" s="106"/>
      <c r="C64" s="106"/>
    </row>
    <row r="65" spans="2:3" x14ac:dyDescent="0.3">
      <c r="B65" s="106"/>
      <c r="C65" s="106"/>
    </row>
    <row r="66" spans="2:3" x14ac:dyDescent="0.3">
      <c r="B66" s="106"/>
      <c r="C66" s="106"/>
    </row>
    <row r="67" spans="2:3" x14ac:dyDescent="0.3">
      <c r="B67" s="106"/>
      <c r="C67" s="106"/>
    </row>
    <row r="68" spans="2:3" x14ac:dyDescent="0.3">
      <c r="B68" s="106"/>
      <c r="C68" s="106"/>
    </row>
    <row r="69" spans="2:3" x14ac:dyDescent="0.3">
      <c r="B69" s="106"/>
      <c r="C69" s="106"/>
    </row>
    <row r="70" spans="2:3" x14ac:dyDescent="0.3">
      <c r="B70" s="106"/>
      <c r="C70" s="106"/>
    </row>
    <row r="71" spans="2:3" x14ac:dyDescent="0.3">
      <c r="B71" s="16"/>
      <c r="C71" s="94"/>
    </row>
    <row r="72" spans="2:3" x14ac:dyDescent="0.3">
      <c r="B72" s="95" t="s">
        <v>107</v>
      </c>
      <c r="C72" s="96">
        <f>SUM(C61:C70)</f>
        <v>0</v>
      </c>
    </row>
    <row r="73" spans="2:3" x14ac:dyDescent="0.3">
      <c r="B73" s="97"/>
      <c r="C73" s="98"/>
    </row>
    <row r="74" spans="2:3" x14ac:dyDescent="0.3">
      <c r="B74" s="77" t="s">
        <v>108</v>
      </c>
      <c r="C74" s="50" t="s">
        <v>106</v>
      </c>
    </row>
    <row r="75" spans="2:3" x14ac:dyDescent="0.3">
      <c r="B75" s="105"/>
      <c r="C75" s="105"/>
    </row>
    <row r="76" spans="2:3" x14ac:dyDescent="0.3">
      <c r="B76" s="106"/>
      <c r="C76" s="106"/>
    </row>
    <row r="77" spans="2:3" x14ac:dyDescent="0.3">
      <c r="B77" s="106"/>
      <c r="C77" s="106"/>
    </row>
    <row r="78" spans="2:3" x14ac:dyDescent="0.3">
      <c r="B78" s="106"/>
      <c r="C78" s="106"/>
    </row>
    <row r="79" spans="2:3" x14ac:dyDescent="0.3">
      <c r="B79" s="106"/>
      <c r="C79" s="106"/>
    </row>
    <row r="80" spans="2:3" x14ac:dyDescent="0.3">
      <c r="B80" s="106"/>
      <c r="C80" s="106"/>
    </row>
    <row r="81" spans="2:8" x14ac:dyDescent="0.3">
      <c r="B81" s="106"/>
      <c r="C81" s="106"/>
    </row>
    <row r="82" spans="2:8" x14ac:dyDescent="0.3">
      <c r="B82" s="106"/>
      <c r="C82" s="106"/>
    </row>
    <row r="83" spans="2:8" x14ac:dyDescent="0.3">
      <c r="B83" s="106"/>
      <c r="C83" s="106"/>
    </row>
    <row r="84" spans="2:8" x14ac:dyDescent="0.3">
      <c r="B84" s="106"/>
      <c r="C84" s="106"/>
    </row>
    <row r="85" spans="2:8" x14ac:dyDescent="0.3">
      <c r="B85" s="16"/>
      <c r="C85" s="94"/>
    </row>
    <row r="86" spans="2:8" x14ac:dyDescent="0.3">
      <c r="B86" s="95" t="s">
        <v>109</v>
      </c>
      <c r="C86" s="96">
        <f>SUM(C75:C84)</f>
        <v>0</v>
      </c>
      <c r="D86" s="99"/>
      <c r="E86" s="6"/>
      <c r="F86" s="6"/>
      <c r="G86" s="6"/>
      <c r="H86" s="6"/>
    </row>
    <row r="87" spans="2:8" x14ac:dyDescent="0.3">
      <c r="B87" s="6"/>
      <c r="C87" s="6"/>
      <c r="D87" s="6"/>
      <c r="E87" s="6"/>
      <c r="F87" s="6"/>
      <c r="G87" s="6"/>
      <c r="H87" s="6"/>
    </row>
    <row r="88" spans="2:8" x14ac:dyDescent="0.3">
      <c r="B88" s="86" t="s">
        <v>110</v>
      </c>
      <c r="C88" s="89">
        <f>C86+C72</f>
        <v>0</v>
      </c>
      <c r="D88" s="99"/>
      <c r="E88" s="6"/>
      <c r="F88" s="6"/>
      <c r="G88" s="6"/>
      <c r="H88" s="6"/>
    </row>
    <row r="90" spans="2:8" x14ac:dyDescent="0.3">
      <c r="B90" s="6"/>
    </row>
  </sheetData>
  <sheetProtection algorithmName="SHA-512" hashValue="0Vl2hsuDz2KR21D/9AUwWs7ThmlpCKgiMKsWNdekaAWBYFiMIFDCF7mmUED000IhlnWi+O8r7bX+39AY7wpSTw==" saltValue="e6UY42wVD4jjLzI4kcJ37w==" spinCount="100000" sheet="1" objects="1" scenarios="1"/>
  <mergeCells count="5">
    <mergeCell ref="C3:H3"/>
    <mergeCell ref="C4:H4"/>
    <mergeCell ref="C5:H5"/>
    <mergeCell ref="C6:H6"/>
    <mergeCell ref="B9:H9"/>
  </mergeCells>
  <conditionalFormatting sqref="C33">
    <cfRule type="notContainsBlanks" dxfId="1" priority="763">
      <formula>LEN(TRIM(C33))&gt;0</formula>
    </cfRule>
  </conditionalFormatting>
  <conditionalFormatting sqref="C40">
    <cfRule type="notContainsBlanks" dxfId="0" priority="10">
      <formula>LEN(TRIM(C40))&gt;0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V W j + W G 2 1 C B W k A A A A 9 g A A A B I A H A B D b 2 5 m a W c v U G F j a 2 F n Z S 5 4 b W w g o h g A K K A U A A A A A A A A A A A A A A A A A A A A A A A A A A A A h Y 8 x D o I w G I W v Q r r T l h K j I a U M r m B M T I x r U y o 0 w o + h x X I 3 B 4 / k F c Q o 6 u b 4 v v c N 7 9 2 v N 5 6 N b R N c d G 9 N B y m K M E W B B t W V B q o U D e 4 Y r l A m + F a q k 6 x 0 M M l g k 9 G W K a q d O y e E e O + x j 3 H X V 4 R R G p F D k e 9 U r V u J P r L 5 L 4 c G r J O g N B J 8 / x o j G I 5 i i h d s i S k n M + S F g a / A p r 3 P 9 g f y 9 d C 4 o d c C m n C T c z J H T t 4 f x A N Q S w M E F A A C A A g A V W j + 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o / l g o i k e 4 D g A A A B E A A A A T A B w A R m 9 y b X V s Y X M v U 2 V j d G l v b j E u b S C i G A A o o B Q A A A A A A A A A A A A A A A A A A A A A A A A A A A A r T k 0 u y c z P U w i G 0 I b W A F B L A Q I t A B Q A A g A I A F V o / l h t t Q g V p A A A A P Y A A A A S A A A A A A A A A A A A A A A A A A A A A A B D b 2 5 m a W c v U G F j a 2 F n Z S 5 4 b W x Q S w E C L Q A U A A I A C A B V a P 5 Y D 8 r p q 6 Q A A A D p A A A A E w A A A A A A A A A A A A A A A A D w A A A A W 0 N v b n R l b n R f V H l w Z X N d L n h t b F B L A Q I t A B Q A A g A I A F V o / 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Q l / 7 X a D J V Q r 4 z p 7 4 2 1 3 b P A A A A A A I A A A A A A B B m A A A A A Q A A I A A A A N v a U z 5 z g b f m 2 g H 2 f t D / b z w k x b c p Y A I G o J E T I g c j p c o T A A A A A A 6 A A A A A A g A A I A A A A H Q J G Q b a + Z t U Y i w G l Y F X w Z 0 D L K H N x l w j d P s v 0 A j w Q g B m U A A A A J q F U + B C o p p E A F N z S z L J I B b b R z I f G d j F r 5 e 2 i K A Q p W r D V W N p N 8 h B 3 s l N N v y x j y m S D b M e K Y 5 9 S + w r o y x 8 y f f 7 W Y g g v R D 0 o 0 N 9 v c u / r a L H j o R Y Q A A A A E i d l m m v E 9 3 X 2 R U H J 5 2 i U p u 5 I T D 5 C g M U F 5 O + M t W e / H l p l L 2 V 7 S Q a 4 n t v s Y j X k R X R K z 7 0 i h C s L w b B y N l 4 d c U 9 a v 0 = < / D a t a M a s h u p > 
</file>

<file path=customXml/item4.xml><?xml version="1.0" encoding="utf-8"?>
<ct:contentTypeSchema xmlns:ct="http://schemas.microsoft.com/office/2006/metadata/contentType" xmlns:ma="http://schemas.microsoft.com/office/2006/metadata/properties/metaAttributes" ct:_="" ma:_="" ma:contentTypeName="Document" ma:contentTypeID="0x010100FD3A342A0294A74598B8BE30FE680DF2" ma:contentTypeVersion="3" ma:contentTypeDescription="Een nieuw document maken." ma:contentTypeScope="" ma:versionID="37892af6130df3f9f51dbec156c22039">
  <xsd:schema xmlns:xsd="http://www.w3.org/2001/XMLSchema" xmlns:xs="http://www.w3.org/2001/XMLSchema" xmlns:p="http://schemas.microsoft.com/office/2006/metadata/properties" xmlns:ns2="1566600b-f696-40aa-8f24-562af8603e14" targetNamespace="http://schemas.microsoft.com/office/2006/metadata/properties" ma:root="true" ma:fieldsID="bda4a63ac83444b43489bc42b76127d4" ns2:_="">
    <xsd:import namespace="1566600b-f696-40aa-8f24-562af8603e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6600b-f696-40aa-8f24-562af8603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02D48-BAE0-4FDF-AC2D-C73BCA7BB50A}">
  <ds:schemaRefs>
    <ds:schemaRef ds:uri="http://schemas.microsoft.com/sharepoint/v3/contenttype/forms"/>
  </ds:schemaRefs>
</ds:datastoreItem>
</file>

<file path=customXml/itemProps2.xml><?xml version="1.0" encoding="utf-8"?>
<ds:datastoreItem xmlns:ds="http://schemas.openxmlformats.org/officeDocument/2006/customXml" ds:itemID="{2FACD689-D221-4CE6-BC9C-234500B99C55}">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1566600b-f696-40aa-8f24-562af8603e14"/>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84B5EDB-69D6-445E-BE68-8981918B6F06}">
  <ds:schemaRefs>
    <ds:schemaRef ds:uri="http://schemas.microsoft.com/DataMashup"/>
  </ds:schemaRefs>
</ds:datastoreItem>
</file>

<file path=customXml/itemProps4.xml><?xml version="1.0" encoding="utf-8"?>
<ds:datastoreItem xmlns:ds="http://schemas.openxmlformats.org/officeDocument/2006/customXml" ds:itemID="{53711FA7-0F62-4D47-91F5-34D4DA12B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6600b-f696-40aa-8f24-562af8603e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Invulinstructie inschrijver</vt:lpstr>
      <vt:lpstr>1. Ondertekening</vt:lpstr>
      <vt:lpstr>2. Totaal</vt:lpstr>
      <vt:lpstr>3. Vaste Verreken Prijzen</vt:lpstr>
      <vt:lpstr>4. Integr. uurtarief </vt:lpstr>
      <vt:lpstr>5. Begrotingen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Winters | CONTRAST</dc:creator>
  <cp:keywords/>
  <dc:description/>
  <cp:lastModifiedBy>Judith Winters | CONTRAST</cp:lastModifiedBy>
  <cp:revision/>
  <dcterms:created xsi:type="dcterms:W3CDTF">2024-07-30T07:43:26Z</dcterms:created>
  <dcterms:modified xsi:type="dcterms:W3CDTF">2026-06-23T06:14:52Z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0x010100FD3A342A0294A74598B8BE30FE680DF2</vt:lpwstr>
  </property>
  <property fmtid="{D5CDD505-2E9C-101B-9397-08002B2CF9AE}" pid="3" name="MediaServiceImageTags">
    <vt:lpwstr/>
  </property>
</Properties>
</file>