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pro10bv.sharepoint.com/sites/Pro10BV/Gedeelde documenten/1.Procurement/Gemeenten/UN/2026 Schoonmaak/2. Aanbestedingsleidraad/"/>
    </mc:Choice>
  </mc:AlternateContent>
  <xr:revisionPtr revIDLastSave="1255" documentId="8_{4A82F943-4D60-427F-B6A1-8A690708F8FA}" xr6:coauthVersionLast="47" xr6:coauthVersionMax="47" xr10:uidLastSave="{543604BF-BA02-44D5-BCB1-0FBD02FF4594}"/>
  <bookViews>
    <workbookView xWindow="28680" yWindow="-120" windowWidth="29040" windowHeight="15720" xr2:uid="{2733AC1A-17E5-4B94-9F61-78B0CF19D933}"/>
  </bookViews>
  <sheets>
    <sheet name="Inschrijfsom" sheetId="1" r:id="rId1"/>
    <sheet name="Reguliere schoonmaak" sheetId="2" r:id="rId2"/>
    <sheet name="Sanitaire producten" sheetId="6" r:id="rId3"/>
    <sheet name="Overige tarieven"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B5" i="1" l="1"/>
  <c r="C19" i="6"/>
  <c r="B19" i="6"/>
  <c r="H24" i="6"/>
  <c r="H23" i="6"/>
  <c r="H22" i="6"/>
  <c r="H26" i="6"/>
  <c r="H25" i="6"/>
  <c r="H19" i="6"/>
  <c r="H13" i="6"/>
  <c r="B13" i="6"/>
  <c r="J4" i="2"/>
  <c r="A6" i="1"/>
  <c r="B23" i="6" l="1"/>
  <c r="G22" i="6"/>
  <c r="F22" i="6"/>
  <c r="E22" i="6"/>
  <c r="D22" i="6"/>
  <c r="C22" i="6"/>
  <c r="B22" i="6"/>
  <c r="G13" i="6"/>
  <c r="F13" i="6"/>
  <c r="E13" i="6"/>
  <c r="D13" i="6"/>
  <c r="C13" i="6"/>
  <c r="A5" i="1" l="1"/>
  <c r="A4" i="1" l="1"/>
  <c r="D19" i="6" l="1"/>
  <c r="E19" i="6"/>
  <c r="F19" i="6"/>
  <c r="G19" i="6"/>
  <c r="G24" i="6"/>
  <c r="G25" i="6"/>
  <c r="G26" i="6"/>
  <c r="G27" i="6"/>
  <c r="G23" i="6"/>
  <c r="F24" i="6"/>
  <c r="F25" i="6"/>
  <c r="F26" i="6"/>
  <c r="F27" i="6"/>
  <c r="F23" i="6"/>
  <c r="E24" i="6"/>
  <c r="E25" i="6"/>
  <c r="E26" i="6"/>
  <c r="E27" i="6"/>
  <c r="E23" i="6"/>
  <c r="D24" i="6"/>
  <c r="D25" i="6"/>
  <c r="D26" i="6"/>
  <c r="D27" i="6"/>
  <c r="D23" i="6"/>
  <c r="C24" i="6"/>
  <c r="C25" i="6"/>
  <c r="C26" i="6"/>
  <c r="C27" i="6"/>
  <c r="C23" i="6"/>
  <c r="B24" i="6"/>
  <c r="B25" i="6"/>
  <c r="B26" i="6"/>
  <c r="I26" i="6" s="1"/>
  <c r="J7" i="5"/>
  <c r="J6" i="5"/>
  <c r="J8" i="5" s="1"/>
  <c r="I27" i="6" l="1"/>
  <c r="I24" i="6"/>
  <c r="I25" i="6"/>
  <c r="I23" i="6"/>
  <c r="B6" i="1"/>
  <c r="J8" i="2"/>
  <c r="J7" i="2"/>
  <c r="J6" i="2"/>
  <c r="J5" i="2"/>
  <c r="I28" i="6" l="1"/>
  <c r="J9" i="2"/>
  <c r="B4" i="1" s="1"/>
  <c r="B7" i="1" l="1"/>
</calcChain>
</file>

<file path=xl/sharedStrings.xml><?xml version="1.0" encoding="utf-8"?>
<sst xmlns="http://schemas.openxmlformats.org/spreadsheetml/2006/main" count="73" uniqueCount="55">
  <si>
    <t>Prijzenblad (1)
Schoonmaakdienstverlening - Stichting Utrecht Natuurlijk</t>
  </si>
  <si>
    <t xml:space="preserve">- U dient alleen de geel gemarkeerde velden in te vullen.
- De prijzen zijn all-in, dus inclusief onder andere reis-, materieel- en overheadkosten. Er mogen geen ander soortige kosten in rekening worden gebracht gedurende de looptijd van de Overeenkomst. 
- De prijsopgave dient in Euro's (op 2 decimalen) en exclusief btw te geschieden.
- De prijzen die worden opgegeven in het Prijzenblad worden gewogen. De gewogen prijzen worden bij elkaar opgeteld en dit leidt tot een totaal gewogen inschrijfsom. Dit is de grondslag voor de toekenning van de punten voor het onderdeel prijs.
- Let op: het prijzenblad bestaat uit meerdere tabbladen. </t>
  </si>
  <si>
    <t>Gewogen inschrijfsom (grondslag voor beoordeling)</t>
  </si>
  <si>
    <t>Prijzenblad
Schoonmaakdienstverlening - Stichting Utrecht Natuurlijk</t>
  </si>
  <si>
    <t>Prijzenblad (2)
Schoonmaakdienstverlening - Stichting Utrecht Natuurlijk</t>
  </si>
  <si>
    <r>
      <t xml:space="preserve">In dit tabblad dient Inschrijver per locatie het aantal uren per dag op te geven dat benodigd is voor de uitvoering van de schoonmaak, conform de Aanbestedingsstukken, waaronder het Werkprogramma, evenals het bijbehorende uurtarief voor de reguliere schoonmaak.
</t>
    </r>
    <r>
      <rPr>
        <u/>
        <sz val="10"/>
        <color theme="1"/>
        <rFont val="Corbel"/>
        <family val="2"/>
      </rPr>
      <t>Let op: voor de reguliere schoonmaak geldt een plafondbedrag van € 85.000,- excl. btw per jaar. De prijs voor de reguliere schoonmaak mag, op straffe van uitsluiting, niet hoger zijn dan het genoemde plafondbedrag.</t>
    </r>
  </si>
  <si>
    <t>Locatie</t>
  </si>
  <si>
    <t>Aantal uur per dag di - vr</t>
  </si>
  <si>
    <t>Uurtarief 
ma - vr</t>
  </si>
  <si>
    <t>Aantal uur per dag
za - zo</t>
  </si>
  <si>
    <t>Uurtarief 
za - zo</t>
  </si>
  <si>
    <t>Kosten per week</t>
  </si>
  <si>
    <r>
      <rPr>
        <b/>
        <sz val="10"/>
        <color theme="1"/>
        <rFont val="Corbel"/>
        <family val="2"/>
      </rPr>
      <t>Stadsboerderij Eilandsteede</t>
    </r>
    <r>
      <rPr>
        <sz val="10"/>
        <color theme="1"/>
        <rFont val="Corbel"/>
        <family val="2"/>
      </rPr>
      <t xml:space="preserve">
Vreugdenhillaan 31, 3526 ZB Utrecht</t>
    </r>
  </si>
  <si>
    <r>
      <rPr>
        <b/>
        <sz val="10"/>
        <color theme="1"/>
        <rFont val="Corbel"/>
        <family val="2"/>
      </rPr>
      <t>Stadsboerderij Gagelsteede</t>
    </r>
    <r>
      <rPr>
        <sz val="10"/>
        <color theme="1"/>
        <rFont val="Corbel"/>
        <family val="2"/>
      </rPr>
      <t xml:space="preserve">
Gangesdreef 7a, 3564 SN Utrecht</t>
    </r>
  </si>
  <si>
    <r>
      <rPr>
        <b/>
        <sz val="10"/>
        <color theme="1"/>
        <rFont val="Corbel"/>
        <family val="2"/>
      </rPr>
      <t>Stadsboerderij Griftsteede</t>
    </r>
    <r>
      <rPr>
        <sz val="10"/>
        <color theme="1"/>
        <rFont val="Corbel"/>
        <family val="2"/>
      </rPr>
      <t xml:space="preserve">
Van Swindenstraat 129, 3514 XR Utrecht</t>
    </r>
  </si>
  <si>
    <r>
      <rPr>
        <b/>
        <sz val="10"/>
        <color theme="1"/>
        <rFont val="Corbel"/>
        <family val="2"/>
      </rPr>
      <t>Stadsboerderij Koppelsteede</t>
    </r>
    <r>
      <rPr>
        <sz val="10"/>
        <color theme="1"/>
        <rFont val="Corbel"/>
        <family val="2"/>
      </rPr>
      <t xml:space="preserve">
Koppeldijk 115, 3524 SK Utrecht</t>
    </r>
  </si>
  <si>
    <r>
      <rPr>
        <b/>
        <sz val="10"/>
        <rFont val="Corbel"/>
        <family val="2"/>
      </rPr>
      <t>Stadstuin Klopvaart</t>
    </r>
    <r>
      <rPr>
        <sz val="10"/>
        <rFont val="Corbel"/>
        <family val="2"/>
      </rPr>
      <t xml:space="preserve">
Vancouverdreef 70, 3564 KX Utrecht</t>
    </r>
  </si>
  <si>
    <t>Totaalprijs per jaar voor reguliere schoonmaak (mag niet hoger zijn € 85.000,- excl. btw)</t>
  </si>
  <si>
    <t>Prijzenblad (3)
Schoonmaakdienstverlening - Stichting Utrecht Natuurlijk</t>
  </si>
  <si>
    <t>In dit tabblad dient Inschrijver de all‑in prijs per week op te geven voor het leveren, aanvullen en vervangen van sanitaire voorzieningen- en verbruiksartikelen, inclusief het beheer van de bijbehorende dispensers op basis van huur. De eisen hieromtrent zijn opgenomen in de Aanbestedingsstukken, waaronder de Conformiteitenlijst.</t>
  </si>
  <si>
    <t>Type</t>
  </si>
  <si>
    <t>Omschrijving</t>
  </si>
  <si>
    <t>All-in prijs per week</t>
  </si>
  <si>
    <t xml:space="preserve">Luiercontainer </t>
  </si>
  <si>
    <t>Dagelijkse lediging</t>
  </si>
  <si>
    <t>Toiletroldispenser</t>
  </si>
  <si>
    <t>Tissue 2 laags per rol</t>
  </si>
  <si>
    <t>Zeepdispenser</t>
  </si>
  <si>
    <t>Foamzeep</t>
  </si>
  <si>
    <t>Vouwhanddoekautomaat</t>
  </si>
  <si>
    <t>Papier wit tissue</t>
  </si>
  <si>
    <t>Afvalbak</t>
  </si>
  <si>
    <t>Hoog model</t>
  </si>
  <si>
    <t>Toiletborstelhouder</t>
  </si>
  <si>
    <t>+ toiletborstel</t>
  </si>
  <si>
    <t>Aantallen</t>
  </si>
  <si>
    <t>Totale aantallen</t>
  </si>
  <si>
    <t>Prijs per locatie</t>
  </si>
  <si>
    <t>Totaalprijs per jaar voor sanitaire producten</t>
  </si>
  <si>
    <t>Prijzenblad (4)
Schoonmaakdienstverlening - Stichting Utrecht Natuurlijk</t>
  </si>
  <si>
    <t xml:space="preserve">In dit tabblad dient Inschrijver een prijs voor de nulmeting, uurtarieven voor extra schoonmaak en de prijs voor glasbewassing op te geven. </t>
  </si>
  <si>
    <t>Nulmeting</t>
  </si>
  <si>
    <t>Prijs in € excl. btw</t>
  </si>
  <si>
    <t>Prijs voor nulmeting</t>
  </si>
  <si>
    <t>Uurtarieven</t>
  </si>
  <si>
    <t>Weging</t>
  </si>
  <si>
    <t>Kosten per jaar</t>
  </si>
  <si>
    <t>Uurtarief voor incidentele schoonmaak</t>
  </si>
  <si>
    <t>Uurtarief voor calamiteitenschoonmaak</t>
  </si>
  <si>
    <t>Totaalprijs per jaar voor overige zaken</t>
  </si>
  <si>
    <t>Glasbewassing - ter informatie</t>
  </si>
  <si>
    <r>
      <t>Prijs per m</t>
    </r>
    <r>
      <rPr>
        <b/>
        <vertAlign val="superscript"/>
        <sz val="9"/>
        <color theme="0"/>
        <rFont val="Corbel"/>
        <family val="2"/>
      </rPr>
      <t>2</t>
    </r>
  </si>
  <si>
    <r>
      <t>Glasbewassing binnen per m</t>
    </r>
    <r>
      <rPr>
        <b/>
        <vertAlign val="superscript"/>
        <sz val="9"/>
        <color theme="1"/>
        <rFont val="Corbel"/>
        <family val="2"/>
      </rPr>
      <t>2</t>
    </r>
  </si>
  <si>
    <r>
      <t>Glasbewassing buiten per m</t>
    </r>
    <r>
      <rPr>
        <b/>
        <vertAlign val="superscript"/>
        <sz val="9"/>
        <color theme="1"/>
        <rFont val="Corbel"/>
        <family val="2"/>
      </rPr>
      <t>2</t>
    </r>
  </si>
  <si>
    <t xml:space="preserve">Dameshygiënecontainer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</si>
</sst>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6" x14ac:knownFonts="1">
    <font>
      <sz val="11"/>
      <color theme="1"/>
      <name val="Aptos Narrow"/>
      <family val="2"/>
      <scheme val="minor"/>
    </font>
    <font>
      <sz val="11"/>
      <color theme="1"/>
      <name val="Aptos Narrow"/>
      <family val="2"/>
      <scheme val="minor"/>
    </font>
    <font>
      <b/>
      <sz val="10"/>
      <color theme="0"/>
      <name val="Corbel"/>
      <family val="2"/>
    </font>
    <font>
      <sz val="10"/>
      <color theme="1"/>
      <name val="Corbel"/>
      <family val="2"/>
    </font>
    <font>
      <b/>
      <sz val="10"/>
      <color theme="1"/>
      <name val="Corbel"/>
      <family val="2"/>
    </font>
    <font>
      <sz val="9"/>
      <color theme="1"/>
      <name val="Corbel"/>
      <family val="2"/>
    </font>
    <font>
      <b/>
      <sz val="12"/>
      <color theme="0"/>
      <name val="Corbel"/>
      <family val="2"/>
    </font>
    <font>
      <sz val="10"/>
      <color rgb="FFFF0000"/>
      <name val="Corbel"/>
      <family val="2"/>
    </font>
    <font>
      <sz val="10"/>
      <name val="Corbel"/>
      <family val="2"/>
    </font>
    <font>
      <b/>
      <sz val="10"/>
      <name val="Corbel"/>
      <family val="2"/>
    </font>
    <font>
      <b/>
      <vertAlign val="superscript"/>
      <sz val="9"/>
      <color theme="1"/>
      <name val="Corbel"/>
      <family val="2"/>
    </font>
    <font>
      <b/>
      <vertAlign val="superscript"/>
      <sz val="9"/>
      <color theme="0"/>
      <name val="Corbel"/>
      <family val="2"/>
    </font>
    <font>
      <b/>
      <sz val="14"/>
      <color theme="0"/>
      <name val="Corbel"/>
      <family val="2"/>
    </font>
    <font>
      <strike/>
      <sz val="10"/>
      <name val="Corbel"/>
      <family val="2"/>
    </font>
    <font>
      <strike/>
      <sz val="10"/>
      <color theme="1"/>
      <name val="Corbel"/>
      <family val="2"/>
    </font>
    <font>
      <u/>
      <sz val="10"/>
      <color theme="1"/>
      <name val="Corbel"/>
      <family val="2"/>
    </font>
  </fonts>
  <fills count="7">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68">
    <xf numFmtId="0" fontId="0" fillId="0" borderId="0" xfId="0"/>
    <xf numFmtId="0" fontId="3" fillId="0" borderId="0" xfId="0" applyFont="1"/>
    <xf numFmtId="0" fontId="5" fillId="0" borderId="0" xfId="0" applyFont="1"/>
    <xf numFmtId="0" fontId="2" fillId="2" borderId="1" xfId="0" applyFont="1" applyFill="1" applyBorder="1" applyAlignment="1">
      <alignment horizontal="left" vertical="center"/>
    </xf>
    <xf numFmtId="0" fontId="4" fillId="3" borderId="1" xfId="0" applyFont="1" applyFill="1" applyBorder="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2" fillId="2" borderId="1" xfId="0" applyFont="1" applyFill="1" applyBorder="1" applyAlignment="1">
      <alignment horizontal="center" vertical="center" wrapText="1"/>
    </xf>
    <xf numFmtId="0" fontId="3" fillId="0" borderId="1" xfId="0" applyFont="1" applyBorder="1" applyAlignment="1">
      <alignment vertical="center"/>
    </xf>
    <xf numFmtId="0" fontId="3" fillId="0" borderId="1" xfId="0" applyFont="1" applyBorder="1" applyAlignment="1">
      <alignment horizontal="left" vertical="center" wrapText="1"/>
    </xf>
    <xf numFmtId="0" fontId="8" fillId="0" borderId="1" xfId="0" applyFont="1" applyBorder="1" applyAlignment="1">
      <alignment horizontal="left" vertical="center" wrapText="1"/>
    </xf>
    <xf numFmtId="164" fontId="3" fillId="0" borderId="1" xfId="1" applyNumberFormat="1" applyFont="1" applyFill="1" applyBorder="1" applyAlignment="1">
      <alignment horizontal="center" vertical="center"/>
    </xf>
    <xf numFmtId="0" fontId="3" fillId="0" borderId="6" xfId="0" applyFont="1" applyBorder="1" applyAlignment="1">
      <alignment horizontal="left" vertical="center" wrapText="1"/>
    </xf>
    <xf numFmtId="0" fontId="2" fillId="2" borderId="7" xfId="0" applyFont="1" applyFill="1" applyBorder="1" applyAlignment="1">
      <alignment horizontal="left" vertical="center"/>
    </xf>
    <xf numFmtId="0" fontId="2" fillId="2" borderId="6" xfId="0" applyFont="1" applyFill="1" applyBorder="1" applyAlignment="1">
      <alignment horizontal="left" vertical="center" wrapText="1"/>
    </xf>
    <xf numFmtId="0" fontId="4" fillId="0" borderId="0" xfId="0" applyFont="1" applyAlignment="1">
      <alignment vertical="center"/>
    </xf>
    <xf numFmtId="44" fontId="4" fillId="0" borderId="0" xfId="1" applyFont="1" applyFill="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center" vertical="center" wrapText="1"/>
    </xf>
    <xf numFmtId="0" fontId="8" fillId="0" borderId="0" xfId="1" applyNumberFormat="1" applyFont="1" applyFill="1" applyBorder="1" applyAlignment="1">
      <alignment horizontal="center" vertical="center"/>
    </xf>
    <xf numFmtId="0" fontId="3" fillId="0" borderId="0" xfId="0" quotePrefix="1" applyFont="1" applyAlignment="1">
      <alignment vertical="center" wrapText="1"/>
    </xf>
    <xf numFmtId="0" fontId="7" fillId="0" borderId="0" xfId="0" applyFont="1" applyAlignment="1">
      <alignment horizontal="center" vertical="center"/>
    </xf>
    <xf numFmtId="0" fontId="9" fillId="3" borderId="1" xfId="0" applyFont="1" applyFill="1" applyBorder="1" applyAlignment="1">
      <alignment horizontal="left" vertical="center" wrapText="1"/>
    </xf>
    <xf numFmtId="164" fontId="4" fillId="3" borderId="1" xfId="1" applyNumberFormat="1" applyFont="1" applyFill="1" applyBorder="1" applyAlignment="1">
      <alignment horizontal="center" vertical="center"/>
    </xf>
    <xf numFmtId="0" fontId="2" fillId="2" borderId="0" xfId="0" applyFont="1" applyFill="1" applyAlignment="1">
      <alignment vertical="center"/>
    </xf>
    <xf numFmtId="164" fontId="8" fillId="0" borderId="1" xfId="1" applyNumberFormat="1" applyFont="1" applyBorder="1" applyAlignment="1">
      <alignment horizontal="center" vertical="center"/>
    </xf>
    <xf numFmtId="164" fontId="3" fillId="0" borderId="1" xfId="1" applyNumberFormat="1" applyFont="1" applyBorder="1" applyAlignment="1">
      <alignment horizontal="center" vertical="center"/>
    </xf>
    <xf numFmtId="164" fontId="3" fillId="0" borderId="0" xfId="0" applyNumberFormat="1" applyFont="1"/>
    <xf numFmtId="0" fontId="2" fillId="2" borderId="6" xfId="0" applyFont="1" applyFill="1" applyBorder="1" applyAlignment="1">
      <alignment horizontal="left" vertical="center"/>
    </xf>
    <xf numFmtId="0" fontId="2" fillId="2" borderId="6" xfId="0" applyFont="1" applyFill="1" applyBorder="1" applyAlignment="1">
      <alignment horizontal="center" vertical="center" wrapText="1"/>
    </xf>
    <xf numFmtId="0" fontId="13" fillId="0" borderId="0" xfId="1" applyNumberFormat="1" applyFont="1" applyFill="1" applyBorder="1" applyAlignment="1">
      <alignment horizontal="center" vertical="center"/>
    </xf>
    <xf numFmtId="0" fontId="14" fillId="0" borderId="0" xfId="0" applyFont="1"/>
    <xf numFmtId="0" fontId="8" fillId="0" borderId="0" xfId="1" applyNumberFormat="1" applyFont="1" applyFill="1" applyBorder="1" applyAlignment="1">
      <alignment horizontal="center" vertical="center" wrapText="1"/>
    </xf>
    <xf numFmtId="164" fontId="3" fillId="0" borderId="1" xfId="1" applyNumberFormat="1" applyFont="1" applyBorder="1" applyAlignment="1">
      <alignment horizontal="right" vertical="center"/>
    </xf>
    <xf numFmtId="164" fontId="3" fillId="5" borderId="1" xfId="1" applyNumberFormat="1" applyFont="1" applyFill="1" applyBorder="1" applyAlignment="1">
      <alignment horizontal="right" vertical="center"/>
    </xf>
    <xf numFmtId="164" fontId="4" fillId="3" borderId="1" xfId="1" applyNumberFormat="1" applyFont="1" applyFill="1" applyBorder="1" applyAlignment="1">
      <alignment horizontal="right" vertical="center"/>
    </xf>
    <xf numFmtId="1" fontId="8" fillId="0" borderId="1" xfId="1" applyNumberFormat="1" applyFont="1" applyFill="1" applyBorder="1" applyAlignment="1">
      <alignment horizontal="center" vertical="center"/>
    </xf>
    <xf numFmtId="0" fontId="7" fillId="0" borderId="0" xfId="1" applyNumberFormat="1" applyFont="1" applyFill="1" applyBorder="1" applyAlignment="1">
      <alignment horizontal="center" vertical="center"/>
    </xf>
    <xf numFmtId="0" fontId="4" fillId="3" borderId="3" xfId="0" applyFont="1" applyFill="1" applyBorder="1" applyAlignment="1">
      <alignment horizontal="left" vertical="center"/>
    </xf>
    <xf numFmtId="0" fontId="12" fillId="2" borderId="0" xfId="0" quotePrefix="1" applyFont="1" applyFill="1" applyAlignment="1">
      <alignment horizontal="left" vertical="center" wrapText="1"/>
    </xf>
    <xf numFmtId="0" fontId="2" fillId="2" borderId="0" xfId="0" applyFont="1" applyFill="1" applyAlignment="1">
      <alignment horizontal="center" vertical="center" wrapText="1"/>
    </xf>
    <xf numFmtId="0" fontId="8" fillId="0" borderId="1" xfId="0" applyFont="1" applyBorder="1" applyAlignment="1">
      <alignment horizontal="center" vertical="center"/>
    </xf>
    <xf numFmtId="0" fontId="9" fillId="3" borderId="1" xfId="0" applyFont="1" applyFill="1" applyBorder="1" applyAlignment="1">
      <alignment horizontal="center" vertical="center"/>
    </xf>
    <xf numFmtId="0" fontId="13" fillId="0" borderId="0" xfId="0" applyFont="1" applyAlignment="1">
      <alignment horizontal="center" vertical="center"/>
    </xf>
    <xf numFmtId="0" fontId="8" fillId="0" borderId="0" xfId="0" applyFont="1" applyAlignment="1">
      <alignment horizontal="center" vertical="center"/>
    </xf>
    <xf numFmtId="164" fontId="8" fillId="6" borderId="1" xfId="1" applyNumberFormat="1" applyFont="1" applyFill="1" applyBorder="1" applyAlignment="1">
      <alignment horizontal="center" vertical="center"/>
    </xf>
    <xf numFmtId="0" fontId="4" fillId="3" borderId="4" xfId="0" applyFont="1" applyFill="1" applyBorder="1" applyAlignment="1">
      <alignment horizontal="left" vertical="center"/>
    </xf>
    <xf numFmtId="0" fontId="4" fillId="3" borderId="13" xfId="0" applyFont="1" applyFill="1" applyBorder="1" applyAlignment="1">
      <alignment horizontal="left" vertical="center"/>
    </xf>
    <xf numFmtId="0" fontId="4" fillId="3" borderId="3" xfId="0" applyFont="1" applyFill="1" applyBorder="1" applyAlignment="1">
      <alignment horizontal="left" vertical="center"/>
    </xf>
    <xf numFmtId="0" fontId="6"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12" fillId="2" borderId="2" xfId="0" quotePrefix="1" applyFont="1" applyFill="1" applyBorder="1" applyAlignment="1">
      <alignment horizontal="left" vertical="center" wrapText="1"/>
    </xf>
    <xf numFmtId="0" fontId="3" fillId="0" borderId="4" xfId="0" quotePrefix="1" applyFont="1" applyBorder="1" applyAlignment="1">
      <alignment horizontal="left" vertical="center" wrapText="1"/>
    </xf>
    <xf numFmtId="0" fontId="3" fillId="0" borderId="3" xfId="0" quotePrefix="1" applyFont="1" applyBorder="1" applyAlignment="1">
      <alignment horizontal="left" vertical="center" wrapText="1"/>
    </xf>
    <xf numFmtId="0" fontId="2" fillId="2" borderId="1" xfId="0" applyFont="1" applyFill="1" applyBorder="1" applyAlignment="1">
      <alignment horizontal="left" vertical="center"/>
    </xf>
    <xf numFmtId="0" fontId="3" fillId="0" borderId="2" xfId="0" applyFont="1" applyBorder="1" applyAlignment="1">
      <alignment horizontal="left" vertical="center" wrapText="1"/>
    </xf>
    <xf numFmtId="0" fontId="6" fillId="2" borderId="5" xfId="0" applyFont="1" applyFill="1" applyBorder="1" applyAlignment="1">
      <alignment horizontal="left" vertical="center" wrapText="1"/>
    </xf>
    <xf numFmtId="0" fontId="6" fillId="2" borderId="0" xfId="0" applyFont="1" applyFill="1" applyAlignment="1">
      <alignment horizontal="left" vertical="center" wrapText="1"/>
    </xf>
    <xf numFmtId="0" fontId="4" fillId="3" borderId="1" xfId="0" applyFont="1" applyFill="1" applyBorder="1" applyAlignment="1">
      <alignment horizontal="left" vertical="center"/>
    </xf>
    <xf numFmtId="0" fontId="3" fillId="0" borderId="2" xfId="0" applyFont="1" applyBorder="1" applyAlignment="1">
      <alignment horizontal="left" vertical="center"/>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2" fillId="2" borderId="10" xfId="0" applyFont="1" applyFill="1" applyBorder="1" applyAlignment="1">
      <alignment horizontal="left" vertical="center"/>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164" fontId="8" fillId="4" borderId="1" xfId="1" applyNumberFormat="1"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164" fontId="3" fillId="4" borderId="1" xfId="1" applyNumberFormat="1" applyFont="1" applyFill="1" applyBorder="1" applyAlignment="1" applyProtection="1">
      <alignment horizontal="center" vertical="center"/>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6058D-D23D-47F0-8B4B-C9D71AE48A1E}">
  <dimension ref="A1:C8"/>
  <sheetViews>
    <sheetView tabSelected="1" zoomScale="115" zoomScaleNormal="115" workbookViewId="0">
      <selection activeCell="A2" sqref="A2:B2"/>
    </sheetView>
  </sheetViews>
  <sheetFormatPr defaultColWidth="0" defaultRowHeight="15" zeroHeight="1" x14ac:dyDescent="0.25"/>
  <cols>
    <col min="1" max="1" width="78.85546875" customWidth="1"/>
    <col min="2" max="2" width="20.28515625" customWidth="1"/>
    <col min="3" max="3" width="2.5703125" hidden="1" customWidth="1"/>
  </cols>
  <sheetData>
    <row r="1" spans="1:2" ht="46.15" customHeight="1" x14ac:dyDescent="0.25">
      <c r="A1" s="49" t="s">
        <v>0</v>
      </c>
      <c r="B1" s="49"/>
    </row>
    <row r="2" spans="1:2" ht="109.9" customHeight="1" x14ac:dyDescent="0.25">
      <c r="A2" s="52" t="s">
        <v>1</v>
      </c>
      <c r="B2" s="53"/>
    </row>
    <row r="3" spans="1:2" ht="28.9" customHeight="1" x14ac:dyDescent="0.25">
      <c r="A3" s="54"/>
      <c r="B3" s="54"/>
    </row>
    <row r="4" spans="1:2" ht="23.45" customHeight="1" x14ac:dyDescent="0.25">
      <c r="A4" s="8" t="str">
        <f>'Reguliere schoonmaak'!E9</f>
        <v>Totaalprijs per jaar voor reguliere schoonmaak (mag niet hoger zijn € 85.000,- excl. btw)</v>
      </c>
      <c r="B4" s="33">
        <f>'Reguliere schoonmaak'!J9</f>
        <v>0</v>
      </c>
    </row>
    <row r="5" spans="1:2" ht="22.9" customHeight="1" x14ac:dyDescent="0.25">
      <c r="A5" s="8" t="str">
        <f>'Sanitaire producten'!A28</f>
        <v>Totaalprijs per jaar voor sanitaire producten</v>
      </c>
      <c r="B5" s="33">
        <f>'Sanitaire producten'!I28</f>
        <v>0</v>
      </c>
    </row>
    <row r="6" spans="1:2" ht="22.9" customHeight="1" x14ac:dyDescent="0.25">
      <c r="A6" s="8" t="str">
        <f>'Overige tarieven'!E8</f>
        <v>Totaalprijs per jaar voor overige zaken</v>
      </c>
      <c r="B6" s="34">
        <f>'Overige tarieven'!J8</f>
        <v>0</v>
      </c>
    </row>
    <row r="7" spans="1:2" ht="25.15" customHeight="1" x14ac:dyDescent="0.25">
      <c r="A7" s="4" t="s">
        <v>2</v>
      </c>
      <c r="B7" s="35">
        <f>SUM(B4:B6)</f>
        <v>0</v>
      </c>
    </row>
    <row r="8" spans="1:2" hidden="1" x14ac:dyDescent="0.25">
      <c r="A8" s="2"/>
    </row>
  </sheetData>
  <sheetProtection algorithmName="SHA-512" hashValue="lcrg9AWNIJipnJlbIQujg3XRfe41YzImBRfyrpLs0UQTdiigrACqUcmwUWPQ68x37+gOyRyhXEEpjeJoHE8hoA==" saltValue="uUYNsRJBTK+GYk5X//23jw==" spinCount="100000" sheet="1" objects="1" scenarios="1"/>
  <mergeCells count="3">
    <mergeCell ref="A1:B1"/>
    <mergeCell ref="A2:B2"/>
    <mergeCell ref="A3:B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57D9F-8A24-48F6-B693-7CD313510DE9}">
  <dimension ref="A1:O9"/>
  <sheetViews>
    <sheetView topLeftCell="E1" zoomScaleNormal="100" workbookViewId="0">
      <selection activeCell="G6" sqref="G6"/>
    </sheetView>
  </sheetViews>
  <sheetFormatPr defaultColWidth="0" defaultRowHeight="12.75" zeroHeight="1" x14ac:dyDescent="0.2"/>
  <cols>
    <col min="1" max="4" width="8.85546875" style="1" hidden="1" customWidth="1"/>
    <col min="5" max="5" width="32.7109375" style="1" customWidth="1"/>
    <col min="6" max="10" width="16.7109375" style="1" customWidth="1"/>
    <col min="11" max="15" width="0" style="1" hidden="1" customWidth="1"/>
    <col min="16" max="16384" width="8.85546875" style="1" hidden="1"/>
  </cols>
  <sheetData>
    <row r="1" spans="1:12" customFormat="1" ht="46.15" customHeight="1" x14ac:dyDescent="0.25">
      <c r="A1" s="49" t="s">
        <v>3</v>
      </c>
      <c r="B1" s="49"/>
      <c r="E1" s="56" t="s">
        <v>4</v>
      </c>
      <c r="F1" s="57"/>
      <c r="G1" s="57"/>
      <c r="H1" s="57"/>
      <c r="I1" s="57"/>
      <c r="J1" s="57"/>
    </row>
    <row r="2" spans="1:12" ht="91.15" customHeight="1" x14ac:dyDescent="0.2">
      <c r="E2" s="55" t="s">
        <v>5</v>
      </c>
      <c r="F2" s="55"/>
      <c r="G2" s="55"/>
      <c r="H2" s="55"/>
      <c r="I2" s="55"/>
      <c r="J2" s="55"/>
    </row>
    <row r="3" spans="1:12" s="5" customFormat="1" ht="30" customHeight="1" x14ac:dyDescent="0.25">
      <c r="E3" s="3" t="s">
        <v>6</v>
      </c>
      <c r="F3" s="7" t="s">
        <v>7</v>
      </c>
      <c r="G3" s="7" t="s">
        <v>8</v>
      </c>
      <c r="H3" s="7" t="s">
        <v>9</v>
      </c>
      <c r="I3" s="7" t="s">
        <v>10</v>
      </c>
      <c r="J3" s="7" t="s">
        <v>11</v>
      </c>
      <c r="K3" s="6"/>
      <c r="L3" s="6"/>
    </row>
    <row r="4" spans="1:12" s="5" customFormat="1" ht="36" customHeight="1" x14ac:dyDescent="0.25">
      <c r="E4" s="9" t="s">
        <v>12</v>
      </c>
      <c r="F4" s="66">
        <v>0</v>
      </c>
      <c r="G4" s="67">
        <v>0</v>
      </c>
      <c r="H4" s="66">
        <v>0</v>
      </c>
      <c r="I4" s="67">
        <v>0</v>
      </c>
      <c r="J4" s="11">
        <f>(F4*G4*4)+(H4*I4*2)</f>
        <v>0</v>
      </c>
    </row>
    <row r="5" spans="1:12" s="5" customFormat="1" ht="35.450000000000003" customHeight="1" x14ac:dyDescent="0.25">
      <c r="E5" s="9" t="s">
        <v>13</v>
      </c>
      <c r="F5" s="66">
        <v>0</v>
      </c>
      <c r="G5" s="67">
        <v>0</v>
      </c>
      <c r="H5" s="66">
        <v>0</v>
      </c>
      <c r="I5" s="67">
        <v>0</v>
      </c>
      <c r="J5" s="11">
        <f t="shared" ref="J5:J8" si="0">(F5*G5*4)+(H5*I5*2)</f>
        <v>0</v>
      </c>
    </row>
    <row r="6" spans="1:12" s="5" customFormat="1" ht="37.9" customHeight="1" x14ac:dyDescent="0.25">
      <c r="E6" s="9" t="s">
        <v>14</v>
      </c>
      <c r="F6" s="66">
        <v>0</v>
      </c>
      <c r="G6" s="67">
        <v>0</v>
      </c>
      <c r="H6" s="66">
        <v>0</v>
      </c>
      <c r="I6" s="67">
        <v>0</v>
      </c>
      <c r="J6" s="11">
        <f t="shared" si="0"/>
        <v>0</v>
      </c>
    </row>
    <row r="7" spans="1:12" s="5" customFormat="1" ht="35.450000000000003" customHeight="1" x14ac:dyDescent="0.25">
      <c r="E7" s="9" t="s">
        <v>15</v>
      </c>
      <c r="F7" s="66">
        <v>0</v>
      </c>
      <c r="G7" s="67">
        <v>0</v>
      </c>
      <c r="H7" s="66">
        <v>0</v>
      </c>
      <c r="I7" s="67">
        <v>0</v>
      </c>
      <c r="J7" s="11">
        <f t="shared" si="0"/>
        <v>0</v>
      </c>
    </row>
    <row r="8" spans="1:12" s="5" customFormat="1" ht="34.9" customHeight="1" x14ac:dyDescent="0.25">
      <c r="E8" s="10" t="s">
        <v>16</v>
      </c>
      <c r="F8" s="66">
        <v>0</v>
      </c>
      <c r="G8" s="67">
        <v>0</v>
      </c>
      <c r="H8" s="66">
        <v>0</v>
      </c>
      <c r="I8" s="67">
        <v>0</v>
      </c>
      <c r="J8" s="11">
        <f t="shared" si="0"/>
        <v>0</v>
      </c>
    </row>
    <row r="9" spans="1:12" s="5" customFormat="1" ht="23.45" customHeight="1" x14ac:dyDescent="0.25">
      <c r="E9" s="58" t="s">
        <v>17</v>
      </c>
      <c r="F9" s="58"/>
      <c r="G9" s="58"/>
      <c r="H9" s="58"/>
      <c r="I9" s="58"/>
      <c r="J9" s="23">
        <f>SUM(J4:J8)*52</f>
        <v>0</v>
      </c>
    </row>
  </sheetData>
  <sheetProtection algorithmName="SHA-512" hashValue="7oKOM7GyARLAKuziIPVSUM75v5RqVGcuzIOEjNC1mdoIGa9ILDnInNBxUgvUGa7h784YnFZ+78C/dw9wHm//Bw==" saltValue="gmB3vyULgTDczaX5hUtlBw==" spinCount="100000" sheet="1" objects="1" scenarios="1"/>
  <mergeCells count="4">
    <mergeCell ref="E2:J2"/>
    <mergeCell ref="A1:B1"/>
    <mergeCell ref="E1:J1"/>
    <mergeCell ref="E9:I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7FBEE-CBD8-46E6-BFB5-EC93DCA76855}">
  <dimension ref="A1:I37"/>
  <sheetViews>
    <sheetView zoomScaleNormal="100" workbookViewId="0">
      <selection activeCell="C4" sqref="C4"/>
    </sheetView>
  </sheetViews>
  <sheetFormatPr defaultColWidth="0" defaultRowHeight="12.75" zeroHeight="1" x14ac:dyDescent="0.2"/>
  <cols>
    <col min="1" max="1" width="34.28515625" style="1" customWidth="1"/>
    <col min="2" max="9" width="22.7109375" style="1" customWidth="1"/>
    <col min="10" max="16384" width="8.85546875" style="1" hidden="1"/>
  </cols>
  <sheetData>
    <row r="1" spans="1:9" ht="46.15" customHeight="1" x14ac:dyDescent="0.2">
      <c r="A1" s="49" t="s">
        <v>18</v>
      </c>
      <c r="B1" s="49"/>
      <c r="C1" s="49"/>
      <c r="D1" s="49"/>
      <c r="E1" s="49"/>
      <c r="F1" s="49"/>
      <c r="G1" s="49"/>
      <c r="H1" s="49"/>
      <c r="I1" s="49"/>
    </row>
    <row r="2" spans="1:9" ht="44.25" customHeight="1" x14ac:dyDescent="0.2">
      <c r="A2" s="50" t="s">
        <v>19</v>
      </c>
      <c r="B2" s="50"/>
      <c r="C2" s="50"/>
      <c r="D2" s="50"/>
      <c r="E2" s="50"/>
      <c r="F2" s="50"/>
      <c r="G2" s="50"/>
      <c r="H2" s="50"/>
      <c r="I2" s="50"/>
    </row>
    <row r="3" spans="1:9" ht="30" customHeight="1" x14ac:dyDescent="0.2">
      <c r="A3" s="28" t="s">
        <v>20</v>
      </c>
      <c r="B3" s="24" t="s">
        <v>21</v>
      </c>
      <c r="C3" s="29" t="s">
        <v>22</v>
      </c>
      <c r="D3" s="18"/>
      <c r="E3" s="18"/>
      <c r="F3" s="18"/>
      <c r="G3" s="18"/>
      <c r="H3" s="18"/>
    </row>
    <row r="4" spans="1:9" s="31" customFormat="1" ht="22.9" customHeight="1" x14ac:dyDescent="0.2">
      <c r="A4" s="10" t="s">
        <v>54</v>
      </c>
      <c r="B4" s="10" t="s">
        <v>24</v>
      </c>
      <c r="C4" s="65">
        <v>0</v>
      </c>
      <c r="D4" s="43"/>
      <c r="E4" s="37"/>
      <c r="F4" s="30"/>
      <c r="G4" s="30"/>
      <c r="H4" s="30"/>
    </row>
    <row r="5" spans="1:9" ht="22.9" customHeight="1" x14ac:dyDescent="0.2">
      <c r="A5" s="10" t="s">
        <v>25</v>
      </c>
      <c r="B5" s="10" t="s">
        <v>26</v>
      </c>
      <c r="C5" s="65">
        <v>0</v>
      </c>
      <c r="D5" s="44"/>
      <c r="E5" s="19"/>
      <c r="F5" s="32"/>
      <c r="G5" s="19"/>
      <c r="H5" s="19"/>
    </row>
    <row r="6" spans="1:9" ht="22.9" customHeight="1" x14ac:dyDescent="0.2">
      <c r="A6" s="10" t="s">
        <v>27</v>
      </c>
      <c r="B6" s="10" t="s">
        <v>28</v>
      </c>
      <c r="C6" s="65">
        <v>0</v>
      </c>
      <c r="D6" s="44"/>
      <c r="E6" s="19"/>
      <c r="F6" s="19"/>
      <c r="G6" s="19"/>
      <c r="H6" s="19"/>
    </row>
    <row r="7" spans="1:9" ht="22.9" customHeight="1" x14ac:dyDescent="0.2">
      <c r="A7" s="10" t="s">
        <v>29</v>
      </c>
      <c r="B7" s="10" t="s">
        <v>30</v>
      </c>
      <c r="C7" s="65">
        <v>0</v>
      </c>
      <c r="D7" s="44"/>
      <c r="E7" s="19"/>
      <c r="F7" s="19"/>
      <c r="G7" s="19"/>
      <c r="H7" s="19"/>
    </row>
    <row r="8" spans="1:9" ht="22.9" customHeight="1" x14ac:dyDescent="0.2">
      <c r="A8" s="10" t="s">
        <v>31</v>
      </c>
      <c r="B8" s="10" t="s">
        <v>32</v>
      </c>
      <c r="C8" s="65">
        <v>0</v>
      </c>
      <c r="D8" s="44"/>
      <c r="E8" s="19"/>
      <c r="F8" s="19"/>
      <c r="G8" s="19"/>
      <c r="H8" s="19"/>
    </row>
    <row r="9" spans="1:9" ht="22.9" customHeight="1" x14ac:dyDescent="0.2">
      <c r="A9" s="10" t="s">
        <v>33</v>
      </c>
      <c r="B9" s="10" t="s">
        <v>34</v>
      </c>
      <c r="C9" s="65">
        <v>0</v>
      </c>
      <c r="D9" s="15"/>
      <c r="E9" s="15"/>
      <c r="F9" s="15"/>
      <c r="G9" s="16"/>
      <c r="H9" s="16"/>
    </row>
    <row r="10" spans="1:9" ht="22.9" customHeight="1" x14ac:dyDescent="0.2">
      <c r="A10" s="10" t="s">
        <v>23</v>
      </c>
      <c r="B10" s="10" t="s">
        <v>24</v>
      </c>
      <c r="C10" s="65">
        <v>0</v>
      </c>
      <c r="D10" s="15"/>
      <c r="E10" s="15"/>
      <c r="F10" s="15"/>
      <c r="G10" s="16"/>
      <c r="H10" s="16"/>
    </row>
    <row r="11" spans="1:9" ht="13.9" customHeight="1" x14ac:dyDescent="0.2">
      <c r="A11" s="20"/>
      <c r="B11" s="20"/>
      <c r="C11" s="20"/>
      <c r="D11" s="20"/>
      <c r="E11" s="20"/>
      <c r="F11" s="20"/>
      <c r="G11" s="20"/>
      <c r="H11" s="20"/>
    </row>
    <row r="12" spans="1:9" ht="18.75" x14ac:dyDescent="0.2">
      <c r="A12" s="51" t="s">
        <v>35</v>
      </c>
      <c r="B12" s="51"/>
      <c r="C12" s="51"/>
      <c r="D12" s="51"/>
      <c r="E12" s="51"/>
      <c r="F12" s="51"/>
      <c r="G12" s="51"/>
      <c r="H12" s="39"/>
    </row>
    <row r="13" spans="1:9" ht="30" customHeight="1" x14ac:dyDescent="0.2">
      <c r="A13" s="3" t="s">
        <v>6</v>
      </c>
      <c r="B13" s="7" t="str">
        <f>A4</f>
        <v xml:space="preserve">Dameshygiënecontainer </v>
      </c>
      <c r="C13" s="7" t="str">
        <f>A5</f>
        <v>Toiletroldispenser</v>
      </c>
      <c r="D13" s="7" t="str">
        <f>A6</f>
        <v>Zeepdispenser</v>
      </c>
      <c r="E13" s="7" t="str">
        <f>A7</f>
        <v>Vouwhanddoekautomaat</v>
      </c>
      <c r="F13" s="7" t="str">
        <f>A8</f>
        <v>Afvalbak</v>
      </c>
      <c r="G13" s="7" t="str">
        <f>A9</f>
        <v>Toiletborstelhouder</v>
      </c>
      <c r="H13" s="40" t="str">
        <f>A10</f>
        <v xml:space="preserve">Luiercontainer </v>
      </c>
    </row>
    <row r="14" spans="1:9" ht="34.9" customHeight="1" x14ac:dyDescent="0.2">
      <c r="A14" s="9" t="s">
        <v>12</v>
      </c>
      <c r="B14" s="41">
        <v>5</v>
      </c>
      <c r="C14" s="41">
        <v>9</v>
      </c>
      <c r="D14" s="41">
        <v>6</v>
      </c>
      <c r="E14" s="41">
        <v>6</v>
      </c>
      <c r="F14" s="41">
        <v>8</v>
      </c>
      <c r="G14" s="41">
        <v>9</v>
      </c>
      <c r="H14" s="41">
        <v>1</v>
      </c>
    </row>
    <row r="15" spans="1:9" ht="34.9" customHeight="1" x14ac:dyDescent="0.2">
      <c r="A15" s="9" t="s">
        <v>13</v>
      </c>
      <c r="B15" s="41">
        <v>1</v>
      </c>
      <c r="C15" s="41">
        <v>4</v>
      </c>
      <c r="D15" s="41">
        <v>4</v>
      </c>
      <c r="E15" s="41">
        <v>4</v>
      </c>
      <c r="F15" s="41">
        <v>4</v>
      </c>
      <c r="G15" s="41">
        <v>4</v>
      </c>
      <c r="H15" s="41">
        <v>1</v>
      </c>
    </row>
    <row r="16" spans="1:9" ht="34.9" customHeight="1" x14ac:dyDescent="0.2">
      <c r="A16" s="9" t="s">
        <v>14</v>
      </c>
      <c r="B16" s="41">
        <v>1</v>
      </c>
      <c r="C16" s="41">
        <v>8</v>
      </c>
      <c r="D16" s="41">
        <v>8</v>
      </c>
      <c r="E16" s="41">
        <v>7</v>
      </c>
      <c r="F16" s="41">
        <v>9</v>
      </c>
      <c r="G16" s="41">
        <v>8</v>
      </c>
      <c r="H16" s="41">
        <v>1</v>
      </c>
    </row>
    <row r="17" spans="1:9" ht="34.9" customHeight="1" x14ac:dyDescent="0.2">
      <c r="A17" s="9" t="s">
        <v>15</v>
      </c>
      <c r="B17" s="41">
        <v>3</v>
      </c>
      <c r="C17" s="41">
        <v>4</v>
      </c>
      <c r="D17" s="41">
        <v>5</v>
      </c>
      <c r="E17" s="41">
        <v>6</v>
      </c>
      <c r="F17" s="41">
        <v>7</v>
      </c>
      <c r="G17" s="41">
        <v>4</v>
      </c>
      <c r="H17" s="41">
        <v>1</v>
      </c>
    </row>
    <row r="18" spans="1:9" ht="34.9" customHeight="1" x14ac:dyDescent="0.2">
      <c r="A18" s="10" t="s">
        <v>16</v>
      </c>
      <c r="B18" s="41">
        <v>0</v>
      </c>
      <c r="C18" s="41">
        <v>2</v>
      </c>
      <c r="D18" s="41">
        <v>3</v>
      </c>
      <c r="E18" s="41">
        <v>2</v>
      </c>
      <c r="F18" s="41">
        <v>2</v>
      </c>
      <c r="G18" s="41">
        <v>8</v>
      </c>
      <c r="H18" s="41">
        <v>0</v>
      </c>
    </row>
    <row r="19" spans="1:9" ht="23.45" customHeight="1" x14ac:dyDescent="0.2">
      <c r="A19" s="22" t="s">
        <v>36</v>
      </c>
      <c r="B19" s="42">
        <f>SUM(B14:B18)</f>
        <v>10</v>
      </c>
      <c r="C19" s="42">
        <f>SUM(C14:C18)</f>
        <v>27</v>
      </c>
      <c r="D19" s="42">
        <f t="shared" ref="D19:H19" si="0">SUM(D14:D18)</f>
        <v>26</v>
      </c>
      <c r="E19" s="42">
        <f t="shared" si="0"/>
        <v>25</v>
      </c>
      <c r="F19" s="42">
        <f t="shared" si="0"/>
        <v>30</v>
      </c>
      <c r="G19" s="42">
        <f t="shared" si="0"/>
        <v>33</v>
      </c>
      <c r="H19" s="42">
        <f t="shared" si="0"/>
        <v>4</v>
      </c>
    </row>
    <row r="20" spans="1:9" ht="15" customHeight="1" x14ac:dyDescent="0.2">
      <c r="A20" s="17"/>
      <c r="B20" s="21"/>
      <c r="C20" s="21"/>
      <c r="D20" s="21"/>
      <c r="E20" s="21"/>
      <c r="F20" s="21"/>
      <c r="G20" s="21"/>
      <c r="H20" s="21"/>
    </row>
    <row r="21" spans="1:9" ht="18.75" x14ac:dyDescent="0.2">
      <c r="A21" s="51" t="s">
        <v>37</v>
      </c>
      <c r="B21" s="51"/>
      <c r="C21" s="51"/>
      <c r="D21" s="51"/>
      <c r="E21" s="51"/>
      <c r="F21" s="51"/>
      <c r="G21" s="51"/>
      <c r="H21" s="51"/>
      <c r="I21" s="51"/>
    </row>
    <row r="22" spans="1:9" ht="30" customHeight="1" x14ac:dyDescent="0.2">
      <c r="A22" s="3" t="s">
        <v>6</v>
      </c>
      <c r="B22" s="7" t="str">
        <f>A4</f>
        <v xml:space="preserve">Dameshygiënecontainer </v>
      </c>
      <c r="C22" s="7" t="str">
        <f>A5</f>
        <v>Toiletroldispenser</v>
      </c>
      <c r="D22" s="7" t="str">
        <f>A6</f>
        <v>Zeepdispenser</v>
      </c>
      <c r="E22" s="7" t="str">
        <f>A7</f>
        <v>Vouwhanddoekautomaat</v>
      </c>
      <c r="F22" s="7" t="str">
        <f>A8</f>
        <v>Afvalbak</v>
      </c>
      <c r="G22" s="7" t="str">
        <f>A9</f>
        <v>Toiletborstelhouder</v>
      </c>
      <c r="H22" s="40" t="str">
        <f>A10</f>
        <v xml:space="preserve">Luiercontainer </v>
      </c>
      <c r="I22" s="7" t="s">
        <v>11</v>
      </c>
    </row>
    <row r="23" spans="1:9" s="27" customFormat="1" ht="34.9" customHeight="1" x14ac:dyDescent="0.2">
      <c r="A23" s="9" t="s">
        <v>12</v>
      </c>
      <c r="B23" s="25">
        <f>$C$4*B14</f>
        <v>0</v>
      </c>
      <c r="C23" s="25">
        <f>$C$5*C14</f>
        <v>0</v>
      </c>
      <c r="D23" s="25">
        <f>$C$6*D14</f>
        <v>0</v>
      </c>
      <c r="E23" s="25">
        <f>$C$7*E14</f>
        <v>0</v>
      </c>
      <c r="F23" s="25">
        <f>$C$8*F14</f>
        <v>0</v>
      </c>
      <c r="G23" s="25">
        <f t="shared" ref="G23:H26" si="1">$C$9*G14</f>
        <v>0</v>
      </c>
      <c r="H23" s="25">
        <f t="shared" si="1"/>
        <v>0</v>
      </c>
      <c r="I23" s="26">
        <f>SUM(B23:H23)</f>
        <v>0</v>
      </c>
    </row>
    <row r="24" spans="1:9" s="27" customFormat="1" ht="34.9" customHeight="1" x14ac:dyDescent="0.2">
      <c r="A24" s="9" t="s">
        <v>13</v>
      </c>
      <c r="B24" s="25">
        <f>$C$4*B15</f>
        <v>0</v>
      </c>
      <c r="C24" s="25">
        <f>$C$5*C15</f>
        <v>0</v>
      </c>
      <c r="D24" s="25">
        <f>$C$6*D15</f>
        <v>0</v>
      </c>
      <c r="E24" s="25">
        <f>$C$7*E15</f>
        <v>0</v>
      </c>
      <c r="F24" s="25">
        <f>$C$8*F15</f>
        <v>0</v>
      </c>
      <c r="G24" s="25">
        <f t="shared" si="1"/>
        <v>0</v>
      </c>
      <c r="H24" s="25">
        <f t="shared" si="1"/>
        <v>0</v>
      </c>
      <c r="I24" s="26">
        <f t="shared" ref="I24:I26" si="2">SUM(B24:H24)</f>
        <v>0</v>
      </c>
    </row>
    <row r="25" spans="1:9" s="27" customFormat="1" ht="34.9" customHeight="1" x14ac:dyDescent="0.2">
      <c r="A25" s="9" t="s">
        <v>14</v>
      </c>
      <c r="B25" s="25">
        <f>$C$4*B16</f>
        <v>0</v>
      </c>
      <c r="C25" s="25">
        <f>$C$5*C16</f>
        <v>0</v>
      </c>
      <c r="D25" s="25">
        <f>$C$6*D16</f>
        <v>0</v>
      </c>
      <c r="E25" s="25">
        <f>$C$7*E16</f>
        <v>0</v>
      </c>
      <c r="F25" s="25">
        <f>$C$8*F16</f>
        <v>0</v>
      </c>
      <c r="G25" s="25">
        <f t="shared" si="1"/>
        <v>0</v>
      </c>
      <c r="H25" s="25">
        <f t="shared" si="1"/>
        <v>0</v>
      </c>
      <c r="I25" s="26">
        <f t="shared" si="2"/>
        <v>0</v>
      </c>
    </row>
    <row r="26" spans="1:9" s="27" customFormat="1" ht="34.9" customHeight="1" x14ac:dyDescent="0.2">
      <c r="A26" s="9" t="s">
        <v>15</v>
      </c>
      <c r="B26" s="25">
        <f>$C$4*B17</f>
        <v>0</v>
      </c>
      <c r="C26" s="25">
        <f>$C$5*C17</f>
        <v>0</v>
      </c>
      <c r="D26" s="25">
        <f>$C$6*D17</f>
        <v>0</v>
      </c>
      <c r="E26" s="25">
        <f>$C$7*E17</f>
        <v>0</v>
      </c>
      <c r="F26" s="25">
        <f>$C$8*F17</f>
        <v>0</v>
      </c>
      <c r="G26" s="25">
        <f t="shared" si="1"/>
        <v>0</v>
      </c>
      <c r="H26" s="25">
        <f t="shared" si="1"/>
        <v>0</v>
      </c>
      <c r="I26" s="26">
        <f t="shared" si="2"/>
        <v>0</v>
      </c>
    </row>
    <row r="27" spans="1:9" s="27" customFormat="1" ht="34.9" customHeight="1" x14ac:dyDescent="0.2">
      <c r="A27" s="10" t="s">
        <v>16</v>
      </c>
      <c r="B27" s="45"/>
      <c r="C27" s="25">
        <f>$C$5*C18</f>
        <v>0</v>
      </c>
      <c r="D27" s="25">
        <f>$C$6*D18</f>
        <v>0</v>
      </c>
      <c r="E27" s="25">
        <f>$C$7*E18</f>
        <v>0</v>
      </c>
      <c r="F27" s="25">
        <f>$C$8*F18</f>
        <v>0</v>
      </c>
      <c r="G27" s="25">
        <f>$C$9*G18</f>
        <v>0</v>
      </c>
      <c r="H27" s="45"/>
      <c r="I27" s="26">
        <f>SUM(B27:H27)</f>
        <v>0</v>
      </c>
    </row>
    <row r="28" spans="1:9" ht="23.45" customHeight="1" x14ac:dyDescent="0.2">
      <c r="A28" s="46" t="s">
        <v>38</v>
      </c>
      <c r="B28" s="47"/>
      <c r="C28" s="47"/>
      <c r="D28" s="47"/>
      <c r="E28" s="47"/>
      <c r="F28" s="47"/>
      <c r="G28" s="48"/>
      <c r="H28" s="38"/>
      <c r="I28" s="23">
        <f>SUM(I23:I27)*52</f>
        <v>0</v>
      </c>
    </row>
    <row r="33" s="1" customFormat="1" hidden="1" x14ac:dyDescent="0.2"/>
    <row r="34" s="1" customFormat="1" hidden="1" x14ac:dyDescent="0.2"/>
    <row r="35" s="1" customFormat="1" hidden="1" x14ac:dyDescent="0.2"/>
    <row r="36" s="1" customFormat="1" hidden="1" x14ac:dyDescent="0.2"/>
    <row r="37" s="1" customFormat="1" hidden="1" x14ac:dyDescent="0.2"/>
  </sheetData>
  <sheetProtection algorithmName="SHA-512" hashValue="8FBjDtk9+VPvBlK7TofGd5zG0cTkg6lT+YzyXAmBi6rzwTC9KcVPpRTEwm4XJ68ro0UHmUJZ6zKUrwCHd2ZvlQ==" saltValue="vyaGGHfnBCCzehzyZl+AkQ==" spinCount="100000" sheet="1" objects="1" scenarios="1"/>
  <mergeCells count="5">
    <mergeCell ref="A28:G28"/>
    <mergeCell ref="A1:I1"/>
    <mergeCell ref="A2:I2"/>
    <mergeCell ref="A12:G12"/>
    <mergeCell ref="A21:I2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F0A1B-DBF8-4F0F-A0C6-F11DB52D815A}">
  <dimension ref="A1:O12"/>
  <sheetViews>
    <sheetView topLeftCell="E1" zoomScaleNormal="100" workbookViewId="0">
      <selection activeCell="H6" sqref="H6"/>
    </sheetView>
  </sheetViews>
  <sheetFormatPr defaultColWidth="0" defaultRowHeight="12.75" zeroHeight="1" x14ac:dyDescent="0.2"/>
  <cols>
    <col min="1" max="4" width="8.85546875" style="1" hidden="1" customWidth="1"/>
    <col min="5" max="5" width="32.7109375" style="1" customWidth="1"/>
    <col min="6" max="10" width="16.7109375" style="1" customWidth="1"/>
    <col min="11" max="15" width="0" style="1" hidden="1" customWidth="1"/>
    <col min="16" max="16384" width="8.85546875" style="1" hidden="1"/>
  </cols>
  <sheetData>
    <row r="1" spans="1:12" customFormat="1" ht="46.15" customHeight="1" x14ac:dyDescent="0.25">
      <c r="A1" s="49" t="s">
        <v>3</v>
      </c>
      <c r="B1" s="49"/>
      <c r="E1" s="56" t="s">
        <v>39</v>
      </c>
      <c r="F1" s="57"/>
      <c r="G1" s="57"/>
      <c r="H1" s="57"/>
      <c r="I1" s="57"/>
      <c r="J1" s="57"/>
    </row>
    <row r="2" spans="1:12" ht="31.9" customHeight="1" x14ac:dyDescent="0.2">
      <c r="E2" s="59" t="s">
        <v>40</v>
      </c>
      <c r="F2" s="59"/>
      <c r="G2" s="59"/>
      <c r="H2" s="59"/>
      <c r="I2" s="59"/>
      <c r="J2" s="59"/>
    </row>
    <row r="3" spans="1:12" s="5" customFormat="1" ht="30" customHeight="1" x14ac:dyDescent="0.25">
      <c r="E3" s="62" t="s">
        <v>41</v>
      </c>
      <c r="F3" s="63"/>
      <c r="G3" s="63"/>
      <c r="H3" s="63"/>
      <c r="I3" s="64"/>
      <c r="J3" s="7" t="s">
        <v>42</v>
      </c>
      <c r="K3" s="6"/>
      <c r="L3" s="6"/>
    </row>
    <row r="4" spans="1:12" s="5" customFormat="1" ht="24.95" customHeight="1" x14ac:dyDescent="0.25">
      <c r="E4" s="60" t="s">
        <v>43</v>
      </c>
      <c r="F4" s="55"/>
      <c r="G4" s="55"/>
      <c r="H4" s="55"/>
      <c r="I4" s="61"/>
      <c r="J4" s="67">
        <v>0</v>
      </c>
    </row>
    <row r="5" spans="1:12" s="5" customFormat="1" ht="30" customHeight="1" x14ac:dyDescent="0.25">
      <c r="E5" s="13" t="s">
        <v>44</v>
      </c>
      <c r="F5" s="7" t="s">
        <v>8</v>
      </c>
      <c r="G5" s="7" t="s">
        <v>45</v>
      </c>
      <c r="H5" s="7" t="s">
        <v>10</v>
      </c>
      <c r="I5" s="7" t="s">
        <v>45</v>
      </c>
      <c r="J5" s="7" t="s">
        <v>46</v>
      </c>
      <c r="K5" s="6"/>
      <c r="L5" s="6"/>
    </row>
    <row r="6" spans="1:12" s="5" customFormat="1" ht="37.9" customHeight="1" x14ac:dyDescent="0.25">
      <c r="E6" s="12" t="s">
        <v>47</v>
      </c>
      <c r="F6" s="67">
        <v>0</v>
      </c>
      <c r="G6" s="36">
        <v>20</v>
      </c>
      <c r="H6" s="67">
        <v>0</v>
      </c>
      <c r="I6" s="36">
        <v>20</v>
      </c>
      <c r="J6" s="11">
        <f>(F6*G6)+(H6*I6)</f>
        <v>0</v>
      </c>
    </row>
    <row r="7" spans="1:12" s="5" customFormat="1" ht="35.450000000000003" customHeight="1" x14ac:dyDescent="0.25">
      <c r="E7" s="12" t="s">
        <v>48</v>
      </c>
      <c r="F7" s="67">
        <v>0</v>
      </c>
      <c r="G7" s="36">
        <v>10</v>
      </c>
      <c r="H7" s="67">
        <v>0</v>
      </c>
      <c r="I7" s="36">
        <v>10</v>
      </c>
      <c r="J7" s="11">
        <f>(F7*G7)+(H7*I7)</f>
        <v>0</v>
      </c>
    </row>
    <row r="8" spans="1:12" s="5" customFormat="1" ht="23.45" customHeight="1" x14ac:dyDescent="0.25">
      <c r="E8" s="58" t="s">
        <v>49</v>
      </c>
      <c r="F8" s="58"/>
      <c r="G8" s="58"/>
      <c r="H8" s="58"/>
      <c r="I8" s="58"/>
      <c r="J8" s="23">
        <f>SUM(J4:J7)*51</f>
        <v>0</v>
      </c>
    </row>
    <row r="9" spans="1:12" x14ac:dyDescent="0.2"/>
    <row r="10" spans="1:12" s="5" customFormat="1" ht="30" customHeight="1" x14ac:dyDescent="0.25">
      <c r="E10" s="13" t="s">
        <v>50</v>
      </c>
      <c r="F10" s="14" t="s">
        <v>51</v>
      </c>
      <c r="G10"/>
      <c r="H10"/>
      <c r="I10"/>
      <c r="J10"/>
      <c r="K10" s="6"/>
      <c r="L10" s="6"/>
    </row>
    <row r="11" spans="1:12" s="5" customFormat="1" ht="35.450000000000003" customHeight="1" x14ac:dyDescent="0.25">
      <c r="E11" s="12" t="s">
        <v>52</v>
      </c>
      <c r="F11" s="67">
        <v>0</v>
      </c>
      <c r="G11"/>
      <c r="H11"/>
      <c r="I11"/>
      <c r="J11"/>
    </row>
    <row r="12" spans="1:12" s="5" customFormat="1" ht="36" customHeight="1" x14ac:dyDescent="0.25">
      <c r="E12" s="12" t="s">
        <v>53</v>
      </c>
      <c r="F12" s="67">
        <v>20</v>
      </c>
      <c r="G12"/>
      <c r="H12"/>
      <c r="I12"/>
      <c r="J12"/>
    </row>
  </sheetData>
  <sheetProtection algorithmName="SHA-512" hashValue="BKwGvto98jc9MGfUmK6+iqSEVwZEtZODNmruXksBMxva2AEjE/2baUEmLwCLrHduommuJ8vBzyT3HfqYUERgBA==" saltValue="r/F3FKZwOY9UBSZSR8cvjg==" spinCount="100000" sheet="1" objects="1" scenarios="1"/>
  <mergeCells count="6">
    <mergeCell ref="A1:B1"/>
    <mergeCell ref="E1:J1"/>
    <mergeCell ref="E2:J2"/>
    <mergeCell ref="E8:I8"/>
    <mergeCell ref="E4:I4"/>
    <mergeCell ref="E3:I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ECAD7A3916FF48B1C9DA05787AE159" ma:contentTypeVersion="19" ma:contentTypeDescription="Een nieuw document maken." ma:contentTypeScope="" ma:versionID="4f4c200658d86af326e2ba8c7d7fdeb7">
  <xsd:schema xmlns:xsd="http://www.w3.org/2001/XMLSchema" xmlns:xs="http://www.w3.org/2001/XMLSchema" xmlns:p="http://schemas.microsoft.com/office/2006/metadata/properties" xmlns:ns2="e9ba909c-40ff-43d2-8650-c1cb9609952f" xmlns:ns3="7b51f98f-61e6-42f4-bae9-9a6129e68d68" targetNamespace="http://schemas.microsoft.com/office/2006/metadata/properties" ma:root="true" ma:fieldsID="7ad91d9b179e7f02d0e71c71430627ba" ns2:_="" ns3:_="">
    <xsd:import namespace="e9ba909c-40ff-43d2-8650-c1cb9609952f"/>
    <xsd:import namespace="7b51f98f-61e6-42f4-bae9-9a6129e68d6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ba909c-40ff-43d2-8650-c1cb960995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b54f3b5d-c352-4082-ae91-bde5a6e5cc9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51f98f-61e6-42f4-bae9-9a6129e68d68"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c42c0b41-849e-44ef-ba68-b010d400cc62}" ma:internalName="TaxCatchAll" ma:showField="CatchAllData" ma:web="7b51f98f-61e6-42f4-bae9-9a6129e68d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ba909c-40ff-43d2-8650-c1cb9609952f">
      <Terms xmlns="http://schemas.microsoft.com/office/infopath/2007/PartnerControls"/>
    </lcf76f155ced4ddcb4097134ff3c332f>
    <TaxCatchAll xmlns="7b51f98f-61e6-42f4-bae9-9a6129e68d68" xsi:nil="true"/>
  </documentManagement>
</p:properties>
</file>

<file path=customXml/itemProps1.xml><?xml version="1.0" encoding="utf-8"?>
<ds:datastoreItem xmlns:ds="http://schemas.openxmlformats.org/officeDocument/2006/customXml" ds:itemID="{A4FA34E8-CE2F-4228-BC94-87E0EB63F7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ba909c-40ff-43d2-8650-c1cb9609952f"/>
    <ds:schemaRef ds:uri="7b51f98f-61e6-42f4-bae9-9a6129e68d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960EFD-41F6-4F4D-BEFB-699F0E2688B0}">
  <ds:schemaRefs>
    <ds:schemaRef ds:uri="http://schemas.microsoft.com/sharepoint/v3/contenttype/forms"/>
  </ds:schemaRefs>
</ds:datastoreItem>
</file>

<file path=customXml/itemProps3.xml><?xml version="1.0" encoding="utf-8"?>
<ds:datastoreItem xmlns:ds="http://schemas.openxmlformats.org/officeDocument/2006/customXml" ds:itemID="{B5EA4A79-6C3C-4CCF-9F53-EF2D95E6C9F1}">
  <ds:schemaRefs>
    <ds:schemaRef ds:uri="http://schemas.microsoft.com/office/2006/metadata/properties"/>
    <ds:schemaRef ds:uri="http://schemas.microsoft.com/office/infopath/2007/PartnerControls"/>
    <ds:schemaRef ds:uri="e9ba909c-40ff-43d2-8650-c1cb9609952f"/>
    <ds:schemaRef ds:uri="7b51f98f-61e6-42f4-bae9-9a6129e68d6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Inschrijfsom</vt:lpstr>
      <vt:lpstr>Reguliere schoonmaak</vt:lpstr>
      <vt:lpstr>Sanitaire producten</vt:lpstr>
      <vt:lpstr>Overige tarieven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Karen Killian</dc:creator>
  <cp:keywords/>
  <dc:description/>
  <cp:lastModifiedBy>Emily van der Linden</cp:lastModifiedBy>
  <cp:revision/>
  <dcterms:created xsi:type="dcterms:W3CDTF">2026-05-21T14:43:33Z</dcterms:created>
  <dcterms:modified xsi:type="dcterms:W3CDTF">2026-06-15T15:11:19Z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0x0101002EECAD7A3916FF48B1C9DA05787AE159</vt:lpwstr>
  </property>
  <property fmtid="{D5CDD505-2E9C-101B-9397-08002B2CF9AE}" pid="3" name="MediaServiceImageTags">
    <vt:lpwstr/>
  </property>
</Properties>
</file>