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gemehv.sharepoint.com/sites/prj_aanbestedingmobiliteit/Gedeelde documenten/General/Fiets/NvI/"/>
    </mc:Choice>
  </mc:AlternateContent>
  <xr:revisionPtr revIDLastSave="105" documentId="8_{A516512E-EB29-422D-AFD0-6595F3E13637}" xr6:coauthVersionLast="47" xr6:coauthVersionMax="47" xr10:uidLastSave="{13EEEFC8-B165-4307-8A64-784590CEF790}"/>
  <bookViews>
    <workbookView xWindow="28680" yWindow="-120" windowWidth="29040" windowHeight="15720" activeTab="2" xr2:uid="{95D12162-9F8C-48DA-90CF-DCF81A1B434F}"/>
  </bookViews>
  <sheets>
    <sheet name="Toelichting" sheetId="4" r:id="rId1"/>
    <sheet name="Scoreblad" sheetId="3" r:id="rId2"/>
    <sheet name="Tarievenblad" sheetId="1" r:id="rId3"/>
    <sheet name="Santo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3" l="1"/>
  <c r="D6" i="3" s="1"/>
  <c r="B5" i="3"/>
  <c r="D5" i="3" s="1"/>
  <c r="E5" i="3" s="1"/>
  <c r="B4" i="3"/>
  <c r="D4" i="3" s="1"/>
  <c r="E4" i="3" s="1"/>
  <c r="C8" i="3"/>
  <c r="E6" i="3" l="1"/>
  <c r="E8" i="3" s="1"/>
  <c r="D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Joost Wymenga</author>
  </authors>
  <commentList>
    <comment ref="J3" authorId="0" shapeId="0" xr:uid="{0BCDCB57-FF1F-4739-AA25-1670694A0E1E}">
      <text>
        <r>
          <rPr>
            <sz val="9"/>
            <color indexed="81"/>
            <rFont val="Tahoma"/>
            <charset val="1"/>
          </rPr>
          <t xml:space="preserve">let op dat er geen BTW over belasting gerekend wordt.
</t>
        </r>
      </text>
    </comment>
  </commentList>
</comments>
</file>

<file path=xl/sharedStrings.xml><?xml version="1.0" encoding="utf-8"?>
<sst xmlns="http://schemas.openxmlformats.org/spreadsheetml/2006/main" count="102" uniqueCount="71">
  <si>
    <t>Tarievenformulier Gemeente Eindhoven 2026</t>
  </si>
  <si>
    <t>Leasetarieven:</t>
  </si>
  <si>
    <t>Scoreblad:</t>
  </si>
  <si>
    <t>- Opdrachtgever hanteert een gewogen berekening van de te verwachten jaarlijkse leasekosten voor een fictieve vloot.
- De hoogste score op dit onderdeel gaat naar de inschrijver met de laagste gemiddelde jaarlijkse leasekosten.
- Let op dat bij de gunningscriteria in de aanbestedingsleidraad m.b.t. prijsbroging voor toekomstige aanvragen overtuigend dient te zijn. Strategische/ niet marktconforme lage inschrijvingen wordt 
   niet geaccepteerd.</t>
  </si>
  <si>
    <t>Categorie</t>
  </si>
  <si>
    <t>Gemiddeld leasetarief</t>
  </si>
  <si>
    <t>Fictief aantal</t>
  </si>
  <si>
    <t>Fictieve maandkosten</t>
  </si>
  <si>
    <t>Fictief Totaal per jaar</t>
  </si>
  <si>
    <t>Fictieve inschrijfsom</t>
  </si>
  <si>
    <t>Tarievenblad fietslease</t>
  </si>
  <si>
    <t>Vul de lichtrode cellen in.
Geen negatieve bedragen. Als iets €0,00 kost, noteer dan €0,01.
Vermeld percentages met maximaal 1 decimaal.
In kolom U t/m X heeft Inschrijver de gelegenheid om eventuele aanvullende kosten/componenten op te nemen.</t>
  </si>
  <si>
    <t>Ref.</t>
  </si>
  <si>
    <t>Merk</t>
  </si>
  <si>
    <t>Model</t>
  </si>
  <si>
    <t>Type</t>
  </si>
  <si>
    <t>Opmerkingen</t>
  </si>
  <si>
    <t>Consumenteprijs in. BTW.</t>
  </si>
  <si>
    <t>Leasetarief ex. BTW</t>
  </si>
  <si>
    <t>Leasetarief inc. BTW</t>
  </si>
  <si>
    <t>BTW (%) let op opmerking</t>
  </si>
  <si>
    <t>Inkoopkorting in procenten</t>
  </si>
  <si>
    <t>Investerings-waarde ex BTW</t>
  </si>
  <si>
    <t>Restwaarde ex. BTW</t>
  </si>
  <si>
    <t>Afschrijving per maand</t>
  </si>
  <si>
    <t>Rente-
basis (%)</t>
  </si>
  <si>
    <t>Rente-opslag (%)</t>
  </si>
  <si>
    <t>Assurantietarief 
inc. Belasting</t>
  </si>
  <si>
    <t>Administratie-/servicekosten</t>
  </si>
  <si>
    <t xml:space="preserve">Onderhouds-/ reparatiekosten </t>
  </si>
  <si>
    <t>Hulpverlening</t>
  </si>
  <si>
    <t>Overige kosten (in te 
vullen door inschrijver)</t>
  </si>
  <si>
    <t>Tarief</t>
  </si>
  <si>
    <t>Overige kosten (in te vullen door inschrijver)</t>
  </si>
  <si>
    <t>Hoger segment</t>
  </si>
  <si>
    <t>HS01</t>
  </si>
  <si>
    <t>Gazelle</t>
  </si>
  <si>
    <t>Grenoble C5</t>
  </si>
  <si>
    <t>600 wh</t>
  </si>
  <si>
    <t>omschrijving</t>
  </si>
  <si>
    <t>HS02</t>
  </si>
  <si>
    <t>Kalkhoff</t>
  </si>
  <si>
    <t>IMAGE 5+ MOVE</t>
  </si>
  <si>
    <t>800 wh</t>
  </si>
  <si>
    <t>HS03</t>
  </si>
  <si>
    <t>Sparta</t>
  </si>
  <si>
    <t>D-Rule Ultra</t>
  </si>
  <si>
    <t>625 wh</t>
  </si>
  <si>
    <t>Midden segment</t>
  </si>
  <si>
    <t>MS01</t>
  </si>
  <si>
    <t>A-Lane Fit 2026</t>
  </si>
  <si>
    <t>500 wh</t>
  </si>
  <si>
    <t>MS02</t>
  </si>
  <si>
    <t>Batavus</t>
  </si>
  <si>
    <t>Altura CP 2026</t>
  </si>
  <si>
    <t>MS03</t>
  </si>
  <si>
    <t>Esprit C7</t>
  </si>
  <si>
    <t>504 wh</t>
  </si>
  <si>
    <t>Handhavingsfietsen</t>
  </si>
  <si>
    <t>HH01</t>
  </si>
  <si>
    <t>Santos</t>
  </si>
  <si>
    <t>Patrol Bike</t>
  </si>
  <si>
    <t>SUB V3</t>
  </si>
  <si>
    <t>Conform bijlage tabblad Santos</t>
  </si>
  <si>
    <t>HH02</t>
  </si>
  <si>
    <t>Suggestie</t>
  </si>
  <si>
    <t>Vergelijkbaar met specificatie Santos Patrol Bike. Specificaties/offerte bijvoegen bij inschrijving.</t>
  </si>
  <si>
    <t>Stelpost à €150 ex. BTW voor bestickering - extra slot</t>
  </si>
  <si>
    <t>Rente (€) per maand</t>
  </si>
  <si>
    <t>Prijsaanpassing</t>
  </si>
  <si>
    <r>
      <rPr>
        <b/>
        <sz val="11"/>
        <color theme="1"/>
        <rFont val="Aptos Narrow"/>
        <family val="2"/>
        <scheme val="minor"/>
      </rPr>
      <t>Update prijzenblad NVI2:</t>
    </r>
    <r>
      <rPr>
        <sz val="11"/>
        <color theme="1"/>
        <rFont val="Aptos Narrow"/>
        <family val="2"/>
        <scheme val="minor"/>
      </rPr>
      <t xml:space="preserve">
- Toevoeging stelpost van €50 ex. btw t.b.v. extra slot (in Kolom E)
- Tarieven ge-update en controle op beschikbaarheid modellen d.d. 13-07-2026. *na opstellen van de eerste versie is bekend gemaakt dat Sparta als merk van de markt verdwijnt per 2027. Omdat de modellen nog verkrijgbaar zijn, is ervoor gekozen om deze ongewijzigd te laten in dit prijzenoverzicht.
- Kolom Q &gt; Vermelding van rentebedrag per maand
- Inschrijver dient het volledige formulier in te vullen. Inschrijver dient uitsluitend gebruik te maken van dit document voor het indienen van prijzen.
- Het is niet toegestaan om wijzigingen aan te brengen in dit documenten en de prijzen dienen gebaseerd te zijn op de beschreven objecten.
- De merken/modellen zijn o.b.v. beschikbaarheid d.d. 18 mei 2026
- Voor de reguliere fietsen is een stelpost voor bestickering opgenomen, dit is een fictief vast bedrag, zodat een gelijk speelveld in de aanbesteding geborgd is.
- Voor de handhavingsfietsen is de Santos Patrol Bike opgenomen, deze dient conform specificaties in de bijlage en het PvE gehanteerd te worden.
- Inschrijver wordt uitgenodigd om een kwalitatief gelijkwaardig alternatief voor de bovengenoemde Patrol bike aan te bieden, zolang deze voldoet aan de genoemde eisen. 
   Hiervan voegt Inschrijver een offerte/specificatie toe aan de inschrijving.
- Inschrijver vult alle lichtrood gemarkeerde cellen in.
- Verkregen kortingspercentages worden vermeld met maximaal één (1) decimaal.
- In kolommen U t/m X heeft inschrijver de mogelijkheid om eventuele overige componenten op te nemen.
- Eventuele subsidies of fiscale stimuleringsmaatregelen dienen </t>
    </r>
    <r>
      <rPr>
        <b/>
        <u/>
        <sz val="11"/>
        <color theme="1"/>
        <rFont val="Aptos Narrow"/>
        <family val="2"/>
        <scheme val="minor"/>
      </rPr>
      <t>niet</t>
    </r>
    <r>
      <rPr>
        <sz val="11"/>
        <color theme="1"/>
        <rFont val="Aptos Narrow"/>
        <family val="2"/>
        <scheme val="minor"/>
      </rPr>
      <t xml:space="preserve"> te worden opgenomen in de berekeningen.
- Negatieve bedragen zijn niet toegestaan. Wanneer een bedrag €0,00 is, vult Inschrijver €0,01 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</si>
</sst>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9"/>
      <color indexed="81"/>
      <name val="Tahoma"/>
      <charset val="1"/>
    </font>
    <font>
      <b/>
      <sz val="22"/>
      <color theme="0"/>
      <name val="Aptos Narrow"/>
      <family val="2"/>
      <scheme val="minor"/>
    </font>
    <font>
      <b/>
      <sz val="14"/>
      <color theme="0"/>
      <name val="Aptos Narrow"/>
      <family val="2"/>
      <scheme val="minor"/>
    </font>
    <font>
      <b/>
      <u/>
      <sz val="11"/>
      <color theme="1"/>
      <name val="Aptos Narrow"/>
      <family val="2"/>
      <scheme val="minor"/>
    </font>
    <font>
      <b/>
      <sz val="12"/>
      <color theme="0"/>
      <name val="Aptos Narrow"/>
      <family val="2"/>
      <scheme val="minor"/>
    </font>
    <font>
      <b/>
      <sz val="36"/>
      <color theme="0"/>
      <name val="Aptos Narrow"/>
      <family val="2"/>
      <scheme val="minor"/>
    </font>
  </fonts>
  <fills count="4">
    <fill>
      <patternFill patternType="none"/>
    </fill>
    <fill>
      <patternFill patternType="gray125"/>
    </fill>
    <fill>
      <patternFill patternType="solid">
        <fgColor rgb="FFE32527"/>
        <bgColor indexed="64"/>
      </patternFill>
    </fill>
    <fill>
      <patternFill patternType="solid">
        <fgColor rgb="FFF7BFBF"/>
        <bgColor indexed="64"/>
      </patternFill>
    </fill>
  </fills>
  <borders count="4">
    <border>
      <left/>
      <right/>
      <top/>
      <bottom/>
      <diagonal/>
    </border>
    <border>
      <left/>
      <right/>
      <top/>
      <bottom style="thin">
        <color rgb="FFE32527"/>
      </bottom>
      <diagonal/>
    </border>
    <border>
      <left style="thin">
        <color indexed="64"/>
      </left>
      <right style="thin">
        <color rgb="FFE32527"/>
      </right>
      <top/>
      <bottom/>
      <diagonal/>
    </border>
    <border>
      <left style="thin">
        <color rgb="FFE32527"/>
      </left>
      <right style="thin">
        <color rgb="FFE32527"/>
      </right>
      <top/>
      <bottom style="thin">
        <color rgb="FFE32527"/>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0" fillId="0" borderId="0" xfId="0" applyAlignment="1">
      <alignment horizontal="left" vertical="top" wrapText="1"/>
    </xf>
    <xf numFmtId="0" fontId="0" fillId="0" borderId="0" xfId="0" applyAlignment="1">
      <alignment horizontal="left" vertical="top"/>
    </xf>
    <xf numFmtId="44" fontId="0" fillId="0" borderId="0" xfId="1" applyFont="1" applyAlignment="1">
      <alignment horizontal="left" vertical="top"/>
    </xf>
    <xf numFmtId="49" fontId="0" fillId="0" borderId="0" xfId="1" applyNumberFormat="1" applyFont="1" applyAlignment="1">
      <alignment horizontal="left" vertical="top" wrapText="1"/>
    </xf>
    <xf numFmtId="9" fontId="0" fillId="0" borderId="0" xfId="2" applyFont="1" applyAlignment="1">
      <alignment horizontal="center" vertical="top"/>
    </xf>
    <xf numFmtId="0" fontId="5" fillId="2" borderId="0" xfId="0" applyFont="1" applyFill="1" applyAlignment="1">
      <alignment horizontal="center" vertical="center" wrapText="1"/>
    </xf>
    <xf numFmtId="0" fontId="0" fillId="0" borderId="1" xfId="0" applyBorder="1" applyAlignment="1">
      <alignment horizontal="left" vertical="top" wrapText="1"/>
    </xf>
    <xf numFmtId="0" fontId="6" fillId="2" borderId="2" xfId="0" applyFont="1" applyFill="1" applyBorder="1" applyAlignment="1">
      <alignment horizontal="left" vertical="top" wrapText="1"/>
    </xf>
    <xf numFmtId="49" fontId="0" fillId="0" borderId="3" xfId="0" applyNumberFormat="1" applyBorder="1" applyAlignment="1">
      <alignment horizontal="left" vertical="top" wrapText="1"/>
    </xf>
    <xf numFmtId="0" fontId="8" fillId="2" borderId="0" xfId="0" applyFont="1" applyFill="1" applyAlignment="1">
      <alignment horizontal="center" vertical="center" wrapText="1"/>
    </xf>
    <xf numFmtId="49" fontId="8" fillId="2" borderId="0" xfId="1" applyNumberFormat="1" applyFont="1" applyFill="1" applyAlignment="1">
      <alignment horizontal="center" vertical="center" wrapText="1"/>
    </xf>
    <xf numFmtId="0" fontId="3" fillId="2" borderId="0" xfId="0" applyFont="1" applyFill="1" applyAlignment="1">
      <alignment horizontal="center" vertical="center" wrapText="1"/>
    </xf>
    <xf numFmtId="0" fontId="9" fillId="0" borderId="0" xfId="0" applyFont="1" applyAlignment="1">
      <alignment horizontal="center" vertical="center"/>
    </xf>
    <xf numFmtId="0" fontId="3" fillId="2" borderId="0" xfId="0" applyFont="1" applyFill="1" applyAlignment="1">
      <alignment horizontal="center"/>
    </xf>
    <xf numFmtId="44" fontId="3" fillId="2" borderId="0" xfId="1" applyFont="1" applyFill="1"/>
    <xf numFmtId="0" fontId="3" fillId="2" borderId="0" xfId="0" applyFont="1" applyFill="1"/>
    <xf numFmtId="0" fontId="0" fillId="0" borderId="0" xfId="0" applyAlignment="1">
      <alignment horizontal="center"/>
    </xf>
    <xf numFmtId="44" fontId="0" fillId="0" borderId="0" xfId="1" applyFont="1"/>
    <xf numFmtId="44" fontId="0" fillId="0" borderId="0" xfId="0" applyNumberFormat="1"/>
    <xf numFmtId="44" fontId="2" fillId="0" borderId="0" xfId="0" applyNumberFormat="1" applyFont="1"/>
    <xf numFmtId="44" fontId="0" fillId="0" borderId="0" xfId="1" applyFont="1" applyFill="1" applyAlignment="1">
      <alignment horizontal="left" vertical="top"/>
    </xf>
    <xf numFmtId="44" fontId="0" fillId="3" borderId="0" xfId="1" applyFont="1" applyFill="1" applyAlignment="1" applyProtection="1">
      <alignment horizontal="left" vertical="top"/>
      <protection locked="0"/>
    </xf>
    <xf numFmtId="9" fontId="0" fillId="3" borderId="0" xfId="2" applyFont="1" applyFill="1" applyAlignment="1" applyProtection="1">
      <alignment horizontal="center" vertical="top"/>
      <protection locked="0"/>
    </xf>
    <xf numFmtId="0" fontId="0" fillId="3" borderId="0" xfId="0" applyFill="1" applyAlignment="1" applyProtection="1">
      <alignment horizontal="left" vertical="top"/>
      <protection locked="0"/>
    </xf>
    <xf numFmtId="44" fontId="0" fillId="0" borderId="0" xfId="1" applyFont="1" applyAlignment="1">
      <alignment horizontal="right" vertical="top" wrapText="1"/>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center" vertical="top"/>
    </xf>
    <xf numFmtId="0" fontId="2" fillId="0" borderId="0" xfId="0" applyFont="1" applyAlignment="1">
      <alignment horizontal="left" vertical="top"/>
    </xf>
    <xf numFmtId="0" fontId="0" fillId="3" borderId="0" xfId="0" applyFill="1" applyAlignment="1">
      <alignment horizontal="left" vertical="top" wrapText="1"/>
    </xf>
    <xf numFmtId="0" fontId="0" fillId="3" borderId="0" xfId="0" applyFill="1" applyAlignment="1">
      <alignment horizontal="left" vertical="top"/>
    </xf>
    <xf numFmtId="0" fontId="9" fillId="2" borderId="0" xfId="0" applyFont="1" applyFill="1" applyAlignment="1">
      <alignment horizontal="center" vertical="center"/>
    </xf>
    <xf numFmtId="0" fontId="2" fillId="0" borderId="0" xfId="0" applyFont="1" applyAlignment="1">
      <alignment horizontal="left" vertical="top" wrapText="1"/>
    </xf>
    <xf numFmtId="0" fontId="0" fillId="0" borderId="0" xfId="0" applyAlignment="1">
      <alignment horizontal="center" vertical="top" wrapText="1"/>
    </xf>
    <xf numFmtId="0" fontId="2" fillId="0" borderId="0" xfId="0" applyFont="1" applyAlignment="1">
      <alignment horizontal="center"/>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F7BFBF"/>
      <color rgb="FFE325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0</xdr:row>
      <xdr:rowOff>228601</xdr:rowOff>
    </xdr:from>
    <xdr:to>
      <xdr:col>3</xdr:col>
      <xdr:colOff>600555</xdr:colOff>
      <xdr:row>0</xdr:row>
      <xdr:rowOff>571501</xdr:rowOff>
    </xdr:to>
    <xdr:pic>
      <xdr:nvPicPr>
        <xdr:cNvPr id="2" name="Afbeelding 1">
          <a:extLst>
            <a:ext uri="{FF2B5EF4-FFF2-40B4-BE49-F238E27FC236}">
              <a16:creationId xmlns:a16="http://schemas.microsoft.com/office/drawing/2014/main" id="{D90412C2-EC54-4B0F-BF02-F55C325BB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63375" y="228601"/>
          <a:ext cx="1200630" cy="34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142875</xdr:colOff>
      <xdr:row>0</xdr:row>
      <xdr:rowOff>247650</xdr:rowOff>
    </xdr:from>
    <xdr:to>
      <xdr:col>17</xdr:col>
      <xdr:colOff>391005</xdr:colOff>
      <xdr:row>0</xdr:row>
      <xdr:rowOff>586740</xdr:rowOff>
    </xdr:to>
    <xdr:pic>
      <xdr:nvPicPr>
        <xdr:cNvPr id="2" name="Afbeelding 1">
          <a:extLst>
            <a:ext uri="{FF2B5EF4-FFF2-40B4-BE49-F238E27FC236}">
              <a16:creationId xmlns:a16="http://schemas.microsoft.com/office/drawing/2014/main" id="{6614DF23-B6A7-44D5-8231-EE2C05B4AD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6825" y="247650"/>
          <a:ext cx="120063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115252</xdr:colOff>
      <xdr:row>41</xdr:row>
      <xdr:rowOff>134432</xdr:rowOff>
    </xdr:to>
    <xdr:pic>
      <xdr:nvPicPr>
        <xdr:cNvPr id="4" name="Afbeelding 3">
          <a:extLst>
            <a:ext uri="{FF2B5EF4-FFF2-40B4-BE49-F238E27FC236}">
              <a16:creationId xmlns:a16="http://schemas.microsoft.com/office/drawing/2014/main" id="{9ABE0655-2B64-07C7-511D-2B7F26489B04}"/>
            </a:ext>
          </a:extLst>
        </xdr:cNvPr>
        <xdr:cNvPicPr>
          <a:picLocks noChangeAspect="1"/>
        </xdr:cNvPicPr>
      </xdr:nvPicPr>
      <xdr:blipFill>
        <a:blip xmlns:r="http://schemas.openxmlformats.org/officeDocument/2006/relationships" r:embed="rId1"/>
        <a:stretch>
          <a:fillRect/>
        </a:stretch>
      </xdr:blipFill>
      <xdr:spPr>
        <a:xfrm>
          <a:off x="609600" y="190500"/>
          <a:ext cx="6820852" cy="775443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002F3-BED1-4D5F-BB28-184274360AD0}">
  <dimension ref="B1:D7"/>
  <sheetViews>
    <sheetView workbookViewId="0">
      <selection activeCell="B4" sqref="B4"/>
    </sheetView>
  </sheetViews>
  <sheetFormatPr defaultColWidth="9.140625" defaultRowHeight="15" x14ac:dyDescent="0.25"/>
  <cols>
    <col min="1" max="1" width="2.28515625" style="1" customWidth="1"/>
    <col min="2" max="2" width="174" style="1" customWidth="1"/>
    <col min="3" max="16384" width="9.140625" style="1"/>
  </cols>
  <sheetData>
    <row r="1" spans="2:4" ht="61.5" customHeight="1" x14ac:dyDescent="0.25">
      <c r="B1" s="6" t="s">
        <v>0</v>
      </c>
      <c r="C1" s="34"/>
      <c r="D1" s="34"/>
    </row>
    <row r="2" spans="2:4" x14ac:dyDescent="0.25">
      <c r="B2" s="7"/>
    </row>
    <row r="3" spans="2:4" ht="18.75" x14ac:dyDescent="0.25">
      <c r="B3" s="8" t="s">
        <v>1</v>
      </c>
    </row>
    <row r="4" spans="2:4" ht="270" x14ac:dyDescent="0.25">
      <c r="B4" s="9" t="s">
        <v>70</v>
      </c>
    </row>
    <row r="6" spans="2:4" ht="18.75" x14ac:dyDescent="0.25">
      <c r="B6" s="8" t="s">
        <v>2</v>
      </c>
    </row>
    <row r="7" spans="2:4" ht="60" customHeight="1" x14ac:dyDescent="0.25">
      <c r="B7" s="9" t="s">
        <v>3</v>
      </c>
    </row>
  </sheetData>
  <sheetProtection algorithmName="SHA-512" hashValue="Tgrdr1+pPFKRespNPqh3f7r4z8rW59LnHipJ1ksZ3sR6lk4egtt+kkqpw9uWjgFhdHNC4mV6hDJApGc/t+vxiw==" saltValue="3ZmGQ/ZG17jZOpn7bqPzKQ==" spinCount="100000" sheet="1" objects="1" scenarios="1"/>
  <mergeCells count="1">
    <mergeCell ref="C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D70C-C407-410E-829B-7777C392B302}">
  <dimension ref="A3:E8"/>
  <sheetViews>
    <sheetView workbookViewId="0"/>
  </sheetViews>
  <sheetFormatPr defaultRowHeight="15" x14ac:dyDescent="0.25"/>
  <cols>
    <col min="1" max="1" width="9.28515625" bestFit="1" customWidth="1"/>
    <col min="2" max="2" width="21.5703125" bestFit="1" customWidth="1"/>
    <col min="3" max="3" width="12.42578125" bestFit="1" customWidth="1"/>
    <col min="4" max="4" width="20.42578125" bestFit="1" customWidth="1"/>
    <col min="5" max="5" width="19.85546875" bestFit="1" customWidth="1"/>
  </cols>
  <sheetData>
    <row r="3" spans="1:5" x14ac:dyDescent="0.25">
      <c r="A3" s="14" t="s">
        <v>4</v>
      </c>
      <c r="B3" s="15" t="s">
        <v>5</v>
      </c>
      <c r="C3" s="14" t="s">
        <v>6</v>
      </c>
      <c r="D3" s="16" t="s">
        <v>7</v>
      </c>
      <c r="E3" s="16" t="s">
        <v>8</v>
      </c>
    </row>
    <row r="4" spans="1:5" hidden="1" x14ac:dyDescent="0.25">
      <c r="A4" s="17">
        <v>1</v>
      </c>
      <c r="B4" s="18">
        <f>AVERAGE(Tarievenblad!H5:H7)</f>
        <v>0</v>
      </c>
      <c r="C4" s="17">
        <v>17</v>
      </c>
      <c r="D4" s="19">
        <f>B4*C4</f>
        <v>0</v>
      </c>
      <c r="E4" s="19">
        <f>D4*12</f>
        <v>0</v>
      </c>
    </row>
    <row r="5" spans="1:5" hidden="1" x14ac:dyDescent="0.25">
      <c r="A5" s="17">
        <v>2</v>
      </c>
      <c r="B5" s="18">
        <f>AVERAGE(Tarievenblad!H10:H12)</f>
        <v>0</v>
      </c>
      <c r="C5" s="17">
        <v>18</v>
      </c>
      <c r="D5" s="19">
        <f>B5*C5</f>
        <v>0</v>
      </c>
      <c r="E5" s="19">
        <f>D5*12</f>
        <v>0</v>
      </c>
    </row>
    <row r="6" spans="1:5" hidden="1" x14ac:dyDescent="0.25">
      <c r="A6" s="17">
        <v>3</v>
      </c>
      <c r="B6" s="18" t="str">
        <f>IF(AND(Tarievenblad!H15&gt;0.01,Tarievenblad!H16&gt;0.01),AVERAGE(Tarievenblad!H15,Tarievenblad!H16),IF(Tarievenblad!H15&gt;0.01,Tarievenblad!H15,IF(Tarievenblad!H16&gt;0.01,Tarievenblad!H16,"")))</f>
        <v/>
      </c>
      <c r="C6" s="17">
        <v>25</v>
      </c>
      <c r="D6" s="19" t="e">
        <f>B6*C6</f>
        <v>#VALUE!</v>
      </c>
      <c r="E6" s="19" t="e">
        <f>D6*12</f>
        <v>#VALUE!</v>
      </c>
    </row>
    <row r="7" spans="1:5" x14ac:dyDescent="0.25">
      <c r="A7" s="17"/>
      <c r="B7" s="18"/>
      <c r="C7" s="17"/>
    </row>
    <row r="8" spans="1:5" x14ac:dyDescent="0.25">
      <c r="A8" s="35" t="s">
        <v>9</v>
      </c>
      <c r="B8" s="35"/>
      <c r="C8" s="17">
        <f>SUM(C4:C6)</f>
        <v>60</v>
      </c>
      <c r="D8" s="19" t="e">
        <f>SUM(D4:D6)</f>
        <v>#VALUE!</v>
      </c>
      <c r="E8" s="20" t="e">
        <f>SUM(E4:E6)</f>
        <v>#VALUE!</v>
      </c>
    </row>
  </sheetData>
  <sheetProtection algorithmName="SHA-512" hashValue="UehfVWC5ZKlBw0BmhuGsneoINltSDXaTkYF2cuzLW0sSlGe/UKWdvY0IPQeyV3mLeE5LsDQgkcisuLqJXFH9cQ==" saltValue="AxPZMO5LB7r0VFsFDXK/8A==" spinCount="100000" sheet="1" objects="1" scenarios="1"/>
  <mergeCells count="1">
    <mergeCell ref="A8: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9FB3-AF70-4869-B3AB-7022EA9B0B22}">
  <dimension ref="A1:Y24"/>
  <sheetViews>
    <sheetView tabSelected="1" zoomScaleNormal="100" workbookViewId="0">
      <pane xSplit="7" ySplit="3" topLeftCell="H4" activePane="bottomRight" state="frozen"/>
      <selection pane="topRight" activeCell="G1" sqref="G1"/>
      <selection pane="bottomLeft" activeCell="A4" sqref="A4"/>
      <selection pane="bottomRight" activeCell="J8" sqref="J8"/>
    </sheetView>
  </sheetViews>
  <sheetFormatPr defaultColWidth="9.140625" defaultRowHeight="15" x14ac:dyDescent="0.25"/>
  <cols>
    <col min="1" max="1" width="9.140625" style="2"/>
    <col min="2" max="3" width="16.140625" style="2" customWidth="1"/>
    <col min="4" max="4" width="6.5703125" style="2" bestFit="1" customWidth="1"/>
    <col min="5" max="5" width="28.140625" style="1" customWidth="1"/>
    <col min="6" max="6" width="17.140625" style="3" customWidth="1"/>
    <col min="7" max="7" width="2" style="2" customWidth="1"/>
    <col min="8" max="9" width="14.28515625" style="2" customWidth="1"/>
    <col min="10" max="10" width="13.7109375" style="2" bestFit="1" customWidth="1"/>
    <col min="11" max="11" width="13.5703125" style="2" customWidth="1"/>
    <col min="12" max="12" width="14.7109375" style="2" customWidth="1"/>
    <col min="13" max="13" width="12.28515625" style="2" customWidth="1"/>
    <col min="14" max="14" width="11.28515625" style="2" bestFit="1" customWidth="1"/>
    <col min="15" max="15" width="9.28515625" style="2" bestFit="1" customWidth="1"/>
    <col min="16" max="16" width="10.140625" style="2" customWidth="1"/>
    <col min="17" max="17" width="14.28515625" style="2" customWidth="1"/>
    <col min="18" max="18" width="15.140625" style="2" bestFit="1" customWidth="1"/>
    <col min="19" max="19" width="15.140625" style="2" customWidth="1"/>
    <col min="20" max="20" width="15" style="2" bestFit="1" customWidth="1"/>
    <col min="21" max="21" width="12.85546875" style="2" customWidth="1"/>
    <col min="22" max="22" width="21.7109375" style="2" bestFit="1" customWidth="1"/>
    <col min="23" max="23" width="9.140625" style="2"/>
    <col min="24" max="24" width="22.7109375" style="2" customWidth="1"/>
    <col min="25" max="16384" width="9.140625" style="2"/>
  </cols>
  <sheetData>
    <row r="1" spans="1:25" ht="63.75" customHeight="1" x14ac:dyDescent="0.25">
      <c r="A1" s="32" t="s">
        <v>10</v>
      </c>
      <c r="B1" s="32"/>
      <c r="C1" s="32"/>
      <c r="D1" s="32"/>
      <c r="E1" s="32"/>
      <c r="F1" s="32"/>
      <c r="H1" s="30" t="s">
        <v>11</v>
      </c>
      <c r="I1" s="31"/>
      <c r="J1" s="31"/>
      <c r="K1" s="31"/>
      <c r="L1" s="31"/>
      <c r="M1" s="31"/>
      <c r="N1" s="31"/>
      <c r="O1" s="31"/>
      <c r="P1" s="31"/>
      <c r="Q1" s="28"/>
      <c r="R1" s="28"/>
    </row>
    <row r="2" spans="1:25" ht="9" customHeight="1" x14ac:dyDescent="0.25">
      <c r="B2" s="13"/>
      <c r="C2" s="13"/>
      <c r="D2" s="13"/>
      <c r="E2" s="13"/>
      <c r="F2" s="13"/>
    </row>
    <row r="3" spans="1:25" s="1" customFormat="1" ht="32.25" customHeight="1" x14ac:dyDescent="0.25">
      <c r="A3" s="10" t="s">
        <v>12</v>
      </c>
      <c r="B3" s="10" t="s">
        <v>13</v>
      </c>
      <c r="C3" s="10" t="s">
        <v>14</v>
      </c>
      <c r="D3" s="10" t="s">
        <v>15</v>
      </c>
      <c r="E3" s="10" t="s">
        <v>16</v>
      </c>
      <c r="F3" s="11" t="s">
        <v>17</v>
      </c>
      <c r="G3" s="12"/>
      <c r="H3" s="12" t="s">
        <v>18</v>
      </c>
      <c r="I3" s="12" t="s">
        <v>19</v>
      </c>
      <c r="J3" s="12" t="s">
        <v>20</v>
      </c>
      <c r="K3" s="12" t="s">
        <v>21</v>
      </c>
      <c r="L3" s="12" t="s">
        <v>22</v>
      </c>
      <c r="M3" s="12" t="s">
        <v>23</v>
      </c>
      <c r="N3" s="12" t="s">
        <v>24</v>
      </c>
      <c r="O3" s="12" t="s">
        <v>25</v>
      </c>
      <c r="P3" s="12" t="s">
        <v>26</v>
      </c>
      <c r="Q3" s="12" t="s">
        <v>68</v>
      </c>
      <c r="R3" s="12" t="s">
        <v>27</v>
      </c>
      <c r="S3" s="12" t="s">
        <v>28</v>
      </c>
      <c r="T3" s="12" t="s">
        <v>29</v>
      </c>
      <c r="U3" s="12" t="s">
        <v>30</v>
      </c>
      <c r="V3" s="12" t="s">
        <v>31</v>
      </c>
      <c r="W3" s="12" t="s">
        <v>32</v>
      </c>
      <c r="X3" s="12" t="s">
        <v>33</v>
      </c>
      <c r="Y3" s="12" t="s">
        <v>32</v>
      </c>
    </row>
    <row r="4" spans="1:25" s="1" customFormat="1" x14ac:dyDescent="0.25">
      <c r="A4" s="33" t="s">
        <v>34</v>
      </c>
      <c r="B4" s="33"/>
      <c r="C4" s="33"/>
      <c r="F4" s="4"/>
    </row>
    <row r="5" spans="1:25" ht="30" x14ac:dyDescent="0.25">
      <c r="A5" s="2" t="s">
        <v>35</v>
      </c>
      <c r="B5" s="2" t="s">
        <v>36</v>
      </c>
      <c r="C5" s="2" t="s">
        <v>37</v>
      </c>
      <c r="D5" s="2" t="s">
        <v>38</v>
      </c>
      <c r="E5" s="1" t="s">
        <v>67</v>
      </c>
      <c r="F5" s="25">
        <v>4299</v>
      </c>
      <c r="H5" s="22">
        <v>0</v>
      </c>
      <c r="I5" s="22">
        <v>0</v>
      </c>
      <c r="J5" s="22">
        <v>0</v>
      </c>
      <c r="K5" s="23">
        <v>0</v>
      </c>
      <c r="L5" s="22">
        <v>0</v>
      </c>
      <c r="M5" s="22">
        <v>0</v>
      </c>
      <c r="N5" s="22">
        <v>0</v>
      </c>
      <c r="O5" s="23">
        <v>0</v>
      </c>
      <c r="P5" s="23">
        <v>0</v>
      </c>
      <c r="Q5" s="22">
        <v>0</v>
      </c>
      <c r="R5" s="22">
        <v>0</v>
      </c>
      <c r="S5" s="22">
        <v>0</v>
      </c>
      <c r="T5" s="22">
        <v>0</v>
      </c>
      <c r="U5" s="22">
        <v>0</v>
      </c>
      <c r="V5" s="24" t="s">
        <v>39</v>
      </c>
      <c r="W5" s="22">
        <v>0</v>
      </c>
      <c r="X5" s="24" t="s">
        <v>39</v>
      </c>
      <c r="Y5" s="22">
        <v>0</v>
      </c>
    </row>
    <row r="6" spans="1:25" ht="30" x14ac:dyDescent="0.25">
      <c r="A6" s="2" t="s">
        <v>40</v>
      </c>
      <c r="B6" s="2" t="s">
        <v>41</v>
      </c>
      <c r="C6" s="2" t="s">
        <v>42</v>
      </c>
      <c r="D6" s="2" t="s">
        <v>43</v>
      </c>
      <c r="E6" s="1" t="s">
        <v>67</v>
      </c>
      <c r="F6" s="3">
        <v>4899</v>
      </c>
      <c r="H6" s="22">
        <v>0</v>
      </c>
      <c r="I6" s="22">
        <v>0</v>
      </c>
      <c r="J6" s="22">
        <v>0</v>
      </c>
      <c r="K6" s="23">
        <v>0</v>
      </c>
      <c r="L6" s="22">
        <v>0</v>
      </c>
      <c r="M6" s="22">
        <v>0</v>
      </c>
      <c r="N6" s="22">
        <v>0</v>
      </c>
      <c r="O6" s="23">
        <v>0</v>
      </c>
      <c r="P6" s="23">
        <v>0</v>
      </c>
      <c r="Q6" s="22">
        <v>0</v>
      </c>
      <c r="R6" s="22">
        <v>0</v>
      </c>
      <c r="S6" s="22">
        <v>0</v>
      </c>
      <c r="T6" s="22">
        <v>0</v>
      </c>
      <c r="U6" s="22">
        <v>0</v>
      </c>
      <c r="V6" s="24" t="s">
        <v>39</v>
      </c>
      <c r="W6" s="22">
        <v>0</v>
      </c>
      <c r="X6" s="24" t="s">
        <v>39</v>
      </c>
      <c r="Y6" s="22">
        <v>0</v>
      </c>
    </row>
    <row r="7" spans="1:25" ht="30" x14ac:dyDescent="0.25">
      <c r="A7" s="2" t="s">
        <v>44</v>
      </c>
      <c r="B7" s="2" t="s">
        <v>45</v>
      </c>
      <c r="C7" s="2" t="s">
        <v>46</v>
      </c>
      <c r="D7" s="2" t="s">
        <v>47</v>
      </c>
      <c r="E7" s="1" t="s">
        <v>67</v>
      </c>
      <c r="F7" s="3">
        <v>4524</v>
      </c>
      <c r="H7" s="22">
        <v>0</v>
      </c>
      <c r="I7" s="22">
        <v>0</v>
      </c>
      <c r="J7" s="22">
        <v>0</v>
      </c>
      <c r="K7" s="23">
        <v>0</v>
      </c>
      <c r="L7" s="22">
        <v>0</v>
      </c>
      <c r="M7" s="22">
        <v>0</v>
      </c>
      <c r="N7" s="22">
        <v>0</v>
      </c>
      <c r="O7" s="23">
        <v>0</v>
      </c>
      <c r="P7" s="23">
        <v>0</v>
      </c>
      <c r="Q7" s="22">
        <v>0</v>
      </c>
      <c r="R7" s="22">
        <v>0</v>
      </c>
      <c r="S7" s="22">
        <v>0</v>
      </c>
      <c r="T7" s="22">
        <v>0</v>
      </c>
      <c r="U7" s="22">
        <v>0</v>
      </c>
      <c r="V7" s="24" t="s">
        <v>39</v>
      </c>
      <c r="W7" s="22">
        <v>0</v>
      </c>
      <c r="X7" s="24" t="s">
        <v>39</v>
      </c>
      <c r="Y7" s="22">
        <v>0</v>
      </c>
    </row>
    <row r="8" spans="1:25" x14ac:dyDescent="0.25">
      <c r="K8" s="5"/>
      <c r="L8" s="3"/>
      <c r="M8" s="3"/>
      <c r="N8" s="3"/>
      <c r="O8" s="5"/>
      <c r="P8" s="5"/>
      <c r="Q8" s="3"/>
      <c r="R8" s="3"/>
      <c r="S8" s="3"/>
      <c r="T8" s="3"/>
      <c r="U8" s="3"/>
      <c r="W8" s="3"/>
      <c r="Y8" s="3"/>
    </row>
    <row r="9" spans="1:25" x14ac:dyDescent="0.25">
      <c r="A9" s="29" t="s">
        <v>48</v>
      </c>
      <c r="B9" s="29"/>
      <c r="C9" s="29"/>
      <c r="K9" s="5"/>
      <c r="L9" s="3"/>
      <c r="M9" s="3"/>
      <c r="N9" s="3"/>
      <c r="O9" s="5"/>
      <c r="P9" s="5"/>
      <c r="Q9" s="3"/>
      <c r="R9" s="3"/>
      <c r="S9" s="3"/>
      <c r="T9" s="3"/>
      <c r="U9" s="3"/>
      <c r="W9" s="3"/>
      <c r="Y9" s="3"/>
    </row>
    <row r="10" spans="1:25" ht="30" x14ac:dyDescent="0.25">
      <c r="A10" s="2" t="s">
        <v>49</v>
      </c>
      <c r="B10" s="2" t="s">
        <v>45</v>
      </c>
      <c r="C10" s="2" t="s">
        <v>50</v>
      </c>
      <c r="D10" s="2" t="s">
        <v>51</v>
      </c>
      <c r="E10" s="1" t="s">
        <v>67</v>
      </c>
      <c r="F10" s="3">
        <v>2524</v>
      </c>
      <c r="H10" s="22">
        <v>0</v>
      </c>
      <c r="I10" s="22">
        <v>0</v>
      </c>
      <c r="J10" s="22">
        <v>0</v>
      </c>
      <c r="K10" s="23">
        <v>0</v>
      </c>
      <c r="L10" s="22">
        <v>0</v>
      </c>
      <c r="M10" s="22">
        <v>0</v>
      </c>
      <c r="N10" s="22">
        <v>0</v>
      </c>
      <c r="O10" s="23">
        <v>0</v>
      </c>
      <c r="P10" s="23">
        <v>0</v>
      </c>
      <c r="Q10" s="22">
        <v>0</v>
      </c>
      <c r="R10" s="22">
        <v>0</v>
      </c>
      <c r="S10" s="22">
        <v>0</v>
      </c>
      <c r="T10" s="22">
        <v>0</v>
      </c>
      <c r="U10" s="22">
        <v>0</v>
      </c>
      <c r="V10" s="24" t="s">
        <v>39</v>
      </c>
      <c r="W10" s="22">
        <v>0</v>
      </c>
      <c r="X10" s="24" t="s">
        <v>39</v>
      </c>
      <c r="Y10" s="22">
        <v>0</v>
      </c>
    </row>
    <row r="11" spans="1:25" ht="30" x14ac:dyDescent="0.25">
      <c r="A11" s="2" t="s">
        <v>52</v>
      </c>
      <c r="B11" s="2" t="s">
        <v>53</v>
      </c>
      <c r="C11" s="2" t="s">
        <v>54</v>
      </c>
      <c r="D11" s="2" t="s">
        <v>51</v>
      </c>
      <c r="E11" s="1" t="s">
        <v>67</v>
      </c>
      <c r="F11" s="3">
        <v>2624</v>
      </c>
      <c r="H11" s="22">
        <v>0</v>
      </c>
      <c r="I11" s="22">
        <v>0</v>
      </c>
      <c r="J11" s="22">
        <v>0</v>
      </c>
      <c r="K11" s="23">
        <v>0</v>
      </c>
      <c r="L11" s="22">
        <v>0</v>
      </c>
      <c r="M11" s="22">
        <v>0</v>
      </c>
      <c r="N11" s="22">
        <v>0</v>
      </c>
      <c r="O11" s="23">
        <v>0</v>
      </c>
      <c r="P11" s="23">
        <v>0</v>
      </c>
      <c r="Q11" s="22">
        <v>0</v>
      </c>
      <c r="R11" s="22">
        <v>0</v>
      </c>
      <c r="S11" s="22">
        <v>0</v>
      </c>
      <c r="T11" s="22">
        <v>0</v>
      </c>
      <c r="U11" s="22">
        <v>0</v>
      </c>
      <c r="V11" s="24" t="s">
        <v>39</v>
      </c>
      <c r="W11" s="22">
        <v>0</v>
      </c>
      <c r="X11" s="24" t="s">
        <v>39</v>
      </c>
      <c r="Y11" s="22">
        <v>0</v>
      </c>
    </row>
    <row r="12" spans="1:25" ht="30" x14ac:dyDescent="0.25">
      <c r="A12" s="2" t="s">
        <v>55</v>
      </c>
      <c r="B12" s="2" t="s">
        <v>36</v>
      </c>
      <c r="C12" s="2" t="s">
        <v>56</v>
      </c>
      <c r="D12" s="2" t="s">
        <v>57</v>
      </c>
      <c r="E12" s="1" t="s">
        <v>67</v>
      </c>
      <c r="F12" s="3">
        <v>2699</v>
      </c>
      <c r="H12" s="22">
        <v>0</v>
      </c>
      <c r="I12" s="22">
        <v>0</v>
      </c>
      <c r="J12" s="22">
        <v>0</v>
      </c>
      <c r="K12" s="23">
        <v>0</v>
      </c>
      <c r="L12" s="22">
        <v>0</v>
      </c>
      <c r="M12" s="22">
        <v>0</v>
      </c>
      <c r="N12" s="22">
        <v>0</v>
      </c>
      <c r="O12" s="23">
        <v>0</v>
      </c>
      <c r="P12" s="23">
        <v>0</v>
      </c>
      <c r="Q12" s="22">
        <v>0</v>
      </c>
      <c r="R12" s="22">
        <v>0</v>
      </c>
      <c r="S12" s="22">
        <v>0</v>
      </c>
      <c r="T12" s="22">
        <v>0</v>
      </c>
      <c r="U12" s="22">
        <v>0</v>
      </c>
      <c r="V12" s="24" t="s">
        <v>39</v>
      </c>
      <c r="W12" s="22">
        <v>0</v>
      </c>
      <c r="X12" s="24" t="s">
        <v>39</v>
      </c>
      <c r="Y12" s="22">
        <v>0</v>
      </c>
    </row>
    <row r="13" spans="1:25" x14ac:dyDescent="0.25">
      <c r="K13" s="5"/>
      <c r="L13" s="3"/>
      <c r="M13" s="3"/>
      <c r="N13" s="3"/>
      <c r="O13" s="5"/>
      <c r="P13" s="5"/>
      <c r="Q13" s="3"/>
      <c r="R13" s="3"/>
      <c r="S13" s="3"/>
      <c r="T13" s="3"/>
      <c r="U13" s="3"/>
      <c r="W13" s="3"/>
      <c r="Y13" s="3"/>
    </row>
    <row r="14" spans="1:25" x14ac:dyDescent="0.25">
      <c r="A14" s="29" t="s">
        <v>58</v>
      </c>
      <c r="B14" s="29"/>
      <c r="C14" s="29"/>
      <c r="K14" s="5"/>
      <c r="L14" s="3"/>
      <c r="M14" s="3"/>
      <c r="N14" s="3"/>
      <c r="O14" s="5"/>
      <c r="P14" s="5"/>
      <c r="Q14" s="3"/>
      <c r="R14" s="3"/>
      <c r="S14" s="3"/>
      <c r="T14" s="3"/>
      <c r="U14" s="3"/>
      <c r="W14" s="3"/>
      <c r="Y14" s="3"/>
    </row>
    <row r="15" spans="1:25" ht="30" x14ac:dyDescent="0.25">
      <c r="A15" s="2" t="s">
        <v>59</v>
      </c>
      <c r="B15" s="2" t="s">
        <v>60</v>
      </c>
      <c r="C15" s="2" t="s">
        <v>61</v>
      </c>
      <c r="D15" t="s">
        <v>62</v>
      </c>
      <c r="E15" s="1" t="s">
        <v>63</v>
      </c>
      <c r="F15" s="21">
        <v>5902</v>
      </c>
      <c r="H15" s="22">
        <v>0</v>
      </c>
      <c r="I15" s="22">
        <v>0</v>
      </c>
      <c r="J15" s="22">
        <v>0</v>
      </c>
      <c r="K15" s="23">
        <v>0</v>
      </c>
      <c r="L15" s="22">
        <v>0</v>
      </c>
      <c r="M15" s="22">
        <v>0</v>
      </c>
      <c r="N15" s="22">
        <v>0</v>
      </c>
      <c r="O15" s="23">
        <v>0</v>
      </c>
      <c r="P15" s="23">
        <v>0</v>
      </c>
      <c r="Q15" s="22">
        <v>0</v>
      </c>
      <c r="R15" s="22">
        <v>0</v>
      </c>
      <c r="S15" s="22">
        <v>0</v>
      </c>
      <c r="T15" s="22">
        <v>0</v>
      </c>
      <c r="U15" s="22">
        <v>0</v>
      </c>
      <c r="V15" s="24" t="s">
        <v>39</v>
      </c>
      <c r="W15" s="22">
        <v>0</v>
      </c>
      <c r="X15" s="24" t="s">
        <v>39</v>
      </c>
      <c r="Y15" s="22">
        <v>0</v>
      </c>
    </row>
    <row r="16" spans="1:25" ht="60" x14ac:dyDescent="0.25">
      <c r="A16" s="2" t="s">
        <v>64</v>
      </c>
      <c r="B16" s="24" t="s">
        <v>65</v>
      </c>
      <c r="C16" s="24" t="s">
        <v>65</v>
      </c>
      <c r="D16" s="26"/>
      <c r="E16" s="27" t="s">
        <v>66</v>
      </c>
      <c r="F16" s="22">
        <v>0</v>
      </c>
      <c r="H16" s="22">
        <v>0</v>
      </c>
      <c r="I16" s="22">
        <v>0</v>
      </c>
      <c r="J16" s="22">
        <v>0</v>
      </c>
      <c r="K16" s="23">
        <v>0</v>
      </c>
      <c r="L16" s="22">
        <v>0</v>
      </c>
      <c r="M16" s="22">
        <v>0</v>
      </c>
      <c r="N16" s="22">
        <v>0</v>
      </c>
      <c r="O16" s="23">
        <v>0</v>
      </c>
      <c r="P16" s="23">
        <v>0</v>
      </c>
      <c r="Q16" s="22">
        <v>0</v>
      </c>
      <c r="R16" s="22">
        <v>0</v>
      </c>
      <c r="S16" s="22">
        <v>0</v>
      </c>
      <c r="T16" s="22">
        <v>0</v>
      </c>
      <c r="U16" s="22">
        <v>0</v>
      </c>
      <c r="V16" s="24" t="s">
        <v>39</v>
      </c>
      <c r="W16" s="22">
        <v>0</v>
      </c>
      <c r="X16" s="24" t="s">
        <v>39</v>
      </c>
      <c r="Y16" s="22">
        <v>0</v>
      </c>
    </row>
    <row r="17" spans="1:8" x14ac:dyDescent="0.25">
      <c r="H17" s="3"/>
    </row>
    <row r="18" spans="1:8" x14ac:dyDescent="0.25">
      <c r="A18" s="28" t="s">
        <v>69</v>
      </c>
      <c r="B18" s="28"/>
      <c r="C18" s="28"/>
      <c r="D18" s="28"/>
      <c r="E18" s="28"/>
    </row>
    <row r="19" spans="1:8" x14ac:dyDescent="0.25">
      <c r="A19" s="2" t="s">
        <v>35</v>
      </c>
      <c r="F19" s="3">
        <v>24</v>
      </c>
    </row>
    <row r="20" spans="1:8" x14ac:dyDescent="0.25">
      <c r="A20" s="2" t="s">
        <v>40</v>
      </c>
      <c r="F20" s="3">
        <v>0</v>
      </c>
    </row>
    <row r="21" spans="1:8" x14ac:dyDescent="0.25">
      <c r="A21" s="2" t="s">
        <v>44</v>
      </c>
      <c r="F21" s="3">
        <v>0</v>
      </c>
    </row>
    <row r="22" spans="1:8" x14ac:dyDescent="0.25">
      <c r="A22" s="2" t="s">
        <v>49</v>
      </c>
      <c r="F22" s="3">
        <v>25</v>
      </c>
    </row>
    <row r="23" spans="1:8" x14ac:dyDescent="0.25">
      <c r="A23" s="2" t="s">
        <v>52</v>
      </c>
      <c r="F23" s="3">
        <v>-75</v>
      </c>
    </row>
    <row r="24" spans="1:8" x14ac:dyDescent="0.25">
      <c r="A24" s="2" t="s">
        <v>55</v>
      </c>
      <c r="F24" s="3">
        <v>121</v>
      </c>
    </row>
  </sheetData>
  <sheetProtection algorithmName="SHA-512" hashValue="nUtCNMMNzOgkja7xyXglx/iBYORTI04zXk0RDEXwald6zGP9YovUAp8RWrg556RtoY3J1QxHC+VtdmlNXw0drg==" saltValue="I80cCMtyPtPkWeumLN+cVQ==" spinCount="100000" sheet="1" objects="1" scenarios="1"/>
  <mergeCells count="7">
    <mergeCell ref="A18:E18"/>
    <mergeCell ref="A14:C14"/>
    <mergeCell ref="H1:P1"/>
    <mergeCell ref="Q1:R1"/>
    <mergeCell ref="A1:F1"/>
    <mergeCell ref="A4:C4"/>
    <mergeCell ref="A9:C9"/>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47AC6-596A-4B37-ABB0-720B3F773536}">
  <dimension ref="A1"/>
  <sheetViews>
    <sheetView workbookViewId="0">
      <selection activeCell="P16" sqref="P16"/>
    </sheetView>
  </sheetViews>
  <sheetFormatPr defaultRowHeight="15" x14ac:dyDescent="0.25"/>
  <sheetData/>
  <sheetProtection algorithmName="SHA-512" hashValue="VqqQOND0sdDKQ98Y+ykrKEFspkBOpNBNJawhIsOTAZSsJN8SZsDxha6pt/pTknpUTORBVPoxyf8Z0uwXR5NUhw==" saltValue="WtHOtXiPmT2LIsz9t1uaVA==" spinCount="100000" sheet="1" objects="1" scenarios="1"/>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A6ACA98B16404192AB5A183B81C32F" ma:contentTypeVersion="10" ma:contentTypeDescription="Een nieuw document maken." ma:contentTypeScope="" ma:versionID="9ead9a33f52f60a23b0103b57fa8b2b9">
  <xsd:schema xmlns:xsd="http://www.w3.org/2001/XMLSchema" xmlns:xs="http://www.w3.org/2001/XMLSchema" xmlns:p="http://schemas.microsoft.com/office/2006/metadata/properties" xmlns:ns2="72f440e4-bb14-4d7c-acc5-bfa546975aeb" xmlns:ns3="f1b1396a-d69e-4a13-8268-ce4943c0a971" targetNamespace="http://schemas.microsoft.com/office/2006/metadata/properties" ma:root="true" ma:fieldsID="308f7a42e5006b6664c66cf6e4fc74b3" ns2:_="" ns3:_="">
    <xsd:import namespace="72f440e4-bb14-4d7c-acc5-bfa546975aeb"/>
    <xsd:import namespace="f1b1396a-d69e-4a13-8268-ce4943c0a9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440e4-bb14-4d7c-acc5-bfa546975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b1396a-d69e-4a13-8268-ce4943c0a9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cb82c4-340f-4a77-a1e0-813841046b0c}" ma:internalName="TaxCatchAll" ma:showField="CatchAllData" ma:web="f1b1396a-d69e-4a13-8268-ce4943c0a9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f440e4-bb14-4d7c-acc5-bfa546975aeb">
      <Terms xmlns="http://schemas.microsoft.com/office/infopath/2007/PartnerControls"/>
    </lcf76f155ced4ddcb4097134ff3c332f>
    <TaxCatchAll xmlns="f1b1396a-d69e-4a13-8268-ce4943c0a971" xsi:nil="true"/>
  </documentManagement>
</p:properties>
</file>

<file path=customXml/itemProps1.xml><?xml version="1.0" encoding="utf-8"?>
<ds:datastoreItem xmlns:ds="http://schemas.openxmlformats.org/officeDocument/2006/customXml" ds:itemID="{D6601E9A-CD4C-4AD4-AB78-048C28CE0B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440e4-bb14-4d7c-acc5-bfa546975aeb"/>
    <ds:schemaRef ds:uri="f1b1396a-d69e-4a13-8268-ce4943c0a9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5B2155-3F08-4A32-A9FE-D98AF1B80525}">
  <ds:schemaRefs>
    <ds:schemaRef ds:uri="http://schemas.microsoft.com/sharepoint/v3/contenttype/forms"/>
  </ds:schemaRefs>
</ds:datastoreItem>
</file>

<file path=customXml/itemProps3.xml><?xml version="1.0" encoding="utf-8"?>
<ds:datastoreItem xmlns:ds="http://schemas.openxmlformats.org/officeDocument/2006/customXml" ds:itemID="{E0DCDB89-3D71-427F-AD2E-F73B005B4A12}">
  <ds:schemaRefs>
    <ds:schemaRef ds:uri="http://www.w3.org/XML/1998/namespace"/>
    <ds:schemaRef ds:uri="http://purl.org/dc/dcmitype/"/>
    <ds:schemaRef ds:uri="72f440e4-bb14-4d7c-acc5-bfa546975aeb"/>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1b1396a-d69e-4a13-8268-ce4943c0a971"/>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Scoreblad</vt:lpstr>
      <vt:lpstr>Tarievenblad</vt:lpstr>
      <vt:lpstr>Santos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Wymenga</dc:creator>
  <cp:keywords/>
  <dc:description/>
  <cp:lastModifiedBy>Joost Wymenga</cp:lastModifiedBy>
  <cp:revision/>
  <dcterms:created xsi:type="dcterms:W3CDTF">2026-06-08T07:44:02Z</dcterms:created>
  <dcterms:modified xsi:type="dcterms:W3CDTF">2026-07-13T09:08:01Z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0x0101007FA6ACA98B16404192AB5A183B81C32F</vt:lpwstr>
  </property>
  <property fmtid="{D5CDD505-2E9C-101B-9397-08002B2CF9AE}" pid="3" name="MediaServiceImageTags">
    <vt:lpwstr/>
  </property>
</Properties>
</file>