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afvalzorgnv.sharepoint.com/sites/NVAAanbestedingafvalverwerking/Gedeelde documenten/Fase 3    Uitvoering/0. Gedeelde werkomgeving NVA en Significant/05. Nota van Inlichtingen/NVI1/"/>
    </mc:Choice>
  </mc:AlternateContent>
  <xr:revisionPtr revIDLastSave="1490" documentId="8_{52D07C87-A921-4453-A99B-A92860D6CA38}" xr6:coauthVersionLast="47" xr6:coauthVersionMax="47" xr10:uidLastSave="{5CEBFED0-B935-4339-B832-4F76CDF2847D}"/>
  <bookViews>
    <workbookView xWindow="-120" yWindow="-120" windowWidth="29040" windowHeight="15720" xr2:uid="{30DC5958-D8A5-477B-8F41-39A73D3A4C53}"/>
  </bookViews>
  <sheets>
    <sheet name="Prijsopgaveformulier P1" sheetId="3" r:id="rId1"/>
    <sheet name="Prijsopgaveformulier P2" sheetId="4" r:id="rId2"/>
    <sheet name="P2 Eisen personeel &amp; machines" sheetId="5" r:id="rId3"/>
  </sheets>
  <definedNames>
    <definedName name="v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12" i="3" l="1"/>
  <c r="G15" i="4"/>
  <c r="G71" i="4"/>
  <c r="G74" i="4"/>
  <c r="G75" i="4"/>
  <c r="G76" i="4"/>
  <c r="G77" i="4"/>
  <c r="G32" i="4"/>
  <c r="G33" i="4"/>
  <c r="G34" i="4"/>
  <c r="G35" i="4"/>
  <c r="G36" i="4"/>
  <c r="G40" i="4"/>
  <c r="G41" i="4"/>
  <c r="G42" i="4"/>
  <c r="G43" i="4"/>
  <c r="G44" i="4"/>
  <c r="G48" i="4"/>
  <c r="G49" i="4"/>
  <c r="G50" i="4"/>
  <c r="G51" i="4"/>
  <c r="G52" i="4"/>
  <c r="G56" i="4"/>
  <c r="G57" i="4"/>
  <c r="G58" i="4"/>
  <c r="G59" i="4"/>
  <c r="G60" i="4"/>
  <c r="G64" i="4"/>
  <c r="G65" i="4"/>
  <c r="G66" i="4"/>
  <c r="G28" i="4"/>
  <c r="G23" i="4"/>
  <c r="G14" i="4"/>
  <c r="G18" i="4"/>
  <c r="G19" i="4"/>
  <c r="G20" i="4"/>
  <c r="G21" i="4"/>
  <c r="G22" i="4"/>
  <c r="I40" i="3"/>
  <c r="I27" i="3"/>
  <c r="I31" i="3"/>
  <c r="I32" i="3"/>
  <c r="I33" i="3"/>
  <c r="I34" i="3"/>
  <c r="H37" i="3"/>
  <c r="I37" i="3" s="1"/>
  <c r="I20" i="3"/>
  <c r="I13" i="3"/>
  <c r="I14" i="3"/>
  <c r="I19" i="3"/>
  <c r="I21" i="3"/>
  <c r="I22" i="3"/>
  <c r="I15" i="3"/>
  <c r="I16" i="3"/>
  <c r="I17" i="3"/>
  <c r="I18" i="3"/>
  <c r="G16" i="4"/>
  <c r="G17" i="4"/>
  <c r="G70" i="4"/>
  <c r="G72" i="4"/>
  <c r="G73" i="4"/>
  <c r="G78" i="4"/>
  <c r="G69" i="4"/>
  <c r="G29" i="4"/>
  <c r="G30" i="4"/>
  <c r="G31" i="4"/>
  <c r="G37" i="4"/>
  <c r="G38" i="4"/>
  <c r="G39" i="4"/>
  <c r="G45" i="4"/>
  <c r="G46" i="4"/>
  <c r="G47" i="4"/>
  <c r="G53" i="4"/>
  <c r="G54" i="4"/>
  <c r="G55" i="4"/>
  <c r="G61" i="4"/>
  <c r="G62" i="4"/>
  <c r="G63" i="4"/>
  <c r="G24" i="4"/>
  <c r="G25" i="4"/>
  <c r="I26" i="3"/>
  <c r="I28" i="3"/>
  <c r="I29" i="3"/>
  <c r="I30" i="3"/>
  <c r="F36" i="3"/>
  <c r="G36" i="3"/>
  <c r="F37" i="3"/>
  <c r="G37" i="3"/>
  <c r="F38" i="3"/>
  <c r="G38" i="3"/>
  <c r="F39" i="3"/>
  <c r="G39" i="3"/>
  <c r="I41" i="3"/>
  <c r="C7" i="4" l="1"/>
  <c r="C8" i="4"/>
  <c r="H39" i="3"/>
  <c r="I39" i="3" s="1"/>
  <c r="I35" i="3"/>
  <c r="H36" i="3"/>
  <c r="I36" i="3" s="1"/>
  <c r="H38" i="3"/>
  <c r="I38" i="3" s="1"/>
  <c r="C9" i="4" l="1"/>
  <c r="C7" i="3"/>
  <c r="C8" i="3" s="1"/>
</calcChain>
</file>

<file path=xl/sharedStrings.xml><?xml version="1.0" encoding="utf-8"?>
<sst xmlns="http://schemas.openxmlformats.org/spreadsheetml/2006/main" count="944" uniqueCount="578">
  <si>
    <t>Europese aanbesteding 'Afval-, grond-, bouwstoffenverwerking en aannemersdiensten 2027-2030' van Afvalzorg</t>
  </si>
  <si>
    <t>Omschrijving</t>
  </si>
  <si>
    <t>Eenheid</t>
  </si>
  <si>
    <t>Aantal per jaar</t>
  </si>
  <si>
    <t>Aangeboden prijs per eenheid</t>
  </si>
  <si>
    <t>P2 Aannemersdiensten - services en activiteiten</t>
  </si>
  <si>
    <t>Auto met 4 zitplaatsen t.b.v. vervoer machinisten</t>
  </si>
  <si>
    <t xml:space="preserve">Mobiele Wielwasinstallatie incl. Aggregaat &amp; watertank </t>
  </si>
  <si>
    <t>Wielwasinstallatie excl. Aggregaat</t>
  </si>
  <si>
    <t>dag</t>
  </si>
  <si>
    <t>Uur</t>
  </si>
  <si>
    <t>(Bedienen)d personeel</t>
  </si>
  <si>
    <t>Algemeen medewerker (bedienden personeel schranklader/loswalmederwerker/grondwerker)</t>
  </si>
  <si>
    <t>Maand</t>
  </si>
  <si>
    <t>De machine</t>
  </si>
  <si>
    <t>Schranklader/Bobcat incl. afstandbediening en hijsconstructie en overige toebehoren (o.b.v. 1000 uur inzet per jaar)</t>
  </si>
  <si>
    <t>Bedienend personeel</t>
  </si>
  <si>
    <t>De machine (incl. brandstof)</t>
  </si>
  <si>
    <t>Vrachtwagen 3</t>
  </si>
  <si>
    <t>Vrachtwagen 2</t>
  </si>
  <si>
    <t>Vrachtwagen 1</t>
  </si>
  <si>
    <t xml:space="preserve">Veegzuigwagen </t>
  </si>
  <si>
    <t>Wegdekreiniger</t>
  </si>
  <si>
    <t>Onderdeel</t>
  </si>
  <si>
    <t>Voor locatie Nauerna</t>
  </si>
  <si>
    <t>Tractor voorzien van bezem (o.b.v. 1600 uur inzet per jaar), waterwagen (o.b.v. 1200 uur inzet per jaar), grondkar (o.b.v. 400 uur inzet per jaar)</t>
  </si>
  <si>
    <t xml:space="preserve">Voor locatie Wieringermeer </t>
  </si>
  <si>
    <t>Inschrijfsom P1</t>
  </si>
  <si>
    <t>Naam inschrijver</t>
  </si>
  <si>
    <t>Ongewogen score kernregels</t>
  </si>
  <si>
    <t>Ongewogen score niet kernregels</t>
  </si>
  <si>
    <t>Gewogen score P2</t>
  </si>
  <si>
    <t>PERSONEEL &amp; FUNCTIES</t>
  </si>
  <si>
    <t>Nr.</t>
  </si>
  <si>
    <t>Ongewogen score</t>
  </si>
  <si>
    <t>Duikteam equipment t.b.v. inspectie &amp; werkzaamheden in putten</t>
  </si>
  <si>
    <t>Electrolasser met apparatuur</t>
  </si>
  <si>
    <t>uur</t>
  </si>
  <si>
    <t>Grondwerker / rioollegger</t>
  </si>
  <si>
    <t>Koppel stratenmakers</t>
  </si>
  <si>
    <t>Machinist</t>
  </si>
  <si>
    <t>Projectleider</t>
  </si>
  <si>
    <t>Spiegellasser incl. apparatuur tot 400 mm</t>
  </si>
  <si>
    <t>Stratenmaker</t>
  </si>
  <si>
    <t>Uitvoerder</t>
  </si>
  <si>
    <t>Uitzetter met GPS</t>
  </si>
  <si>
    <t>Werkvoorbereider/ calculator</t>
  </si>
  <si>
    <t>Uitvoeren Klicmelding</t>
  </si>
  <si>
    <t>stuk</t>
  </si>
  <si>
    <t>MACHINES &amp; MATERIEEL</t>
  </si>
  <si>
    <t>Aanvoer excl. transport begeleiding</t>
  </si>
  <si>
    <t>keer</t>
  </si>
  <si>
    <t>Aanvoer incl. transport begeleiding</t>
  </si>
  <si>
    <t>Aggregaat 10 kVA exclusief brandstof</t>
  </si>
  <si>
    <t>Aggregaat 3,5 kVA exclusief brandstof</t>
  </si>
  <si>
    <t>Aggregaat 80 kVA exclusief brandstof</t>
  </si>
  <si>
    <t>Deco-unit</t>
  </si>
  <si>
    <t>E-laskast + aggregaat exclusief brandstof</t>
  </si>
  <si>
    <t>Klokpomp 2" met 100 m slang &amp; 25 m E kabel</t>
  </si>
  <si>
    <t>Klokpomp 3" met 100 m slang &amp; 25 m E kabel</t>
  </si>
  <si>
    <t>Klokpomp 4" met 100 m slang &amp; 25 m E kabel</t>
  </si>
  <si>
    <t>Mobiele lichtkar voorzien van aggregaat exclusief brandstof</t>
  </si>
  <si>
    <t>Trilplaat groot incl. brandstof</t>
  </si>
  <si>
    <t>Zuigwagen, trailer (V.D. Stelt of gelijkwaardig)  incl. bediening &amp; brandstof</t>
  </si>
  <si>
    <t>HULPSTUKKEN &amp; MATERIEEL</t>
  </si>
  <si>
    <t>Afzekhek / schrikhek</t>
  </si>
  <si>
    <t>Afzetschild</t>
  </si>
  <si>
    <t>Bouwhekhuur lang per m1</t>
  </si>
  <si>
    <t>m1</t>
  </si>
  <si>
    <t>Draglineschot 6x1 m1 per dag</t>
  </si>
  <si>
    <t>Draglineschot 7x1 m1 per dag</t>
  </si>
  <si>
    <t>Draglineschot 8x1 m1 per dag</t>
  </si>
  <si>
    <t>Kantelbak</t>
  </si>
  <si>
    <t>Roterende laser</t>
  </si>
  <si>
    <t>Spiegellascontainer</t>
  </si>
  <si>
    <t>P2 EISENPAKKET PERSONEEL &amp; MACHINES - CIVIELE WERKZAAMHEDEN</t>
  </si>
  <si>
    <t>Specificatie</t>
  </si>
  <si>
    <t>Prijs 2026</t>
  </si>
  <si>
    <t>Omschrijving / Eis</t>
  </si>
  <si>
    <t>ALGEMENE EISEN - ALLE MACHINES</t>
  </si>
  <si>
    <t>Onderstaande eisen gelden voor alle machines tenzij anders vermeld bij de specifieke machine.</t>
  </si>
  <si>
    <t>Emissienorm</t>
  </si>
  <si>
    <t>De motoren van machines dienen minimaal stage 4, binnen een periode van een ½ jaar na ingang overeenkomst minimaal stage 5 dienen te zijn. Voor alle vrachtwagens geldt minimaal voldoen aan EURO 6.</t>
  </si>
  <si>
    <t>Filteroverdruksysteem &gt; 100 Pascal cabine met P3-actiefkoolfilter AB</t>
  </si>
  <si>
    <t>Voor alle machines en vrachtwagens is een filteroverdrukinstallatie conform CROW 400 verplicht, voor bescherming tegen stof en gassen. De inschrijver is verantwoordelijk voor het bijhouden van de administratie behorend bij het filtersysteem van de overdrukfilters en dit te delen met de opdrachtgever.</t>
  </si>
  <si>
    <t>Machinist / overig personeel</t>
  </si>
  <si>
    <t>CROW 400 type B gekeurd, VCA-gecertificeerde, Nederlands sprekend, bij niet beschikbaar Engelstalig</t>
  </si>
  <si>
    <t>Staat van onderhoud</t>
  </si>
  <si>
    <t>Machines worden bedrijfsklaar, goed onderhouden en inzetbaar geleverd</t>
  </si>
  <si>
    <t>Geschiktheid terrein</t>
  </si>
  <si>
    <t>Geschikt voor inzet op stortlocaties en civieltechnische werkzaamheden onder wisselende terreinomstandigheden</t>
  </si>
  <si>
    <t>Documentatie</t>
  </si>
  <si>
    <t>Leverancier dient onderhoudslogboek en certificaten op verzoek te kunnen overleggen</t>
  </si>
  <si>
    <t>Inzet van gasolietanks t.b.v. bevoorraden machines per locatie</t>
  </si>
  <si>
    <t>Dient te zijn inbegrepen</t>
  </si>
  <si>
    <t>1. Duikteam equipment t.b.v. inspectie &amp; werkzaamheden in putten</t>
  </si>
  <si>
    <t>€ 3.000,00</t>
  </si>
  <si>
    <t>Volledig uitgerust duikteam voor inspectie- en onderhoudswerkzaamheden in putten, riolen en waterpartijen.</t>
  </si>
  <si>
    <t>Teamsamenstelling</t>
  </si>
  <si>
    <t>Minimaal 3 personen: duiker, duikploegleider en assistent conform Arbeidsomstandighedenbesluit 6.16-6.17</t>
  </si>
  <si>
    <t>Certificering</t>
  </si>
  <si>
    <t>NEN-EN 250 certificering, geldig medisch duikkeuringsattest, VCA-VOL certificaat</t>
  </si>
  <si>
    <t>Uitrusting</t>
  </si>
  <si>
    <t>Compleet duikpak met communicatiesysteem, persluchtflessen, nooduitrusting, onderwatercamera, verlichting</t>
  </si>
  <si>
    <t>2. Electrolasser met apparatuur</t>
  </si>
  <si>
    <t>€ 86,55</t>
  </si>
  <si>
    <t>Gecertificeerd elektrisch lasser met professionele lasapparatuur</t>
  </si>
  <si>
    <t>Apparatuur</t>
  </si>
  <si>
    <r>
      <t>Lasapparatuur geschikt</t>
    </r>
    <r>
      <rPr>
        <sz val="11"/>
        <color theme="1"/>
        <rFont val="Aptos Narrow"/>
        <family val="2"/>
        <scheme val="minor"/>
      </rPr>
      <t xml:space="preserve"> voor MIG/MAG en</t>
    </r>
    <r>
      <rPr>
        <sz val="11"/>
        <color rgb="FF000000"/>
        <rFont val="Aptos Narrow"/>
        <family val="2"/>
        <scheme val="minor"/>
      </rPr>
      <t xml:space="preserve"> elektrode lassen, inclusief PBM's</t>
    </r>
  </si>
  <si>
    <t>3. Grondwerker / rioollegger</t>
  </si>
  <si>
    <t>€ 57,73</t>
  </si>
  <si>
    <t>Ervaren grondwerker voor riool- en grondwerkzaamheden</t>
  </si>
  <si>
    <t>VCA-Basis gecertificeerd, ervaring met rioolwerkzaamheden</t>
  </si>
  <si>
    <t>Kennis</t>
  </si>
  <si>
    <t>Kennis van rioolsystemen, beschoeiingstechnieken en grondwerk volgens CROW-richtlijnen</t>
  </si>
  <si>
    <t>4. Koppel stratenmakers</t>
  </si>
  <si>
    <t>€ 93,44</t>
  </si>
  <si>
    <t>Koppel bestaande uit 2 vakbekwame stratenmakers</t>
  </si>
  <si>
    <t>VCA-basis gecertificeerd, vakbekwaam stratenmaker</t>
  </si>
  <si>
    <t>5. Machinist</t>
  </si>
  <si>
    <t>€ 65,00</t>
  </si>
  <si>
    <t>Ervaren machinist voor bediening van diverse machines</t>
  </si>
  <si>
    <t>Ervaring</t>
  </si>
  <si>
    <t>Minimaal 3 jaar ervaring met graafmachines, shovels en/of tractoren</t>
  </si>
  <si>
    <t>6. Projectleider</t>
  </si>
  <si>
    <t>€ 96,74</t>
  </si>
  <si>
    <t>Projectleider voor aansturing en coördinatie van werkzaamheden</t>
  </si>
  <si>
    <t>VCA-VOL gecertificeerd, HBO werk- en denkniveau, DLP-opleiding</t>
  </si>
  <si>
    <t>Taken</t>
  </si>
  <si>
    <t>Aansturing, planning, communicatie met opdrachtgever</t>
  </si>
  <si>
    <t>7. Spiegellasser incl. apparatuur tot 400 mm</t>
  </si>
  <si>
    <t>€ 91,81</t>
  </si>
  <si>
    <t>Gecertificeerd spiegellasser met apparatuur voor kunststofbuizen</t>
  </si>
  <si>
    <t>Spiegellasmachine geschikt voor PE/PP buizen tot Ø 400 mm, inclusief lasregistratiesysteem</t>
  </si>
  <si>
    <t>8. Stratenmaker</t>
  </si>
  <si>
    <t>€ 66,78</t>
  </si>
  <si>
    <t>Vakbekwame stratenmaker voor bestratingswerk</t>
  </si>
  <si>
    <t>VCA-Basis gecertificeerd, vakbekwaam stratenmaker</t>
  </si>
  <si>
    <t>9. Uitvoerder</t>
  </si>
  <si>
    <t>€ 71,12</t>
  </si>
  <si>
    <t>Uitvoerder voor dagelijkse coördinatie en aansturing</t>
  </si>
  <si>
    <t>VCA-VOL gecertificeerd, MBO+ werk- en denkniveau, DLP-opleiding</t>
  </si>
  <si>
    <t>Dagelijkse coördinatie, aansturen van personeel, bewaken van kwaliteit en veiligheid</t>
  </si>
  <si>
    <t>10. Uitzetter met GPS</t>
  </si>
  <si>
    <t>€ 96,51</t>
  </si>
  <si>
    <t>Uitzetter met GPS-meetapparatuur voor nauwkeurig uitzetten</t>
  </si>
  <si>
    <t>VCA-Basis gecertificeerd, ervaring met GPS-meetsystemen</t>
  </si>
  <si>
    <t>GPS-meetapparatuur met RTK-correctie, nauwkeurigheid minimaal 2 cm horizontaal</t>
  </si>
  <si>
    <t>11. Werkvoorbereider/calculator</t>
  </si>
  <si>
    <t>€ 89,54</t>
  </si>
  <si>
    <t>Werkvoorbereider voor calculatie van GWW-projecten</t>
  </si>
  <si>
    <t>VCA-VOL gecertificeerd, MBO werk- en denkniveau</t>
  </si>
  <si>
    <t>Ervaring met calculatie GWW-projecten, kennis RAW-systematiek en kostprijsberekeningen</t>
  </si>
  <si>
    <t>12. Uitvoeren Klicmelding</t>
  </si>
  <si>
    <t>€ 146,42</t>
  </si>
  <si>
    <t>Volledige afhandeling Klic-melding inclusief opvragen en analyseren kabel- en leidinginformatie</t>
  </si>
  <si>
    <t>13. Aanvoer excl. transport begeleiding</t>
  </si>
  <si>
    <t>€ 617,55</t>
  </si>
  <si>
    <t>Transport van materieel naar projectlocatie exclusief transportbegeleiding</t>
  </si>
  <si>
    <t>14. Aanvoer incl. transport begeleiding</t>
  </si>
  <si>
    <t>€ 966,57</t>
  </si>
  <si>
    <t>Transport van materieel naar projectlocatie inclusief gecertificeerde transportbegeleiding</t>
  </si>
  <si>
    <t>€ 182,43</t>
  </si>
  <si>
    <t>Transport en plaatsing van midikraan inclusief bediening bij aankomst</t>
  </si>
  <si>
    <t>€ 140,49</t>
  </si>
  <si>
    <t>Transport en plaatsing van minikraan inclusief bediening bij aankomst</t>
  </si>
  <si>
    <t>17. Aggregaat 10 kVA exclusief brandstof</t>
  </si>
  <si>
    <t>€ 78,72</t>
  </si>
  <si>
    <t>Mobiele stroomvoorziening voor werklocaties</t>
  </si>
  <si>
    <t>Vermogen</t>
  </si>
  <si>
    <t>10 kVA continu vermogen, geschikt voor elektrisch gereedschap en verlichting</t>
  </si>
  <si>
    <t>Aansluiting</t>
  </si>
  <si>
    <t>230V en/of 400V aansluitingen, aardlekbeveiliging</t>
  </si>
  <si>
    <t>18. Aggregaat 3,5 kVA exclusief brandstof</t>
  </si>
  <si>
    <t>€ 56,05</t>
  </si>
  <si>
    <t>Compacte stroomvoorziening voor licht gebruik</t>
  </si>
  <si>
    <t>3,5 kVA, geschikt voor klein elektrisch gereedschap</t>
  </si>
  <si>
    <t>19. Aggregaat 80 kVA exclusief brandstof</t>
  </si>
  <si>
    <t>€ 172,14</t>
  </si>
  <si>
    <t>Zware stroomvoorziening voor grote verbruikers</t>
  </si>
  <si>
    <t>80 kVA continu vermogen, geschikt voor bouwplaatsinstallaties</t>
  </si>
  <si>
    <t>400V driefase aansluiting, automatische spanningsregeling</t>
  </si>
  <si>
    <t>€ 131,06</t>
  </si>
  <si>
    <t>Rupsdozer voor grondverzet en egalisatiewerkzaamheden</t>
  </si>
  <si>
    <t>Type</t>
  </si>
  <si>
    <t>Caterpillar D5 of gelijkwaardig</t>
  </si>
  <si>
    <t>Gewichtsklasse</t>
  </si>
  <si>
    <t>± 19,5 ton</t>
  </si>
  <si>
    <t>Motorvermogen</t>
  </si>
  <si>
    <t>127 kW (170 pk)</t>
  </si>
  <si>
    <t>Bladbreedte</t>
  </si>
  <si>
    <t>≥ 4,0 meter</t>
  </si>
  <si>
    <t>Trekkracht</t>
  </si>
  <si>
    <t>≥ 31 ton maximale disselkracht</t>
  </si>
  <si>
    <t>21. Deco-unit</t>
  </si>
  <si>
    <t>€ 161,59</t>
  </si>
  <si>
    <t>Decontaminatie-unit voor persoonlijke reiniging bij vervuild werk</t>
  </si>
  <si>
    <t>Douche, omkleedruimte, wasgelegenheid, gescheiden schone/vuile zone</t>
  </si>
  <si>
    <t>€ 129,40</t>
  </si>
  <si>
    <t>Knikgestuurde dumper voor grondtransport</t>
  </si>
  <si>
    <t>Volvo A25 of gelijkwaardig</t>
  </si>
  <si>
    <t>Laadvermogen</t>
  </si>
  <si>
    <t>≥ 15 m³ heaped, ≥ 24 ton laadvermogen</t>
  </si>
  <si>
    <t>≥ 260 kW</t>
  </si>
  <si>
    <t>Akoustische achteruitrijsignalering</t>
  </si>
  <si>
    <t>Broadband alarm</t>
  </si>
  <si>
    <t>€ 139,16</t>
  </si>
  <si>
    <t>Zware knikgestuurde dumper voor grondtransport</t>
  </si>
  <si>
    <t>Volvo A30 of gelijkwaardig</t>
  </si>
  <si>
    <t>≥ 18 m³ heaped, ≥ 28 ton laadvermogen</t>
  </si>
  <si>
    <t>24. E-laskast + aggregaat exclusief brandstof</t>
  </si>
  <si>
    <t>€ 160,21</t>
  </si>
  <si>
    <t>Elektrische laskast met eigen stroomvoorziening</t>
  </si>
  <si>
    <t>Elektrode lasapparatuur met aggregaat, geschikt voor las-elektroden tot 4 mm</t>
  </si>
  <si>
    <t>25. Klokpomp 2" met 100 m slang &amp; 25 m E kabel</t>
  </si>
  <si>
    <t>€ 30,96</t>
  </si>
  <si>
    <t>Dompelpomp voor bronbemaling en waterbeheer</t>
  </si>
  <si>
    <t>Capaciteit</t>
  </si>
  <si>
    <t>2" aansluiting, geschikt voor licht vervuild water</t>
  </si>
  <si>
    <t>Bijgeleverd</t>
  </si>
  <si>
    <t>100 meter persslang en 25 meter elektriciteitskabel</t>
  </si>
  <si>
    <t>26. Klokpomp 3" met 100 m slang &amp; 25 m E kabel</t>
  </si>
  <si>
    <t>€ 60,64</t>
  </si>
  <si>
    <t>Middelzware dompelpomp voor bronbemaling</t>
  </si>
  <si>
    <t>3" aansluiting, hoger debiet voor grotere waterhoeveelheden</t>
  </si>
  <si>
    <t>27. Klokpomp 4" met 100 m slang &amp; 25 m E kabel</t>
  </si>
  <si>
    <t>€ 84,62</t>
  </si>
  <si>
    <t>Zware dompelpomp voor grote waterhoeveelheden</t>
  </si>
  <si>
    <t>4" aansluiting, geschikt voor intensieve bronbemaling</t>
  </si>
  <si>
    <t>€ 108,96</t>
  </si>
  <si>
    <t>Vrachtwagen met knijperkraan voor laden/lossen</t>
  </si>
  <si>
    <t>Minimaal 6x4 aandrijving, hydraulische knijperkraan</t>
  </si>
  <si>
    <t>Geschikt voor laden/lossen van bulkmaterialen</t>
  </si>
  <si>
    <t>Afdekkleppen</t>
  </si>
  <si>
    <t>Automatische hydraulische afdekkleppen verplicht</t>
  </si>
  <si>
    <t>Registratie</t>
  </si>
  <si>
    <t>Transporteur verplicht VIHB-geregistreerd</t>
  </si>
  <si>
    <t>Digitaal transport</t>
  </si>
  <si>
    <t>Digitale transporten verplicht, voorkeur via Logistiek Zonder Papier (LZP) app</t>
  </si>
  <si>
    <t>€ 89,49</t>
  </si>
  <si>
    <t>Compacte rupskraan voor krappe werkruimtes</t>
  </si>
  <si>
    <t>5-8 ton</t>
  </si>
  <si>
    <t>Bakinhoud</t>
  </si>
  <si>
    <t>≥ 300 liter standaard graafbak</t>
  </si>
  <si>
    <t>Graafdiepte</t>
  </si>
  <si>
    <t>≥ 3,5 meter</t>
  </si>
  <si>
    <t>2 bakken: smalle bak en standaard graafbak</t>
  </si>
  <si>
    <t>€ 81,11</t>
  </si>
  <si>
    <t>Kleine rupskraan voor zeer krappe werkruimtes</t>
  </si>
  <si>
    <t>1,5-3 ton</t>
  </si>
  <si>
    <t>≥ 150 liter standaard graafbak</t>
  </si>
  <si>
    <t>Doorrijdbreedte</t>
  </si>
  <si>
    <t>≤ 1,5 meter voor doorgang door poorten en smalle toegangen</t>
  </si>
  <si>
    <t>€ 99,98</t>
  </si>
  <si>
    <t>Mobiele rupskraan voor graaf- en hijswerkzaamheden</t>
  </si>
  <si>
    <t>≥ 12 ton</t>
  </si>
  <si>
    <t>≥ 1.000 liter</t>
  </si>
  <si>
    <t>Palletvork en 2 bakken: smalle bak en standaard graafbak</t>
  </si>
  <si>
    <t>32. Mobiele lichtkar voorzien van aggregaat excl. brandstof</t>
  </si>
  <si>
    <t>€ 143,71</t>
  </si>
  <si>
    <t>Verrijdbare verlichtingsinstallatie voor nachtwerk</t>
  </si>
  <si>
    <t>Lichtopbrengst</t>
  </si>
  <si>
    <t>Minimaal 4 x 1.000W LED-lampen of equivalent</t>
  </si>
  <si>
    <t>Masthoogte</t>
  </si>
  <si>
    <t>Hydraulische mast, uitschuifbaar tot minimaal 8 meter</t>
  </si>
  <si>
    <t>€ 119,72</t>
  </si>
  <si>
    <t>Middelgrote rupskraan voor grondverzet</t>
  </si>
  <si>
    <t>≥ 20 ton</t>
  </si>
  <si>
    <t>≥ 1.500 liter</t>
  </si>
  <si>
    <t>≥ 6 meter</t>
  </si>
  <si>
    <t>Reikwijdte</t>
  </si>
  <si>
    <t>≥ 9 meter</t>
  </si>
  <si>
    <t>≥ 110 kW</t>
  </si>
  <si>
    <t>€ 126,66</t>
  </si>
  <si>
    <t>Rupskraan voor zwaardere grondwerkzaamheden</t>
  </si>
  <si>
    <t>≥ 25 ton</t>
  </si>
  <si>
    <t>≥ 1.750 liter</t>
  </si>
  <si>
    <t>≥ 6,5 meter</t>
  </si>
  <si>
    <t>≥ 10 meter</t>
  </si>
  <si>
    <t>≥ 140 kW / 190 pk</t>
  </si>
  <si>
    <t>Rupsbreedte</t>
  </si>
  <si>
    <t>600-700 mm (geschikt voor zachte ondergrond)</t>
  </si>
  <si>
    <t>Bijgeleverde hulpstukken</t>
  </si>
  <si>
    <t>Dieplepel, palletvork, hydraulisch kantelstuk</t>
  </si>
  <si>
    <t>€ 135,93</t>
  </si>
  <si>
    <t>Zware rupskraan voor grootschalig grondverzet</t>
  </si>
  <si>
    <t>≥ 30 ton</t>
  </si>
  <si>
    <t>≥ 2.000 liter</t>
  </si>
  <si>
    <t>≥ 7 meter</t>
  </si>
  <si>
    <t>≥ 11 meter</t>
  </si>
  <si>
    <t>≥ 160 kW</t>
  </si>
  <si>
    <t>€ 155,89</t>
  </si>
  <si>
    <t>Rupskraan met verlengde giek voor diepere/verder reikende werkzaamheden</t>
  </si>
  <si>
    <t>≥ 1.250 liter</t>
  </si>
  <si>
    <t>Gieklengte</t>
  </si>
  <si>
    <t>Lange giek configuratie voor extra reikwijdte en graafdiepte</t>
  </si>
  <si>
    <t>€ 163,39</t>
  </si>
  <si>
    <t>Rupskraan met lange giek voor specialistisch werk</t>
  </si>
  <si>
    <t>€ 170,25</t>
  </si>
  <si>
    <t>Zware rupskraan met lange giek</t>
  </si>
  <si>
    <t>€ 176,76</t>
  </si>
  <si>
    <t>Zwaarste rupskraan met lange giek configuratie</t>
  </si>
  <si>
    <t>€ 99,33</t>
  </si>
  <si>
    <t>Compacte wiellader voor laden en transport</t>
  </si>
  <si>
    <t>10-12 ton</t>
  </si>
  <si>
    <t>Bakinhoud (puinbak)</t>
  </si>
  <si>
    <t>2 bakken (brede bak en standaard bak) en palletvork</t>
  </si>
  <si>
    <t>Kipcapaciteit</t>
  </si>
  <si>
    <t>≥ 2,5 ton</t>
  </si>
  <si>
    <t>≥ 90 kW / 120 pk</t>
  </si>
  <si>
    <t>Snelheid</t>
  </si>
  <si>
    <t>Max. 40 km/u</t>
  </si>
  <si>
    <t>Hydraulisch systeem</t>
  </si>
  <si>
    <t>Load-sensing hydrauliek</t>
  </si>
  <si>
    <t>GPS-volgsysteem / machine draaiuren</t>
  </si>
  <si>
    <t>GPS-tracking met registratie van machine-draaiuren en locatie</t>
  </si>
  <si>
    <t>€ 112,33</t>
  </si>
  <si>
    <t>Middelgrote wiellader</t>
  </si>
  <si>
    <t>12-14 ton</t>
  </si>
  <si>
    <t>≥ 3,0 ton</t>
  </si>
  <si>
    <t>≥ 100 kW / 135 pk</t>
  </si>
  <si>
    <t>2 bakken (brede bak en standaard bak), palletvork</t>
  </si>
  <si>
    <t>Zware wiellader voor intensief gebruik</t>
  </si>
  <si>
    <t>15-17 ton</t>
  </si>
  <si>
    <t>≥ 2.500 liter</t>
  </si>
  <si>
    <t>≥ 3,5 ton</t>
  </si>
  <si>
    <t>≥ 110 kW / 150 pk</t>
  </si>
  <si>
    <t>2 bakken (brede bak en standaard bak), rubberflap, palletvork en rijplatenhaak</t>
  </si>
  <si>
    <t>€ 118,77</t>
  </si>
  <si>
    <t>Zwaarste wiellader categorie</t>
  </si>
  <si>
    <t>17-20 ton</t>
  </si>
  <si>
    <t>≥ 2.750 liter</t>
  </si>
  <si>
    <t>≥ 4,0 ton</t>
  </si>
  <si>
    <t>≥ 130 kW / 175 pk</t>
  </si>
  <si>
    <t>€ 100,27</t>
  </si>
  <si>
    <t>Tractor met kiepende aanhanger voor grondtransport</t>
  </si>
  <si>
    <t>Tractorvermogen</t>
  </si>
  <si>
    <t>≥ 120 pk</t>
  </si>
  <si>
    <t>Kipperinhoud</t>
  </si>
  <si>
    <t>≥ 10 m³</t>
  </si>
  <si>
    <t>Type aanhanger</t>
  </si>
  <si>
    <t>Beco of gelijkwaardig, hydraulisch kippend</t>
  </si>
  <si>
    <t>€ 110,74</t>
  </si>
  <si>
    <t>Tractor met grotere kiepende aanhanger</t>
  </si>
  <si>
    <t>≥ 140 pk</t>
  </si>
  <si>
    <t>≥ 13 m³</t>
  </si>
  <si>
    <t>€ 128,80</t>
  </si>
  <si>
    <t>Tractor met grote kiepende aanhanger voor bulktransport</t>
  </si>
  <si>
    <t>≥ 160 pk</t>
  </si>
  <si>
    <t>≥ 24 m³</t>
  </si>
  <si>
    <t>47. Trilplaat groot incl. brandstof</t>
  </si>
  <si>
    <t>€ 85,00</t>
  </si>
  <si>
    <t>Zware trilplaat voor verdichten van funderingen en bestratingen</t>
  </si>
  <si>
    <t>Gewicht</t>
  </si>
  <si>
    <t>≥ 400 kg</t>
  </si>
  <si>
    <t>Verdichtingskracht</t>
  </si>
  <si>
    <t>≥ 35 kN</t>
  </si>
  <si>
    <t>€ 119,16</t>
  </si>
  <si>
    <t>Zeefoppervlak</t>
  </si>
  <si>
    <t>≥ 38 m²</t>
  </si>
  <si>
    <t>≥ 225 m³/uur afhankelijk van materiaal</t>
  </si>
  <si>
    <t>49. Zuigwagen combi reinigen en zuigen incl. bediening &amp; brandstof</t>
  </si>
  <si>
    <t>€ 184,00</t>
  </si>
  <si>
    <t>Combinatie-voertuig voor hogedruk reinigen en vacuüm zuigen van riolen</t>
  </si>
  <si>
    <t>Tankinhoud</t>
  </si>
  <si>
    <t>≥ 8.000 liter totaal (schoon water + opvang)</t>
  </si>
  <si>
    <t>Zuigcapaciteit</t>
  </si>
  <si>
    <t>≥ 7.200 liter/minuut</t>
  </si>
  <si>
    <t>Hogedruk</t>
  </si>
  <si>
    <t>≥ 200 bar bij minimaal 100 liter/minuut</t>
  </si>
  <si>
    <t>Slanglengte</t>
  </si>
  <si>
    <t>≥ 50 meter hogedrukslang</t>
  </si>
  <si>
    <t>Toepassing</t>
  </si>
  <si>
    <t>Geschikt voor hoge druk reiniging van van rioolputten, buizen, overige putten etc.</t>
  </si>
  <si>
    <t>50. Zuigwagen t.b.v. grondwerk sleuven graven bij kabels incl. bediening &amp; brandstof</t>
  </si>
  <si>
    <t>€ 180,00</t>
  </si>
  <si>
    <t>Grondzuigwagen voor schadevrij sleuven graven nabij kabels en leidingen</t>
  </si>
  <si>
    <t>≥ 7.200 liter/minuut vacuüm</t>
  </si>
  <si>
    <t>≥ 10 m³ opvangtank</t>
  </si>
  <si>
    <t>Zuigafstand</t>
  </si>
  <si>
    <t>≥ 100 meter slangbereik via koppelbare slangdragers</t>
  </si>
  <si>
    <t>Geschikt voor zuigen van zand, grond, grind tot Ø 20 cm</t>
  </si>
  <si>
    <t>51. Zuigwagen, trailer (V.D. Stelt of gelijkwaardig) incl. bediening &amp; brandstof</t>
  </si>
  <si>
    <t>€ 152,00</t>
  </si>
  <si>
    <t>Trailermontage zuigwagen voor flexibele inzet</t>
  </si>
  <si>
    <t>Van der Stelt zuigtrailer of gelijkwaardig</t>
  </si>
  <si>
    <t>≥ 5.400 liter/minuut</t>
  </si>
  <si>
    <t>≥ 6 m³ opvangtank</t>
  </si>
  <si>
    <t>52. Afzethek / schrikhek</t>
  </si>
  <si>
    <t>€ 1,55</t>
  </si>
  <si>
    <t>Verkeershek voor afzetting werkgebieden conform CROW-richtlijnen</t>
  </si>
  <si>
    <t>Kunststof of stalen schrikhek, rood-wit gestreept, stabiel op eigen voet</t>
  </si>
  <si>
    <t>53. Afzetschild</t>
  </si>
  <si>
    <t>€ 0,66</t>
  </si>
  <si>
    <t>Verkeersschild voor tijdelijke afzettingen</t>
  </si>
  <si>
    <t>Conform RVV, reflecterend, geschikt voor plaatsing op voet of hek</t>
  </si>
  <si>
    <t>54. Bouwhekhuur lang per m1</t>
  </si>
  <si>
    <t>€ 0,32</t>
  </si>
  <si>
    <t>Bouwhekken voor terreinafzetting</t>
  </si>
  <si>
    <t>Standaard bouwhek 3,5 m breed, verzinkt staal, met betonvoeten</t>
  </si>
  <si>
    <t>55. Draglineschot 6x1 m1 per dag</t>
  </si>
  <si>
    <t>€ 7,04</t>
  </si>
  <si>
    <t>Hardhouten schot als onderlegger voor graafmachines en kranen ter voorkoming van wegzakken in zachte ondergrond</t>
  </si>
  <si>
    <t>Afmetingen</t>
  </si>
  <si>
    <t>6.000 x 1.000 mm, hardhout (azobé of gelijkwaardig), dikte ≥ 50 mm</t>
  </si>
  <si>
    <t>56. Draglineschot 7x1 m1 per dag</t>
  </si>
  <si>
    <t>€ 8,47</t>
  </si>
  <si>
    <t>7.000 x 1.000 mm, hardhout (azobé of gelijkwaardig), dikte ≥ 50 mm</t>
  </si>
  <si>
    <t>57. Draglineschot 8x1 m1 per dag</t>
  </si>
  <si>
    <t>€ 9,83</t>
  </si>
  <si>
    <t>Hardhouten schot als onderlegger voor zware graafmachines en kranen ter voorkoming van wegzakken</t>
  </si>
  <si>
    <t>8.000 x 1.000 mm, hardhout (azobé of gelijkwaardig), dikte ≥ 60 mm, draagvermogen ≥ 60 ton</t>
  </si>
  <si>
    <t>€ 75,00</t>
  </si>
  <si>
    <t>3D-GPS machinebesturing voor graafmachines</t>
  </si>
  <si>
    <t>GPS-ontvanger met RTK-correctie, nauwkeurigheid ≤ 3 cm, geschikt voor montage op rupskraan of shovel</t>
  </si>
  <si>
    <t>Functies</t>
  </si>
  <si>
    <t>Real-time hoogte- en positiebepaling, digitale terreinmodellen, registratie uitgevoerd werk</t>
  </si>
  <si>
    <t>59. Kantelbak</t>
  </si>
  <si>
    <t>€ 80,00</t>
  </si>
  <si>
    <t>Hydraulische kantelbak voor shovel of kraan</t>
  </si>
  <si>
    <t>Hydraulisch kantelbaar ≥ 45° links/rechts, geschikt voor egalisatiewerk</t>
  </si>
  <si>
    <t>60. Roterende laser</t>
  </si>
  <si>
    <t>Roterende laser voor hoogtebepaling</t>
  </si>
  <si>
    <t>Zelfnivellerende roterende laser met ontvanger en statief</t>
  </si>
  <si>
    <t>Nauwkeurigheid</t>
  </si>
  <si>
    <t>± 1,5 mm per 30 meter</t>
  </si>
  <si>
    <t>Bereik</t>
  </si>
  <si>
    <t>≥ 500 meter diameter werkbereik</t>
  </si>
  <si>
    <t>61. Spiegellascontainer</t>
  </si>
  <si>
    <t>€ 172,99</t>
  </si>
  <si>
    <t>Container ingericht voor spiegellassen van kunststofbuizen</t>
  </si>
  <si>
    <t>Geïsoleerde container met verwarming, verlichting en werkbanken</t>
  </si>
  <si>
    <t>Inclusief stroomaansluiting, ventilatie en opslag voor lasapparatuur</t>
  </si>
  <si>
    <t xml:space="preserve">Minimaal tarief </t>
  </si>
  <si>
    <t xml:space="preserve">Maximaal tarief </t>
  </si>
  <si>
    <t xml:space="preserve">Bijlage G - Prijsopgaveformulier </t>
  </si>
  <si>
    <t xml:space="preserve">Minimale prijs per eenheid </t>
  </si>
  <si>
    <t xml:space="preserve">Maximale prijs per eenheid </t>
  </si>
  <si>
    <t>Totaal 2027</t>
  </si>
  <si>
    <t>Gewogen punten P1</t>
  </si>
  <si>
    <t>Zuigwagen t.b.v. grondwerk sleuven graven bij kabels incl. bediening &amp; brandstof</t>
  </si>
  <si>
    <t>P1 Taken 2027 voor Wieringermeer en Nauerna</t>
  </si>
  <si>
    <t>CROW gekeurd, VCA-Basis gecertificeerd, relevant rijbewijs T en/of CE</t>
  </si>
  <si>
    <t>Geldig lascertificaat conform NEN-EN ISO 9606-1 voor staallassen, Geldig lascertificaat conform NTA 8828 voor electrolassen. VCA-basis gecertificeerd</t>
  </si>
  <si>
    <t>Geldig spiegellascertificaat conform  NEN-7200:2017, VCA-VOL gecertificeerd</t>
  </si>
  <si>
    <t xml:space="preserve">Voor het prijsonderdeel P1 geeft u prijzen op voor de beschreven taken voor de locaties Wieringermeer en Nauerna in het eerste contractjaar. Deze taken bestaan uit de beschikbaarstelling van machines, materieel en bedienend personeel ten behoeve van de afvalverwerking op deze locaties. De gevraagde hoeveelheden in het prijsopgaveformulier zijn gebaseerd op de verwachte inzet gedurende het eerste contractjaar. Uw aangeboden prijs vormt de basis voor de opdrachtverstrekking voor de betreffende taken in het eerste contractjaar.
Zie voor de geëiste specificaties van de machines eis 13 in het programma van eisen.
De genoemde inzeturen dienen als uitgangspunt voor de prijsstelling en beoordeling van de inschrijving. De daadwerkelijk af te nemen uren kunnen gedurende de uitvoering afwijken.
De aangeboden tarieven zijn, tenzij in de beschrijving anders vermeld, exclusief de brandstofkosten voor de machines. Deze kosten kunnen separaat worden gefactureerd, zie hiervoor eis 52 van het programma van eisen.
Inschrijver vult enkel de geel gemarkeerde velden in.
</t>
  </si>
  <si>
    <t xml:space="preserve">Aanvoer midikraan </t>
  </si>
  <si>
    <t>Aanvoer minikraan</t>
  </si>
  <si>
    <t>Zuigwagen combi reinigen en zuigen incl. bediening &amp; brandstof</t>
  </si>
  <si>
    <t>Trommelzeef (Cribus 3800E of gelijkwaardig) excl. Brandstof</t>
  </si>
  <si>
    <t xml:space="preserve">15. Aanvoer midikraan </t>
  </si>
  <si>
    <t xml:space="preserve">16. Aanvoer minikraan </t>
  </si>
  <si>
    <t>48. Trommelzeef (Cribus 3800E  of gelijkwaardig) excl. brandstof</t>
  </si>
  <si>
    <t>Mobiele trommelzeef voor zeven van grond</t>
  </si>
  <si>
    <t>Verwisselbare of verstelbare zeeftrommels met diverse maaswijdtes beschikbaar</t>
  </si>
  <si>
    <t>Trommels</t>
  </si>
  <si>
    <t>Komptech Cribus 3800 of gelijkwaardig hybride model</t>
  </si>
  <si>
    <r>
      <t xml:space="preserve">Opdrachtgever verzoekt inschrijver in dit prijsblad prijzen aan te bieden voor de verschillende gevraagde onderdelen, waaronder uurtarieven, werkzaamheden, machines en materieel. De aangeboden prijzen vormen gedurende de looptijd van de raamovereenkomst de basis voor het opstellen van offertes, het afsluiten van nadere overeenkomsten en de financiële afwikkeling van de dienstverlening.
Inschrijver dient alle prijzen volledig, duidelijk en conform de instructies in de gele velden van dit prijsblad in te vullen. De aangeboden tarieven en prijzen blijven gedurende de dienstverlening het uitgangspunt voor opdrachtverstrekking.
Niet alle tarieven zullen naar verwachting in dezelfde mate worden gebruikt tijdens de contractperiode. Daarom beoordeelt opdrachtgever P2 aan de hand van een gewogen tarievenset. In onderstaande tabel zijn een aantal regels groen gemarkeerd als kernregels. Deze kernregels wegen gezamenlijk voor 50% mee in de beoordeling van P2. De overige regels wegen gezamenlijk eveneens voor 50% mee. 
</t>
    </r>
    <r>
      <rPr>
        <sz val="11"/>
        <color rgb="FFFF0000"/>
        <rFont val="Aptos Narrow"/>
        <family val="2"/>
        <scheme val="minor"/>
      </rPr>
      <t xml:space="preserve">De aangeboden tarieven moeten aansluiten bij deze eisen en specificaties. Indien in het prijsopgaveformulier is aangegeven dat een tarief inclusief bediening is, dient het betreffende tarief zowel de inzet van het materieel als de bediening daarvan te omvatten. Indien is aangegeven dat een tarief exclusief brandstof is, kunnen brandstofkosten niet in het betreffende tarief worden opgenomen, tenzij in het prijsopgaveformulier expliciet anders is vermeld. Indien in het prijsopgaveformulier is aangegeven dat een tarief inclusief brandstof en is, moeten de brandstofkosten in het aangeboden tarief zijn inbegrepen. 
Voor de onderdelen waarbij is aangegeven dat het tarief inclusief bedienend personeel moet  worden opgegeven, dient Inschrijver een integraal tarief op te nemen waarin de kosten van het  bedienend personeel zijn verwerkt. Voor onderdelen waarbij geen dergelijke vermelding is  opgenomen, dient het tarief exclusief bedienend personeel te worden opgegeven. </t>
    </r>
    <r>
      <rPr>
        <sz val="11"/>
        <color theme="1"/>
        <rFont val="Aptos Narrow"/>
        <family val="2"/>
        <scheme val="minor"/>
      </rPr>
      <t xml:space="preserve">
Inschrijver vult enkel de geel gemarkeerde velden in.</t>
    </r>
  </si>
  <si>
    <r>
      <t>25 tons Rupskraan, 1</t>
    </r>
    <r>
      <rPr>
        <sz val="11"/>
        <color rgb="FFFF0000"/>
        <rFont val="Aptos Narrow"/>
        <family val="2"/>
      </rPr>
      <t>.500</t>
    </r>
    <r>
      <rPr>
        <sz val="11"/>
        <color rgb="FF000000"/>
        <rFont val="Aptos Narrow"/>
        <family val="2"/>
      </rPr>
      <t xml:space="preserve"> ltr.</t>
    </r>
    <r>
      <rPr>
        <sz val="11"/>
        <color rgb="FFFF0000"/>
        <rFont val="Aptos Narrow"/>
        <family val="2"/>
      </rPr>
      <t xml:space="preserve"> incl. 3D GPS machinebesturing</t>
    </r>
    <r>
      <rPr>
        <sz val="11"/>
        <color rgb="FF000000"/>
        <rFont val="Aptos Narrow"/>
        <family val="2"/>
      </rPr>
      <t xml:space="preserve"> en toebehoren (o.b.v. 1800 uur inzet per jaar)</t>
    </r>
  </si>
  <si>
    <t>Rode tekst toegevoegd aan inleiding ter verduidelijking</t>
  </si>
  <si>
    <t>1750 liter bak aangepast naar 1500 liter</t>
  </si>
  <si>
    <t>Indicatie van de inzet per jaar aangepast van 1500 uur naar 1800 uur</t>
  </si>
  <si>
    <t>Indicatie van de inzet per jaar aangepast van 1000 uur naar 1300 uur</t>
  </si>
  <si>
    <t>Indicatie van de inzet per jaar aangepast van 1200 uur naar 1800 uur</t>
  </si>
  <si>
    <t>Maximum tarief aangepast van €3.150 naar €4.500</t>
  </si>
  <si>
    <t>Maximum tarief aangepast van €91 naar €96</t>
  </si>
  <si>
    <t>Maximum tarief aangepast van €61 naar €64</t>
  </si>
  <si>
    <t>Maximum tarief aangepast van €98 naar €103</t>
  </si>
  <si>
    <t>Maximum tarief aangepast van €62,50 naar €63</t>
  </si>
  <si>
    <t>Maximum tarief aangepast van €90 naar €95</t>
  </si>
  <si>
    <t>Maximum tarief aangepast van €96 naar €101</t>
  </si>
  <si>
    <t>Maximum tarief aangepast van €75 naar €79</t>
  </si>
  <si>
    <t>Maximum tarief aangepast van €101 naar €106</t>
  </si>
  <si>
    <t>Maximum tarief aangepast van €85 naar €89</t>
  </si>
  <si>
    <t>Maximum tarief aangepast van €648 naar €681</t>
  </si>
  <si>
    <t>Maximum tarief aangepast van €1.015 naar €1.066</t>
  </si>
  <si>
    <t>Maximum tarief aangepast van €192 naar €202</t>
  </si>
  <si>
    <t>Maximum tarief aangepast van €148 naar €156</t>
  </si>
  <si>
    <t>Maximum tarief aangepast van €83 naar €117. Verduidelijkt dat dit incl. bedienend personeel betreft</t>
  </si>
  <si>
    <r>
      <t xml:space="preserve">Bulldozer D5 </t>
    </r>
    <r>
      <rPr>
        <sz val="10"/>
        <color rgb="FFFF0000"/>
        <rFont val="Arial"/>
        <family val="2"/>
      </rPr>
      <t>incl. bediening</t>
    </r>
    <r>
      <rPr>
        <sz val="10"/>
        <color theme="1"/>
        <rFont val="Arial"/>
        <family val="2"/>
      </rPr>
      <t xml:space="preserve"> &amp; excl. brandstof</t>
    </r>
  </si>
  <si>
    <t>Maximum tarief aangepast van €170 naar €179</t>
  </si>
  <si>
    <t>Maximum tarief aangepast van €82 naar €115. Verduidelijkt dat dit incl. bedienend personeel betreft</t>
  </si>
  <si>
    <r>
      <t xml:space="preserve">Dumper 15 m3 (A25) </t>
    </r>
    <r>
      <rPr>
        <sz val="10"/>
        <color rgb="FFFF0000"/>
        <rFont val="Arial"/>
        <family val="2"/>
      </rPr>
      <t>incl. bediening</t>
    </r>
    <r>
      <rPr>
        <sz val="10"/>
        <color theme="1"/>
        <rFont val="Arial"/>
        <family val="2"/>
      </rPr>
      <t xml:space="preserve"> &amp; excl. brandstof</t>
    </r>
  </si>
  <si>
    <r>
      <t xml:space="preserve">Dumper 18 m3 (A30) </t>
    </r>
    <r>
      <rPr>
        <sz val="10"/>
        <color rgb="FFFF0000"/>
        <rFont val="Arial"/>
        <family val="2"/>
      </rPr>
      <t>incl. bediening</t>
    </r>
    <r>
      <rPr>
        <sz val="10"/>
        <color theme="1"/>
        <rFont val="Arial"/>
        <family val="2"/>
      </rPr>
      <t xml:space="preserve"> &amp; excl. brandstof</t>
    </r>
  </si>
  <si>
    <t>Maximum tarief aangepast van €85 naar €121. Verduidelijkt dat dit incl. bedienend personeel betreft</t>
  </si>
  <si>
    <t>Maximum tarief aangepast van €118 naar €130</t>
  </si>
  <si>
    <t>Maximum tarief aangepast van €27 naar €29</t>
  </si>
  <si>
    <t>Maximum tarief aangepast van €52 naar €55</t>
  </si>
  <si>
    <t>Maximum tarief aangepast van €73 naar €77</t>
  </si>
  <si>
    <t>Maximum tarief aangepast van €114 naar €120. Verduidelijkt dat dit incl. bedienend personeel betreft</t>
  </si>
  <si>
    <r>
      <t>Knijperwagen min 6x4</t>
    </r>
    <r>
      <rPr>
        <sz val="10"/>
        <color rgb="FFFF0000"/>
        <rFont val="Arial"/>
        <family val="2"/>
      </rPr>
      <t xml:space="preserve"> incl. bediening</t>
    </r>
    <r>
      <rPr>
        <sz val="10"/>
        <color theme="1"/>
        <rFont val="Arial"/>
        <family val="2"/>
      </rPr>
      <t xml:space="preserve"> &amp; incl. brandstof</t>
    </r>
  </si>
  <si>
    <t>Maximum tarief aangepast van €70 naar €90. Verduidelijkt dat dit incl. bedienend personeel betreft</t>
  </si>
  <si>
    <t>Maximum tarief aangepast van €66 naar €83. Verduidelijkt dat dit incl. bedienend personeel betreft</t>
  </si>
  <si>
    <r>
      <t xml:space="preserve">Midikraan incl. bakken, </t>
    </r>
    <r>
      <rPr>
        <sz val="10"/>
        <color rgb="FFFF0000"/>
        <rFont val="Arial"/>
        <family val="2"/>
      </rPr>
      <t>incl. bediening</t>
    </r>
    <r>
      <rPr>
        <sz val="10"/>
        <color theme="1"/>
        <rFont val="Arial"/>
        <family val="2"/>
      </rPr>
      <t xml:space="preserve"> &amp; exclusief brandstof</t>
    </r>
  </si>
  <si>
    <r>
      <t>Minikraan incl. bakken,</t>
    </r>
    <r>
      <rPr>
        <sz val="10"/>
        <color rgb="FFFF0000"/>
        <rFont val="Arial"/>
        <family val="2"/>
      </rPr>
      <t xml:space="preserve"> incl. bediening</t>
    </r>
    <r>
      <rPr>
        <sz val="10"/>
        <color theme="1"/>
        <rFont val="Arial"/>
        <family val="2"/>
      </rPr>
      <t xml:space="preserve"> &amp; exclusief brandstof</t>
    </r>
  </si>
  <si>
    <t>Maximum tarief aangepast van €76 naar €90. Verduidelijkt dat dit incl. bedienend personeel betreft</t>
  </si>
  <si>
    <r>
      <t xml:space="preserve">Mobiele kraan min 1.000 ltr. met pallet vork en bakken, </t>
    </r>
    <r>
      <rPr>
        <sz val="10"/>
        <color rgb="FFFF0000"/>
        <rFont val="Arial"/>
        <family val="2"/>
      </rPr>
      <t>incl. bediening</t>
    </r>
    <r>
      <rPr>
        <sz val="10"/>
        <color theme="1"/>
        <rFont val="Arial"/>
        <family val="2"/>
      </rPr>
      <t xml:space="preserve"> &amp; excl. brandstof</t>
    </r>
  </si>
  <si>
    <t>Max verlaagd</t>
  </si>
  <si>
    <t>Maximum tarief aangepast van €83 naar €95. Verduidelijkt dat dit incl. bedienend personeel betreft</t>
  </si>
  <si>
    <t>Maximum tarief aangepast van €86 naar €100. Verduidelijkt dat dit incl. bedienend personeel. 1750 liter bak aangepast naar 1500 liter</t>
  </si>
  <si>
    <r>
      <t xml:space="preserve">Rupskraan 1.500L met bakken, </t>
    </r>
    <r>
      <rPr>
        <sz val="10"/>
        <color rgb="FFFF0000"/>
        <rFont val="Arial"/>
        <family val="2"/>
      </rPr>
      <t>incl. bediening</t>
    </r>
    <r>
      <rPr>
        <sz val="10"/>
        <color theme="1"/>
        <rFont val="Arial"/>
        <family val="2"/>
      </rPr>
      <t xml:space="preserve"> &amp; excl. brandstof</t>
    </r>
  </si>
  <si>
    <r>
      <t>Rupskraan 1.</t>
    </r>
    <r>
      <rPr>
        <sz val="10"/>
        <color rgb="FFFF0000"/>
        <rFont val="Arial"/>
        <family val="2"/>
      </rPr>
      <t>500</t>
    </r>
    <r>
      <rPr>
        <sz val="10"/>
        <color theme="1"/>
        <rFont val="Arial"/>
        <family val="2"/>
      </rPr>
      <t>L met bakken,</t>
    </r>
    <r>
      <rPr>
        <sz val="10"/>
        <color rgb="FFFF0000"/>
        <rFont val="Arial"/>
        <family val="2"/>
      </rPr>
      <t xml:space="preserve"> incl. bediening</t>
    </r>
    <r>
      <rPr>
        <sz val="10"/>
        <color theme="1"/>
        <rFont val="Arial"/>
        <family val="2"/>
      </rPr>
      <t xml:space="preserve"> &amp; excl. brandstof</t>
    </r>
  </si>
  <si>
    <r>
      <t>Rupskraan 2.000L met bakken,</t>
    </r>
    <r>
      <rPr>
        <sz val="10"/>
        <color rgb="FFFF0000"/>
        <rFont val="Arial"/>
        <family val="2"/>
      </rPr>
      <t xml:space="preserve"> incl. bediening</t>
    </r>
    <r>
      <rPr>
        <sz val="10"/>
        <color theme="1"/>
        <rFont val="Arial"/>
        <family val="2"/>
      </rPr>
      <t xml:space="preserve"> &amp; excl. brandstof</t>
    </r>
  </si>
  <si>
    <t>Maximum tarief aangepast van €88 naar €110. Verduidelijkt dat dit incl. bedienend personeel.</t>
  </si>
  <si>
    <t>Maximum tarief aangepast van €108 naar €135. Verduidelijkt dat dit incl. bedienend personeel betreft</t>
  </si>
  <si>
    <t>Maximum tarief aangepast van €110 naar €142. Verduidelijkt dat dit incl. bedienend personeel betreft</t>
  </si>
  <si>
    <t>Maximum tarief aangepast van €111 naar €149. Verduidelijkt dat dit incl. bedienend personeel betreft</t>
  </si>
  <si>
    <t>Maximum tarief aangepast van €111 naar €156. Verduidelijkt dat dit incl. bedienend personeel betreft</t>
  </si>
  <si>
    <r>
      <t xml:space="preserve">Rupskraan/ lange giek 1.250L met bakken, </t>
    </r>
    <r>
      <rPr>
        <sz val="10"/>
        <color rgb="FFFF0000"/>
        <rFont val="Arial"/>
        <family val="2"/>
      </rPr>
      <t xml:space="preserve">incl. bediening </t>
    </r>
    <r>
      <rPr>
        <sz val="10"/>
        <color theme="1"/>
        <rFont val="Arial"/>
        <family val="2"/>
      </rPr>
      <t>&amp; excl. brandstof</t>
    </r>
  </si>
  <si>
    <r>
      <t xml:space="preserve">Rupskraan/ lange giek 1.500L met bakken, </t>
    </r>
    <r>
      <rPr>
        <sz val="10"/>
        <color rgb="FFFF0000"/>
        <rFont val="Arial"/>
        <family val="2"/>
      </rPr>
      <t>incl. bediening</t>
    </r>
    <r>
      <rPr>
        <sz val="10"/>
        <color theme="1"/>
        <rFont val="Arial"/>
        <family val="2"/>
      </rPr>
      <t xml:space="preserve"> &amp; excl. brandstof</t>
    </r>
  </si>
  <si>
    <r>
      <t>Rupskraan/ lange giek 1.750L met bakken,</t>
    </r>
    <r>
      <rPr>
        <sz val="10"/>
        <color rgb="FFFF0000"/>
        <rFont val="Arial"/>
        <family val="2"/>
      </rPr>
      <t xml:space="preserve"> incl. bediening</t>
    </r>
    <r>
      <rPr>
        <sz val="10"/>
        <color theme="1"/>
        <rFont val="Arial"/>
        <family val="2"/>
      </rPr>
      <t xml:space="preserve"> &amp; excl. brandstof</t>
    </r>
  </si>
  <si>
    <r>
      <t xml:space="preserve">Rupskraan/ lange giek 2.000L met bakken, </t>
    </r>
    <r>
      <rPr>
        <sz val="10"/>
        <color rgb="FFFF0000"/>
        <rFont val="Arial"/>
        <family val="2"/>
      </rPr>
      <t>incl. bediening</t>
    </r>
    <r>
      <rPr>
        <sz val="10"/>
        <color theme="1"/>
        <rFont val="Arial"/>
        <family val="2"/>
      </rPr>
      <t xml:space="preserve"> &amp; excl. brandstof</t>
    </r>
  </si>
  <si>
    <t>Maximum tarief aangepast van €71 naar €92. Verduidelijkt dat dit incl. bedienend personeel betreft</t>
  </si>
  <si>
    <t>Maximum tarief aangepast van €79 naar €97. Verduidelijkt dat dit incl. bedienend personeel betreft</t>
  </si>
  <si>
    <t>Maximum tarief aangepast van €81 naar €104. Verduidelijkt dat dit incl. bedienend personeel betreft</t>
  </si>
  <si>
    <r>
      <t xml:space="preserve">Shovel 1.500L met bak en palletvork, </t>
    </r>
    <r>
      <rPr>
        <sz val="10"/>
        <color rgb="FFFF0000"/>
        <rFont val="Arial"/>
        <family val="2"/>
      </rPr>
      <t>incl. bediening</t>
    </r>
    <r>
      <rPr>
        <sz val="10"/>
        <color theme="1"/>
        <rFont val="Arial"/>
        <family val="2"/>
      </rPr>
      <t xml:space="preserve"> &amp; excl. brandstof</t>
    </r>
  </si>
  <si>
    <r>
      <t>Shovel 1750L met bak en palletvork,</t>
    </r>
    <r>
      <rPr>
        <sz val="10"/>
        <color rgb="FFFF0000"/>
        <rFont val="Arial"/>
        <family val="2"/>
      </rPr>
      <t xml:space="preserve"> incl. bediening</t>
    </r>
    <r>
      <rPr>
        <sz val="10"/>
        <color theme="1"/>
        <rFont val="Arial"/>
        <family val="2"/>
      </rPr>
      <t xml:space="preserve"> &amp; excl. brandstof</t>
    </r>
  </si>
  <si>
    <r>
      <t xml:space="preserve">Shovel 2.500L met bak en palletvork, </t>
    </r>
    <r>
      <rPr>
        <sz val="10"/>
        <color rgb="FFFF0000"/>
        <rFont val="Arial"/>
        <family val="2"/>
      </rPr>
      <t>incl. bediening</t>
    </r>
    <r>
      <rPr>
        <sz val="10"/>
        <rFont val="Arial"/>
        <family val="2"/>
      </rPr>
      <t xml:space="preserve"> &amp; excl. brandstof</t>
    </r>
  </si>
  <si>
    <r>
      <t xml:space="preserve">Shovel 2.750L met bak en palletvork, </t>
    </r>
    <r>
      <rPr>
        <sz val="10"/>
        <color rgb="FFFF0000"/>
        <rFont val="Arial"/>
        <family val="2"/>
      </rPr>
      <t>incl. bediening</t>
    </r>
    <r>
      <rPr>
        <sz val="10"/>
        <rFont val="Arial"/>
        <family val="2"/>
      </rPr>
      <t xml:space="preserve"> &amp; excl. brandstof</t>
    </r>
  </si>
  <si>
    <t>Maximum tarief aangepast van €69 naar €88. Verduidelijkt dat dit incl. bedienend personeel betreft</t>
  </si>
  <si>
    <t>Maximum tarief aangepast van €76 naar €98. Verduidelijkt dat dit incl. bedienend personeel betreft</t>
  </si>
  <si>
    <t>Maximum tarief aangepast van €87 naar €104. Verduidelijkt dat dit incl. bedienend personeel betreft</t>
  </si>
  <si>
    <r>
      <t xml:space="preserve">Tractor met Beco 10m3 </t>
    </r>
    <r>
      <rPr>
        <sz val="10"/>
        <color rgb="FFFF0000"/>
        <rFont val="Arial"/>
        <family val="2"/>
      </rPr>
      <t>incl. bediening</t>
    </r>
    <r>
      <rPr>
        <sz val="10"/>
        <color theme="1"/>
        <rFont val="Arial"/>
        <family val="2"/>
      </rPr>
      <t xml:space="preserve"> &amp; excl. brandstof</t>
    </r>
  </si>
  <si>
    <r>
      <t xml:space="preserve">Tractor met Beco 13m3 </t>
    </r>
    <r>
      <rPr>
        <sz val="10"/>
        <color rgb="FFFF0000"/>
        <rFont val="Arial"/>
        <family val="2"/>
      </rPr>
      <t>incl. bediening</t>
    </r>
    <r>
      <rPr>
        <sz val="10"/>
        <color theme="1"/>
        <rFont val="Arial"/>
        <family val="2"/>
      </rPr>
      <t xml:space="preserve"> &amp; excl. brandstof</t>
    </r>
  </si>
  <si>
    <r>
      <t>Tractor met Beco 24m3</t>
    </r>
    <r>
      <rPr>
        <sz val="10"/>
        <color rgb="FFFF0000"/>
        <rFont val="Arial"/>
        <family val="2"/>
      </rPr>
      <t xml:space="preserve"> incl. bediening</t>
    </r>
    <r>
      <rPr>
        <sz val="10"/>
        <color theme="1"/>
        <rFont val="Arial"/>
        <family val="2"/>
      </rPr>
      <t xml:space="preserve"> &amp; excl. brandstof</t>
    </r>
  </si>
  <si>
    <t>Maximum tarief aangepast van €89 naar €94.</t>
  </si>
  <si>
    <t>Maximum tarief aangepast van €88 naar €93.</t>
  </si>
  <si>
    <t>Maximum tarief aangepast van €193 naar €200.</t>
  </si>
  <si>
    <t>Maximum tarief aangepast van €189 naar €190.</t>
  </si>
  <si>
    <t>Maximum tarief aangepast van €1,60 naar €1,70.</t>
  </si>
  <si>
    <t>Maximum tarief aangepast van €0,70 naar €0,80.</t>
  </si>
  <si>
    <t>Maximum tarief aangepast van €0,35 naar €0,40.</t>
  </si>
  <si>
    <t>Maximum tarief aangepast van €7,40 naar €7,80.</t>
  </si>
  <si>
    <t>Maximum tarief aangepast van €8,90 naar €9,50.</t>
  </si>
  <si>
    <t>Maximum tarief aangepast van €10,30 naar €10,80.</t>
  </si>
  <si>
    <t>Maximum tarief aangepast van €84 naar €89.</t>
  </si>
  <si>
    <t>Maximum tarief aangepast van €88,90 naar €94.</t>
  </si>
  <si>
    <t>Maximum tarief aangepast van €181,60 naar €191.</t>
  </si>
  <si>
    <t>Verduidelijkt dat dit incl. bedienend personeel betreft</t>
  </si>
  <si>
    <r>
      <t>20. Bulldozer D5</t>
    </r>
    <r>
      <rPr>
        <b/>
        <sz val="11"/>
        <color rgb="FFFF0000"/>
        <rFont val="Aptos Narrow"/>
        <family val="2"/>
        <scheme val="minor"/>
      </rPr>
      <t xml:space="preserve"> incl. bediening </t>
    </r>
    <r>
      <rPr>
        <b/>
        <sz val="11"/>
        <rFont val="Aptos Narrow"/>
        <family val="2"/>
        <scheme val="minor"/>
      </rPr>
      <t xml:space="preserve">&amp; </t>
    </r>
    <r>
      <rPr>
        <b/>
        <sz val="11"/>
        <color rgb="FF000000"/>
        <rFont val="Aptos Narrow"/>
        <family val="2"/>
        <scheme val="minor"/>
      </rPr>
      <t>excl. brandstof</t>
    </r>
  </si>
  <si>
    <r>
      <t xml:space="preserve">22. Dumper 15 m³ (A25) </t>
    </r>
    <r>
      <rPr>
        <b/>
        <sz val="11"/>
        <color rgb="FFFF0000"/>
        <rFont val="Aptos Narrow"/>
        <family val="2"/>
        <scheme val="minor"/>
      </rPr>
      <t>incl. bediening</t>
    </r>
    <r>
      <rPr>
        <b/>
        <sz val="11"/>
        <color rgb="FF000000"/>
        <rFont val="Aptos Narrow"/>
        <family val="2"/>
        <scheme val="minor"/>
      </rPr>
      <t xml:space="preserve"> &amp; excl. brandstof</t>
    </r>
  </si>
  <si>
    <r>
      <t xml:space="preserve">23. Dumper 18 m³ (A30) </t>
    </r>
    <r>
      <rPr>
        <b/>
        <sz val="11"/>
        <color rgb="FFFF0000"/>
        <rFont val="Aptos Narrow"/>
        <family val="2"/>
        <scheme val="minor"/>
      </rPr>
      <t xml:space="preserve">incl. bediening </t>
    </r>
    <r>
      <rPr>
        <b/>
        <sz val="11"/>
        <color rgb="FF000000"/>
        <rFont val="Aptos Narrow"/>
        <family val="2"/>
        <scheme val="minor"/>
      </rPr>
      <t>&amp; excl. brandstof</t>
    </r>
  </si>
  <si>
    <r>
      <t>28. Knijperwagen min 6x4</t>
    </r>
    <r>
      <rPr>
        <b/>
        <sz val="11"/>
        <rFont val="Aptos Narrow"/>
        <family val="2"/>
        <scheme val="minor"/>
      </rPr>
      <t xml:space="preserve"> incl. bediening</t>
    </r>
    <r>
      <rPr>
        <b/>
        <sz val="11"/>
        <color rgb="FF000000"/>
        <rFont val="Aptos Narrow"/>
        <family val="2"/>
        <scheme val="minor"/>
      </rPr>
      <t xml:space="preserve"> &amp; brandstof</t>
    </r>
  </si>
  <si>
    <r>
      <t xml:space="preserve">40. Shovel 1.500L met bak en palletvork, </t>
    </r>
    <r>
      <rPr>
        <b/>
        <sz val="11"/>
        <color rgb="FFFF0000"/>
        <rFont val="Aptos Narrow"/>
        <family val="2"/>
        <scheme val="minor"/>
      </rPr>
      <t>incl. bediening</t>
    </r>
    <r>
      <rPr>
        <b/>
        <sz val="11"/>
        <color rgb="FF000000"/>
        <rFont val="Aptos Narrow"/>
        <family val="2"/>
        <scheme val="minor"/>
      </rPr>
      <t xml:space="preserve"> &amp; excl. brandstof</t>
    </r>
  </si>
  <si>
    <r>
      <t>39. Rupskraan/ lange giek 2.000L met bakken,</t>
    </r>
    <r>
      <rPr>
        <b/>
        <sz val="11"/>
        <color rgb="FFFF0000"/>
        <rFont val="Aptos Narrow"/>
        <family val="2"/>
        <scheme val="minor"/>
      </rPr>
      <t xml:space="preserve"> incl. bediening</t>
    </r>
    <r>
      <rPr>
        <b/>
        <sz val="11"/>
        <color rgb="FF000000"/>
        <rFont val="Aptos Narrow"/>
        <family val="2"/>
        <scheme val="minor"/>
      </rPr>
      <t xml:space="preserve"> &amp; excl. brandstof</t>
    </r>
  </si>
  <si>
    <r>
      <t xml:space="preserve">38. Rupskraan/ lange giek 1.750L met bakken, </t>
    </r>
    <r>
      <rPr>
        <b/>
        <sz val="11"/>
        <color rgb="FFFF0000"/>
        <rFont val="Aptos Narrow"/>
        <family val="2"/>
        <scheme val="minor"/>
      </rPr>
      <t>incl. bediening</t>
    </r>
    <r>
      <rPr>
        <b/>
        <sz val="11"/>
        <color rgb="FF000000"/>
        <rFont val="Aptos Narrow"/>
        <family val="2"/>
        <scheme val="minor"/>
      </rPr>
      <t xml:space="preserve"> &amp; excl. brandstof</t>
    </r>
  </si>
  <si>
    <r>
      <t>37. Rupskraan/ lange giek 1.500L met bakken,</t>
    </r>
    <r>
      <rPr>
        <b/>
        <sz val="11"/>
        <color rgb="FFFF0000"/>
        <rFont val="Aptos Narrow"/>
        <family val="2"/>
        <scheme val="minor"/>
      </rPr>
      <t xml:space="preserve"> incl. bediening</t>
    </r>
    <r>
      <rPr>
        <b/>
        <sz val="11"/>
        <color rgb="FF000000"/>
        <rFont val="Aptos Narrow"/>
        <family val="2"/>
        <scheme val="minor"/>
      </rPr>
      <t xml:space="preserve"> &amp; excl. brandstof</t>
    </r>
  </si>
  <si>
    <r>
      <t xml:space="preserve">36. Rupskraan/ lange giek 1.250L met bakken, </t>
    </r>
    <r>
      <rPr>
        <b/>
        <sz val="11"/>
        <color rgb="FFFF0000"/>
        <rFont val="Aptos Narrow"/>
        <family val="2"/>
        <scheme val="minor"/>
      </rPr>
      <t>incl. bediening</t>
    </r>
    <r>
      <rPr>
        <b/>
        <sz val="11"/>
        <color rgb="FF000000"/>
        <rFont val="Aptos Narrow"/>
        <family val="2"/>
        <scheme val="minor"/>
      </rPr>
      <t xml:space="preserve"> &amp; excl. brandstof</t>
    </r>
  </si>
  <si>
    <r>
      <t xml:space="preserve">35. Rupskraan 2.000L met bakken, </t>
    </r>
    <r>
      <rPr>
        <b/>
        <sz val="11"/>
        <color rgb="FFFF0000"/>
        <rFont val="Aptos Narrow"/>
        <family val="2"/>
        <scheme val="minor"/>
      </rPr>
      <t xml:space="preserve">incl. bediening </t>
    </r>
    <r>
      <rPr>
        <b/>
        <sz val="11"/>
        <color rgb="FF000000"/>
        <rFont val="Aptos Narrow"/>
        <family val="2"/>
        <scheme val="minor"/>
      </rPr>
      <t>&amp; excl. brandstof</t>
    </r>
  </si>
  <si>
    <r>
      <t>34. Rupskraan 1.</t>
    </r>
    <r>
      <rPr>
        <b/>
        <sz val="11"/>
        <color rgb="FFFF0000"/>
        <rFont val="Aptos Narrow"/>
        <family val="2"/>
        <scheme val="minor"/>
      </rPr>
      <t>500</t>
    </r>
    <r>
      <rPr>
        <b/>
        <sz val="11"/>
        <color rgb="FF000000"/>
        <rFont val="Aptos Narrow"/>
        <family val="2"/>
        <scheme val="minor"/>
      </rPr>
      <t xml:space="preserve">L met bakken, </t>
    </r>
    <r>
      <rPr>
        <b/>
        <sz val="11"/>
        <color rgb="FFFF0000"/>
        <rFont val="Aptos Narrow"/>
        <family val="2"/>
        <scheme val="minor"/>
      </rPr>
      <t>incl. bediening</t>
    </r>
    <r>
      <rPr>
        <b/>
        <sz val="11"/>
        <color rgb="FF000000"/>
        <rFont val="Aptos Narrow"/>
        <family val="2"/>
        <scheme val="minor"/>
      </rPr>
      <t xml:space="preserve"> &amp; excl. brandstof</t>
    </r>
  </si>
  <si>
    <r>
      <t xml:space="preserve">33. Rupskraan 1.500L met bakken, </t>
    </r>
    <r>
      <rPr>
        <b/>
        <sz val="11"/>
        <color rgb="FFFF0000"/>
        <rFont val="Aptos Narrow"/>
        <family val="2"/>
        <scheme val="minor"/>
      </rPr>
      <t>incl. bediening</t>
    </r>
    <r>
      <rPr>
        <b/>
        <sz val="11"/>
        <color rgb="FF000000"/>
        <rFont val="Aptos Narrow"/>
        <family val="2"/>
        <scheme val="minor"/>
      </rPr>
      <t xml:space="preserve"> &amp; excl. brandstof</t>
    </r>
  </si>
  <si>
    <r>
      <t xml:space="preserve">31. Mobiele kraan min 1.000 ltr. met pallet vork en bakken, </t>
    </r>
    <r>
      <rPr>
        <b/>
        <sz val="11"/>
        <color rgb="FFFF0000"/>
        <rFont val="Aptos Narrow"/>
        <family val="2"/>
        <scheme val="minor"/>
      </rPr>
      <t>incl. bediening</t>
    </r>
    <r>
      <rPr>
        <b/>
        <sz val="11"/>
        <color rgb="FF000000"/>
        <rFont val="Aptos Narrow"/>
        <family val="2"/>
        <scheme val="minor"/>
      </rPr>
      <t xml:space="preserve"> &amp; excl. brandstof</t>
    </r>
  </si>
  <si>
    <r>
      <t xml:space="preserve">29. Midikraan incl. bakken, </t>
    </r>
    <r>
      <rPr>
        <b/>
        <sz val="11"/>
        <color rgb="FFFF0000"/>
        <rFont val="Aptos Narrow"/>
        <family val="2"/>
        <scheme val="minor"/>
      </rPr>
      <t xml:space="preserve">incl. bediening </t>
    </r>
    <r>
      <rPr>
        <b/>
        <sz val="11"/>
        <color rgb="FF000000"/>
        <rFont val="Aptos Narrow"/>
        <family val="2"/>
        <scheme val="minor"/>
      </rPr>
      <t>&amp; excl. brandstof</t>
    </r>
  </si>
  <si>
    <r>
      <t xml:space="preserve">30. Minikraan incl. bakken, </t>
    </r>
    <r>
      <rPr>
        <b/>
        <sz val="11"/>
        <color rgb="FFFF0000"/>
        <rFont val="Aptos Narrow"/>
        <family val="2"/>
        <scheme val="minor"/>
      </rPr>
      <t>incl. bediening</t>
    </r>
    <r>
      <rPr>
        <b/>
        <sz val="11"/>
        <color rgb="FF000000"/>
        <rFont val="Aptos Narrow"/>
        <family val="2"/>
        <scheme val="minor"/>
      </rPr>
      <t xml:space="preserve"> &amp; excl. brandstof</t>
    </r>
  </si>
  <si>
    <r>
      <t>41. Shovel 1750L met bak en palletvork,</t>
    </r>
    <r>
      <rPr>
        <b/>
        <sz val="11"/>
        <color rgb="FFFF0000"/>
        <rFont val="Aptos Narrow"/>
        <family val="2"/>
        <scheme val="minor"/>
      </rPr>
      <t xml:space="preserve"> incl. bediening</t>
    </r>
    <r>
      <rPr>
        <b/>
        <sz val="11"/>
        <color rgb="FF000000"/>
        <rFont val="Aptos Narrow"/>
        <family val="2"/>
        <scheme val="minor"/>
      </rPr>
      <t xml:space="preserve"> &amp; excl. brandstof</t>
    </r>
  </si>
  <si>
    <r>
      <t xml:space="preserve">42. Shovel 2.500L met bak en palletvork, </t>
    </r>
    <r>
      <rPr>
        <b/>
        <sz val="11"/>
        <color rgb="FFFF0000"/>
        <rFont val="Aptos Narrow"/>
        <family val="2"/>
        <scheme val="minor"/>
      </rPr>
      <t>incl. bediening</t>
    </r>
    <r>
      <rPr>
        <b/>
        <sz val="11"/>
        <color rgb="FF000000"/>
        <rFont val="Aptos Narrow"/>
        <family val="2"/>
        <scheme val="minor"/>
      </rPr>
      <t xml:space="preserve"> &amp; excl. brandstof</t>
    </r>
  </si>
  <si>
    <r>
      <t xml:space="preserve">43. Shovel 2.750L met bak en palletvork, </t>
    </r>
    <r>
      <rPr>
        <b/>
        <sz val="11"/>
        <color rgb="FFFF0000"/>
        <rFont val="Aptos Narrow"/>
        <family val="2"/>
        <scheme val="minor"/>
      </rPr>
      <t>incl. bediening</t>
    </r>
    <r>
      <rPr>
        <b/>
        <sz val="11"/>
        <color rgb="FF000000"/>
        <rFont val="Aptos Narrow"/>
        <family val="2"/>
        <scheme val="minor"/>
      </rPr>
      <t xml:space="preserve"> &amp; excl. brandstof</t>
    </r>
  </si>
  <si>
    <r>
      <t xml:space="preserve">44. Tractor met Beco 10m³  </t>
    </r>
    <r>
      <rPr>
        <b/>
        <sz val="11"/>
        <color rgb="FFFF0000"/>
        <rFont val="Aptos Narrow"/>
        <family val="2"/>
        <scheme val="minor"/>
      </rPr>
      <t>incl. bediening</t>
    </r>
    <r>
      <rPr>
        <b/>
        <sz val="11"/>
        <color rgb="FF000000"/>
        <rFont val="Aptos Narrow"/>
        <family val="2"/>
        <scheme val="minor"/>
      </rPr>
      <t xml:space="preserve"> &amp; excl. brandstof</t>
    </r>
  </si>
  <si>
    <r>
      <t xml:space="preserve">45. Tractor met Beco 13m³ </t>
    </r>
    <r>
      <rPr>
        <b/>
        <sz val="11"/>
        <color rgb="FFFF0000"/>
        <rFont val="Aptos Narrow"/>
        <family val="2"/>
        <scheme val="minor"/>
      </rPr>
      <t>incl. bediening</t>
    </r>
    <r>
      <rPr>
        <b/>
        <sz val="11"/>
        <color rgb="FF000000"/>
        <rFont val="Aptos Narrow"/>
        <family val="2"/>
        <scheme val="minor"/>
      </rPr>
      <t xml:space="preserve"> &amp; excl. brandstof</t>
    </r>
  </si>
  <si>
    <r>
      <t xml:space="preserve">46. Tractor met Beco 24m³ </t>
    </r>
    <r>
      <rPr>
        <b/>
        <sz val="11"/>
        <color rgb="FFFF0000"/>
        <rFont val="Aptos Narrow"/>
        <family val="2"/>
        <scheme val="minor"/>
      </rPr>
      <t>incl. bediening</t>
    </r>
    <r>
      <rPr>
        <b/>
        <sz val="11"/>
        <color rgb="FF000000"/>
        <rFont val="Aptos Narrow"/>
        <family val="2"/>
        <scheme val="minor"/>
      </rPr>
      <t xml:space="preserve"> &amp; excl. brandstof</t>
    </r>
  </si>
  <si>
    <t>Verduidelijkt dat dit incl. bedienend personeel betreft. 1750 liter bak aangepast naar 1500 liter</t>
  </si>
  <si>
    <t>Maximum tarief aangepast van €70 naar €74</t>
  </si>
  <si>
    <r>
      <t xml:space="preserve"> </t>
    </r>
    <r>
      <rPr>
        <sz val="10"/>
        <color rgb="FFFF0000"/>
        <rFont val="Arial"/>
        <family val="2"/>
      </rPr>
      <t>3D GPS machinebesturing</t>
    </r>
    <r>
      <rPr>
        <sz val="10"/>
        <color theme="1"/>
        <rFont val="Arial"/>
        <family val="2"/>
      </rPr>
      <t xml:space="preserve"> systeem voor op de machine</t>
    </r>
  </si>
  <si>
    <t>Maximum tarief aangepast van €78,80 naar €83. Verduidelijking dat dit 3D GPS machinebesturing betreft</t>
  </si>
  <si>
    <r>
      <t xml:space="preserve">58. </t>
    </r>
    <r>
      <rPr>
        <b/>
        <sz val="11"/>
        <color rgb="FFFF0000"/>
        <rFont val="Aptos Narrow"/>
        <family val="2"/>
        <scheme val="minor"/>
      </rPr>
      <t>3D GPS machinebesturing</t>
    </r>
    <r>
      <rPr>
        <b/>
        <sz val="11"/>
        <color rgb="FF000000"/>
        <rFont val="Aptos Narrow"/>
        <family val="2"/>
        <scheme val="minor"/>
      </rPr>
      <t xml:space="preserve"> systeem voor op de machine</t>
    </r>
  </si>
  <si>
    <t>Verduidelijking dat dit 3D GPS machinebesturing betreft</t>
  </si>
  <si>
    <r>
      <t>25 tons Rupskraan, 1</t>
    </r>
    <r>
      <rPr>
        <sz val="11"/>
        <color rgb="FFFF0000"/>
        <rFont val="Aptos Narrow"/>
        <family val="2"/>
      </rPr>
      <t>.500</t>
    </r>
    <r>
      <rPr>
        <sz val="11"/>
        <color rgb="FF000000"/>
        <rFont val="Aptos Narrow"/>
        <family val="2"/>
      </rPr>
      <t xml:space="preserve"> ltr.(o.b.v. </t>
    </r>
    <r>
      <rPr>
        <sz val="11"/>
        <color rgb="FFFF0000"/>
        <rFont val="Aptos Narrow"/>
        <family val="2"/>
      </rPr>
      <t>1800</t>
    </r>
    <r>
      <rPr>
        <sz val="11"/>
        <color rgb="FF000000"/>
        <rFont val="Aptos Narrow"/>
        <family val="2"/>
      </rPr>
      <t xml:space="preserve"> uur inzet per jaar)</t>
    </r>
  </si>
  <si>
    <r>
      <t xml:space="preserve">15-17 tons Shovel. 2.500 m3 incl. toebehoren (o.b.v. </t>
    </r>
    <r>
      <rPr>
        <sz val="11"/>
        <color rgb="FFFF0000"/>
        <rFont val="Aptos Narrow"/>
        <family val="2"/>
      </rPr>
      <t>1800</t>
    </r>
    <r>
      <rPr>
        <sz val="11"/>
        <color rgb="FF000000"/>
        <rFont val="Aptos Narrow"/>
        <family val="2"/>
      </rPr>
      <t xml:space="preserve"> uur inzet per jaar)</t>
    </r>
  </si>
  <si>
    <r>
      <t>Overslagkraan (o.b.v.</t>
    </r>
    <r>
      <rPr>
        <sz val="11"/>
        <color rgb="FFFF0000"/>
        <rFont val="Aptos Narrow"/>
        <family val="2"/>
      </rPr>
      <t xml:space="preserve"> 1300</t>
    </r>
    <r>
      <rPr>
        <sz val="11"/>
        <color rgb="FF000000"/>
        <rFont val="Aptos Narrow"/>
        <family val="2"/>
      </rPr>
      <t xml:space="preserve"> uur inzet per jaar)</t>
    </r>
  </si>
  <si>
    <r>
      <t xml:space="preserve">Tractor waterwagen 10m3  (o.b.v. </t>
    </r>
    <r>
      <rPr>
        <sz val="11"/>
        <color rgb="FFFF0000"/>
        <rFont val="Aptos Narrow"/>
        <family val="2"/>
      </rPr>
      <t>1800</t>
    </r>
    <r>
      <rPr>
        <sz val="11"/>
        <color rgb="FF000000"/>
        <rFont val="Aptos Narrow"/>
        <family val="2"/>
      </rPr>
      <t xml:space="preserve"> uur inzet per jaar)</t>
    </r>
  </si>
  <si>
    <t>Minimum tarief aangepast van €59 naar €61. Maximum tarief aangepast van €78 naar €104. Verduidelijkt dat dit incl. bedienend personeel betreft</t>
  </si>
  <si>
    <t>1750 liter bak aangepast naar 1500 liter. Indicatie van de inzet per jaar aangepast van 1500 uur naar 1800 uur</t>
  </si>
  <si>
    <t>Minimum prijs aangepast van €5.500 naar €1.350. Maximum prijs aangepast van €7.250 naar €6.225.</t>
  </si>
  <si>
    <t>Minimum prijs aangepast van €7.600 naar €3.525. Maximum prijs aangepast van €10.000 naar €7.180. Verduidelijking dat deze machine moet zijn uitgevoerd met 3D GPS machinebesturing</t>
  </si>
  <si>
    <t>Minimum prijs aangepast van €7.000 naar €2.400. Maximum prijs aangepast van €9.000 naar €5.625.</t>
  </si>
  <si>
    <t>Minimum prijs aangepast van €7.000 naar €2.700. Maximum prijs aangepast van €9.000 naar €7.200.</t>
  </si>
  <si>
    <t>Minimum prijs aangepast van €55 naar €45. Maximum prijs aangepast van €70 naar €60. Indicatie van de inzet per jaar aangepast van 1200 uur naar 1300 uur</t>
  </si>
  <si>
    <t>Minimum prijs aangepast van €35 naar €45. Maximum prijs aangepast van €45 naar €55.Indicatie van de inzet per jaar aangepast van 1200 uur naar 1300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</si>
</sst>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4"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rial"/>
      <family val="2"/>
    </font>
    <font>
      <sz val="11"/>
      <color rgb="FF000000"/>
      <name val="Aptos Narrow"/>
      <family val="2"/>
    </font>
    <font>
      <sz val="11"/>
      <name val="Aptos Narrow"/>
      <family val="2"/>
    </font>
    <font>
      <b/>
      <sz val="11"/>
      <color rgb="FFFFFFFF"/>
      <name val="Aptos Narrow"/>
      <family val="2"/>
    </font>
    <font>
      <b/>
      <sz val="14"/>
      <color rgb="FFFFFFFF"/>
      <name val="Aptos Narrow"/>
      <family val="2"/>
    </font>
    <font>
      <b/>
      <sz val="12"/>
      <color rgb="FFFFFFFF"/>
      <name val="Arial"/>
      <family val="2"/>
    </font>
    <font>
      <b/>
      <sz val="10"/>
      <color rgb="FFFFFFFF"/>
      <name val="Arial"/>
      <family val="2"/>
    </font>
    <font>
      <sz val="10"/>
      <name val="Arial"/>
      <family val="2"/>
    </font>
    <font>
      <b/>
      <sz val="14"/>
      <color rgb="FFFFFFFF"/>
      <name val="Aptos Narrow"/>
      <family val="2"/>
      <scheme val="minor"/>
    </font>
    <font>
      <b/>
      <sz val="11"/>
      <color rgb="FFFFFFFF"/>
      <name val="Aptos Narrow"/>
      <family val="2"/>
      <scheme val="minor"/>
    </font>
    <font>
      <sz val="11"/>
      <color rgb="FF000000"/>
      <name val="Aptos Narrow"/>
      <family val="2"/>
      <scheme val="minor"/>
    </font>
    <font>
      <b/>
      <sz val="11"/>
      <color rgb="FF000000"/>
      <name val="Aptos Narrow"/>
      <family val="2"/>
      <scheme val="minor"/>
    </font>
    <font>
      <sz val="11"/>
      <color rgb="FF000000"/>
      <name val="Aptos Narrow"/>
      <family val="2"/>
      <scheme val="minor"/>
    </font>
    <font>
      <sz val="11"/>
      <name val="Aptos Narrow"/>
      <family val="2"/>
      <scheme val="minor"/>
    </font>
    <font>
      <sz val="8"/>
      <name val="Aptos Narrow"/>
      <family val="2"/>
      <scheme val="minor"/>
    </font>
    <font>
      <sz val="11"/>
      <color rgb="FFFF0000"/>
      <name val="Aptos Narrow"/>
      <family val="2"/>
      <scheme val="minor"/>
    </font>
    <font>
      <sz val="11"/>
      <color rgb="FFFF0000"/>
      <name val="Aptos Narrow"/>
      <family val="2"/>
    </font>
    <font>
      <b/>
      <sz val="11"/>
      <color rgb="FFFF0000"/>
      <name val="Aptos Narrow"/>
      <family val="2"/>
      <scheme val="minor"/>
    </font>
    <font>
      <sz val="10"/>
      <color rgb="FFFF0000"/>
      <name val="Arial"/>
      <family val="2"/>
    </font>
    <font>
      <b/>
      <sz val="11"/>
      <name val="Aptos Narrow"/>
      <family val="2"/>
      <scheme val="minor"/>
    </font>
  </fonts>
  <fills count="15">
    <fill>
      <patternFill patternType="none"/>
    </fill>
    <fill>
      <patternFill patternType="gray125"/>
    </fill>
    <fill>
      <patternFill patternType="solid">
        <fgColor rgb="FFFFFF00"/>
        <bgColor indexed="64"/>
      </patternFill>
    </fill>
    <fill>
      <patternFill patternType="solid">
        <fgColor rgb="FF156082"/>
        <bgColor rgb="FF156082"/>
      </patternFill>
    </fill>
    <fill>
      <patternFill patternType="solid">
        <fgColor rgb="FF2F5496"/>
        <bgColor indexed="64"/>
      </patternFill>
    </fill>
    <fill>
      <patternFill patternType="solid">
        <fgColor rgb="FF4472C4"/>
        <bgColor indexed="64"/>
      </patternFill>
    </fill>
    <fill>
      <patternFill patternType="solid">
        <fgColor rgb="FFF2F2F2"/>
        <bgColor indexed="64"/>
      </patternFill>
    </fill>
    <fill>
      <patternFill patternType="solid">
        <fgColor rgb="FFFFFFFF"/>
        <bgColor indexed="64"/>
      </patternFill>
    </fill>
    <fill>
      <patternFill patternType="solid">
        <fgColor theme="9" tint="0.59999389629810485"/>
        <bgColor indexed="64"/>
      </patternFill>
    </fill>
    <fill>
      <patternFill patternType="solid">
        <fgColor rgb="FF1F3864"/>
        <bgColor indexed="64"/>
      </patternFill>
    </fill>
    <fill>
      <patternFill patternType="solid">
        <fgColor rgb="FF2E75B6"/>
        <bgColor indexed="64"/>
      </patternFill>
    </fill>
    <fill>
      <patternFill patternType="solid">
        <fgColor rgb="FF70AD47"/>
        <bgColor indexed="64"/>
      </patternFill>
    </fill>
    <fill>
      <patternFill patternType="solid">
        <fgColor rgb="FFDEEAF6"/>
        <bgColor indexed="64"/>
      </patternFill>
    </fill>
    <fill>
      <patternFill patternType="solid">
        <fgColor theme="0"/>
        <bgColor indexed="64"/>
      </patternFill>
    </fill>
    <fill>
      <patternFill patternType="solid">
        <fgColor theme="3" tint="0.74999237037263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style="thin">
        <color auto="1"/>
      </left>
      <right style="thin">
        <color auto="1"/>
      </right>
      <top style="thin">
        <color auto="1"/>
      </top>
      <bottom/>
      <diagonal/>
    </border>
    <border>
      <left/>
      <right style="thin">
        <color auto="1"/>
      </right>
      <top/>
      <bottom style="thin">
        <color indexed="64"/>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4">
    <xf numFmtId="0" fontId="0" fillId="0" borderId="0"/>
    <xf numFmtId="44" fontId="1" fillId="0" borderId="0" applyFont="0" applyFill="0" applyBorder="0" applyAlignment="0" applyProtection="0"/>
    <xf numFmtId="0" fontId="4" fillId="0" borderId="0"/>
    <xf numFmtId="0" fontId="4" fillId="0" borderId="0"/>
  </cellStyleXfs>
  <cellXfs count="104">
    <xf numFmtId="0" fontId="0" fillId="0" borderId="0" xfId="0"/>
    <xf numFmtId="0" fontId="2" fillId="0" borderId="0" xfId="0" applyFont="1"/>
    <xf numFmtId="0" fontId="3" fillId="0" borderId="0" xfId="0" applyFont="1"/>
    <xf numFmtId="44" fontId="5" fillId="2" borderId="1" xfId="1" applyFont="1" applyFill="1" applyBorder="1" applyAlignment="1">
      <alignment vertical="center"/>
    </xf>
    <xf numFmtId="44" fontId="5" fillId="0" borderId="1" xfId="1" applyFont="1" applyFill="1" applyBorder="1" applyAlignment="1">
      <alignment vertical="center"/>
    </xf>
    <xf numFmtId="44" fontId="6" fillId="0" borderId="1" xfId="0" applyNumberFormat="1"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 xfId="0" applyFont="1" applyBorder="1" applyAlignment="1">
      <alignment vertical="center" wrapText="1"/>
    </xf>
    <xf numFmtId="0" fontId="7" fillId="3" borderId="1" xfId="0" applyFont="1" applyFill="1" applyBorder="1" applyAlignment="1">
      <alignment wrapText="1"/>
    </xf>
    <xf numFmtId="44" fontId="7" fillId="3" borderId="1" xfId="0" applyNumberFormat="1" applyFont="1" applyFill="1" applyBorder="1" applyAlignment="1">
      <alignment horizontal="left" wrapText="1"/>
    </xf>
    <xf numFmtId="0" fontId="7" fillId="3" borderId="1" xfId="0" applyFont="1" applyFill="1" applyBorder="1" applyAlignment="1">
      <alignment horizontal="left" wrapText="1"/>
    </xf>
    <xf numFmtId="44" fontId="5" fillId="0" borderId="0" xfId="1" applyFont="1" applyFill="1" applyBorder="1" applyAlignment="1">
      <alignment vertical="center"/>
    </xf>
    <xf numFmtId="44" fontId="5" fillId="0" borderId="0" xfId="0" applyNumberFormat="1" applyFont="1" applyAlignment="1">
      <alignment horizontal="lef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vertical="center" wrapText="1"/>
    </xf>
    <xf numFmtId="44" fontId="5" fillId="0" borderId="1" xfId="0" applyNumberFormat="1" applyFont="1" applyBorder="1" applyAlignment="1">
      <alignment horizontal="left" vertical="center"/>
    </xf>
    <xf numFmtId="0" fontId="5" fillId="0" borderId="1" xfId="0" applyFont="1" applyBorder="1" applyAlignment="1">
      <alignment horizontal="left" vertical="center" wrapText="1"/>
    </xf>
    <xf numFmtId="0" fontId="0" fillId="0" borderId="0" xfId="0" applyAlignment="1">
      <alignment wrapText="1"/>
    </xf>
    <xf numFmtId="0" fontId="0" fillId="0" borderId="0" xfId="0" applyAlignment="1">
      <alignment vertical="top" wrapText="1"/>
    </xf>
    <xf numFmtId="164" fontId="0" fillId="0" borderId="0" xfId="1" applyNumberFormat="1" applyFont="1" applyAlignment="1">
      <alignment vertical="top" wrapText="1"/>
    </xf>
    <xf numFmtId="0" fontId="2" fillId="0" borderId="0" xfId="0" applyFont="1" applyAlignment="1">
      <alignment horizontal="right" vertical="top" wrapText="1"/>
    </xf>
    <xf numFmtId="0" fontId="0" fillId="2" borderId="0" xfId="0" applyFill="1" applyAlignment="1">
      <alignment vertical="top" wrapText="1"/>
    </xf>
    <xf numFmtId="2" fontId="0" fillId="0" borderId="0" xfId="0" applyNumberFormat="1"/>
    <xf numFmtId="0" fontId="10" fillId="5" borderId="3" xfId="3" applyFont="1" applyFill="1" applyBorder="1" applyAlignment="1">
      <alignment horizontal="center"/>
    </xf>
    <xf numFmtId="0" fontId="10" fillId="5" borderId="3" xfId="3" applyFont="1" applyFill="1" applyBorder="1" applyAlignment="1">
      <alignment horizontal="center" wrapText="1"/>
    </xf>
    <xf numFmtId="0" fontId="10" fillId="5" borderId="1" xfId="3" applyFont="1" applyFill="1" applyBorder="1" applyAlignment="1">
      <alignment horizontal="left" wrapText="1"/>
    </xf>
    <xf numFmtId="0" fontId="4" fillId="6" borderId="1" xfId="3" applyFill="1" applyBorder="1" applyAlignment="1">
      <alignment horizontal="center"/>
    </xf>
    <xf numFmtId="0" fontId="4" fillId="6" borderId="1" xfId="3" applyFill="1" applyBorder="1" applyAlignment="1">
      <alignment horizontal="left" wrapText="1"/>
    </xf>
    <xf numFmtId="44" fontId="4" fillId="6" borderId="1" xfId="1" applyFont="1" applyFill="1" applyBorder="1" applyAlignment="1">
      <alignment horizontal="right"/>
    </xf>
    <xf numFmtId="2" fontId="0" fillId="0" borderId="1" xfId="0" applyNumberFormat="1" applyBorder="1"/>
    <xf numFmtId="0" fontId="4" fillId="7" borderId="1" xfId="3" applyFill="1" applyBorder="1" applyAlignment="1">
      <alignment horizontal="center"/>
    </xf>
    <xf numFmtId="0" fontId="4" fillId="7" borderId="1" xfId="3" applyFill="1" applyBorder="1" applyAlignment="1">
      <alignment horizontal="left"/>
    </xf>
    <xf numFmtId="0" fontId="4" fillId="8" borderId="1" xfId="3" applyFill="1" applyBorder="1" applyAlignment="1">
      <alignment horizontal="center"/>
    </xf>
    <xf numFmtId="0" fontId="4" fillId="8" borderId="1" xfId="3" applyFill="1" applyBorder="1" applyAlignment="1">
      <alignment horizontal="left"/>
    </xf>
    <xf numFmtId="44" fontId="4" fillId="8" borderId="1" xfId="1" applyFont="1" applyFill="1" applyBorder="1" applyAlignment="1">
      <alignment horizontal="right"/>
    </xf>
    <xf numFmtId="2" fontId="0" fillId="8" borderId="1" xfId="0" applyNumberFormat="1" applyFill="1" applyBorder="1"/>
    <xf numFmtId="0" fontId="4" fillId="6" borderId="1" xfId="3" applyFill="1" applyBorder="1" applyAlignment="1">
      <alignment horizontal="left"/>
    </xf>
    <xf numFmtId="49" fontId="11" fillId="8" borderId="1" xfId="3" applyNumberFormat="1" applyFont="1" applyFill="1" applyBorder="1" applyAlignment="1">
      <alignment horizontal="center"/>
    </xf>
    <xf numFmtId="49" fontId="11" fillId="8" borderId="1" xfId="3" applyNumberFormat="1" applyFont="1" applyFill="1" applyBorder="1" applyAlignment="1">
      <alignment horizontal="left"/>
    </xf>
    <xf numFmtId="0" fontId="10" fillId="5" borderId="1" xfId="3" applyFont="1" applyFill="1" applyBorder="1" applyAlignment="1">
      <alignment horizontal="center"/>
    </xf>
    <xf numFmtId="0" fontId="11" fillId="7" borderId="1" xfId="3" applyFont="1" applyFill="1" applyBorder="1" applyAlignment="1">
      <alignment horizontal="center"/>
    </xf>
    <xf numFmtId="0" fontId="11" fillId="7" borderId="1" xfId="3" applyFont="1" applyFill="1" applyBorder="1" applyAlignment="1">
      <alignment horizontal="left"/>
    </xf>
    <xf numFmtId="0" fontId="11" fillId="8" borderId="1" xfId="3" applyFont="1" applyFill="1" applyBorder="1" applyAlignment="1">
      <alignment horizontal="center"/>
    </xf>
    <xf numFmtId="0" fontId="11" fillId="8" borderId="1" xfId="3" applyFont="1" applyFill="1" applyBorder="1" applyAlignment="1">
      <alignment horizontal="left"/>
    </xf>
    <xf numFmtId="0" fontId="13" fillId="10" borderId="0" xfId="0" applyFont="1" applyFill="1" applyAlignment="1">
      <alignment horizontal="left" vertical="top" wrapText="1"/>
    </xf>
    <xf numFmtId="0" fontId="14" fillId="0" borderId="0" xfId="0" applyFont="1" applyAlignment="1">
      <alignment vertical="top" wrapText="1"/>
    </xf>
    <xf numFmtId="0" fontId="15" fillId="12" borderId="0" xfId="0" applyFont="1" applyFill="1" applyAlignment="1">
      <alignment vertical="top" wrapText="1"/>
    </xf>
    <xf numFmtId="0" fontId="14" fillId="6" borderId="0" xfId="0" applyFont="1" applyFill="1" applyAlignment="1">
      <alignment vertical="top" wrapText="1"/>
    </xf>
    <xf numFmtId="0" fontId="0" fillId="6" borderId="0" xfId="0" applyFill="1" applyAlignment="1">
      <alignment vertical="top" wrapText="1"/>
    </xf>
    <xf numFmtId="0" fontId="16" fillId="6" borderId="0" xfId="0" applyFont="1" applyFill="1" applyAlignment="1">
      <alignment vertical="top" wrapText="1"/>
    </xf>
    <xf numFmtId="0" fontId="17" fillId="6" borderId="0" xfId="0" applyFont="1" applyFill="1" applyAlignment="1">
      <alignment vertical="top" wrapText="1"/>
    </xf>
    <xf numFmtId="0" fontId="0" fillId="2" borderId="0" xfId="0" applyFill="1" applyAlignment="1">
      <alignment vertical="top"/>
    </xf>
    <xf numFmtId="0" fontId="0" fillId="0" borderId="0" xfId="0" applyAlignment="1">
      <alignment vertical="top"/>
    </xf>
    <xf numFmtId="0" fontId="5" fillId="0" borderId="1" xfId="0" applyFont="1" applyBorder="1" applyAlignment="1">
      <alignment horizontal="center" vertical="center" wrapText="1"/>
    </xf>
    <xf numFmtId="2" fontId="0" fillId="0" borderId="0" xfId="1" applyNumberFormat="1" applyFont="1" applyAlignment="1">
      <alignment vertical="top" wrapText="1"/>
    </xf>
    <xf numFmtId="0" fontId="19" fillId="0" borderId="0" xfId="0" applyFont="1"/>
    <xf numFmtId="0" fontId="19" fillId="0" borderId="0" xfId="0" applyFont="1" applyAlignment="1">
      <alignment vertical="center"/>
    </xf>
    <xf numFmtId="0" fontId="20" fillId="13" borderId="1" xfId="0" applyFont="1" applyFill="1" applyBorder="1" applyAlignment="1">
      <alignment horizontal="left" vertical="center"/>
    </xf>
    <xf numFmtId="0" fontId="20" fillId="14" borderId="1" xfId="0" applyFont="1" applyFill="1" applyBorder="1" applyAlignment="1">
      <alignment horizontal="left" vertical="center"/>
    </xf>
    <xf numFmtId="0" fontId="5" fillId="14" borderId="1" xfId="0" applyFont="1" applyFill="1" applyBorder="1" applyAlignment="1">
      <alignment horizontal="center" vertical="center" wrapText="1"/>
    </xf>
    <xf numFmtId="0" fontId="5" fillId="14" borderId="1" xfId="0" applyFont="1" applyFill="1" applyBorder="1" applyAlignment="1">
      <alignment horizontal="left" vertical="center" wrapText="1"/>
    </xf>
    <xf numFmtId="0" fontId="5" fillId="14" borderId="1" xfId="0" applyFont="1" applyFill="1" applyBorder="1" applyAlignment="1">
      <alignment vertical="center" wrapText="1"/>
    </xf>
    <xf numFmtId="0" fontId="5" fillId="14" borderId="1" xfId="0" applyFont="1" applyFill="1" applyBorder="1" applyAlignment="1">
      <alignment vertical="center"/>
    </xf>
    <xf numFmtId="0" fontId="5" fillId="14" borderId="1" xfId="0" applyFont="1" applyFill="1" applyBorder="1" applyAlignment="1">
      <alignment horizontal="left" vertical="center"/>
    </xf>
    <xf numFmtId="44" fontId="5" fillId="14" borderId="1" xfId="0" applyNumberFormat="1" applyFont="1" applyFill="1" applyBorder="1" applyAlignment="1">
      <alignment horizontal="left" vertical="center"/>
    </xf>
    <xf numFmtId="44" fontId="5" fillId="14" borderId="1" xfId="1" applyFont="1" applyFill="1" applyBorder="1" applyAlignment="1">
      <alignment vertical="center"/>
    </xf>
    <xf numFmtId="44" fontId="6" fillId="14" borderId="1" xfId="0" applyNumberFormat="1" applyFont="1" applyFill="1" applyBorder="1" applyAlignment="1">
      <alignment horizontal="left" vertical="center"/>
    </xf>
    <xf numFmtId="44" fontId="22" fillId="6" borderId="1" xfId="1" applyFont="1" applyFill="1" applyBorder="1" applyAlignment="1">
      <alignment horizontal="right"/>
    </xf>
    <xf numFmtId="44" fontId="22" fillId="8" borderId="1" xfId="1" applyFont="1" applyFill="1" applyBorder="1" applyAlignment="1">
      <alignment horizontal="right"/>
    </xf>
    <xf numFmtId="0" fontId="4" fillId="0" borderId="0" xfId="0" applyFont="1"/>
    <xf numFmtId="44" fontId="4" fillId="2" borderId="1" xfId="1" applyFont="1" applyFill="1" applyBorder="1"/>
    <xf numFmtId="44" fontId="11" fillId="6" borderId="1" xfId="1" applyFont="1" applyFill="1" applyBorder="1" applyAlignment="1">
      <alignment horizontal="right"/>
    </xf>
    <xf numFmtId="0" fontId="17" fillId="0" borderId="0" xfId="0" applyFont="1"/>
    <xf numFmtId="44" fontId="20" fillId="14" borderId="1" xfId="0" applyNumberFormat="1" applyFont="1" applyFill="1" applyBorder="1" applyAlignment="1">
      <alignment horizontal="left" vertical="center"/>
    </xf>
    <xf numFmtId="44" fontId="20" fillId="0" borderId="1" xfId="0" applyNumberFormat="1" applyFont="1" applyBorder="1" applyAlignment="1">
      <alignment horizontal="left" vertical="center"/>
    </xf>
    <xf numFmtId="0" fontId="5" fillId="0" borderId="1" xfId="0" applyFont="1" applyBorder="1" applyAlignment="1">
      <alignment horizontal="left" vertical="center" wrapText="1"/>
    </xf>
    <xf numFmtId="0" fontId="5" fillId="14" borderId="1" xfId="0" applyFont="1" applyFill="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14" borderId="3" xfId="0" applyFont="1" applyFill="1" applyBorder="1" applyAlignment="1">
      <alignment horizontal="center" vertical="center" wrapText="1"/>
    </xf>
    <xf numFmtId="0" fontId="5" fillId="14" borderId="7" xfId="0" applyFont="1" applyFill="1" applyBorder="1" applyAlignment="1">
      <alignment horizontal="center" vertical="center" wrapText="1"/>
    </xf>
    <xf numFmtId="0" fontId="5" fillId="14"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14" borderId="1" xfId="0" applyFont="1" applyFill="1" applyBorder="1" applyAlignment="1">
      <alignment horizontal="center" vertical="center" wrapText="1"/>
    </xf>
    <xf numFmtId="0" fontId="2" fillId="0" borderId="0" xfId="0" applyFont="1" applyAlignment="1">
      <alignment horizontal="left" wrapText="1"/>
    </xf>
    <xf numFmtId="0" fontId="17" fillId="0" borderId="0" xfId="0" applyFont="1" applyAlignment="1">
      <alignment horizontal="left" vertical="top" wrapText="1"/>
    </xf>
    <xf numFmtId="0" fontId="5" fillId="14" borderId="3" xfId="0" applyFont="1" applyFill="1" applyBorder="1" applyAlignment="1">
      <alignment horizontal="left" vertical="center" wrapText="1"/>
    </xf>
    <xf numFmtId="0" fontId="5" fillId="14" borderId="2" xfId="0" applyFont="1" applyFill="1" applyBorder="1" applyAlignment="1">
      <alignment horizontal="left" vertical="center" wrapText="1"/>
    </xf>
    <xf numFmtId="0" fontId="5" fillId="0" borderId="1" xfId="0" applyFont="1" applyBorder="1" applyAlignment="1">
      <alignment horizontal="center" vertical="center" wrapText="1"/>
    </xf>
    <xf numFmtId="0" fontId="8" fillId="3" borderId="1" xfId="0" applyFont="1" applyFill="1" applyBorder="1" applyAlignment="1">
      <alignment horizont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9" fillId="4" borderId="6" xfId="3" applyFont="1" applyFill="1" applyBorder="1" applyAlignment="1">
      <alignment horizontal="center"/>
    </xf>
    <xf numFmtId="0" fontId="9" fillId="4" borderId="0" xfId="3" applyFont="1" applyFill="1" applyAlignment="1">
      <alignment horizontal="center"/>
    </xf>
    <xf numFmtId="0" fontId="9" fillId="4" borderId="1" xfId="3" applyFont="1" applyFill="1" applyBorder="1" applyAlignment="1">
      <alignment horizontal="center"/>
    </xf>
    <xf numFmtId="0" fontId="0" fillId="0" borderId="0" xfId="0" applyAlignment="1">
      <alignment horizontal="left" vertical="top" wrapText="1"/>
    </xf>
    <xf numFmtId="0" fontId="12" fillId="9" borderId="0" xfId="0" applyFont="1" applyFill="1" applyAlignment="1">
      <alignment horizontal="center" vertical="top" wrapText="1"/>
    </xf>
    <xf numFmtId="0" fontId="13" fillId="11" borderId="0" xfId="0" applyFont="1" applyFill="1" applyAlignment="1">
      <alignment vertical="top" wrapText="1"/>
    </xf>
    <xf numFmtId="0" fontId="13" fillId="10" borderId="0" xfId="0" applyFont="1" applyFill="1" applyAlignment="1">
      <alignment vertical="top" wrapText="1"/>
    </xf>
  </cellXfs>
  <cellStyles count="4">
    <cellStyle name="Standaard" xfId="0" builtinId="0"/>
    <cellStyle name="Standaard 2" xfId="2" xr:uid="{07903E55-DF41-4D7C-BE4A-01811195F172}"/>
    <cellStyle name="Standaard 3" xfId="3" xr:uid="{E7E6B3F6-68EB-43C7-B62B-8330C431F8BD}"/>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33B78-0FDD-4946-874E-3B0AF9892C53}">
  <sheetPr>
    <tabColor theme="9"/>
  </sheetPr>
  <dimension ref="A1:J41"/>
  <sheetViews>
    <sheetView tabSelected="1" zoomScale="85" zoomScaleNormal="85" workbookViewId="0">
      <selection activeCell="F5" sqref="F5"/>
    </sheetView>
  </sheetViews>
  <sheetFormatPr defaultRowHeight="15" x14ac:dyDescent="0.25"/>
  <cols>
    <col min="1" max="1" width="4.42578125" customWidth="1"/>
    <col min="2" max="2" width="104.42578125" customWidth="1"/>
    <col min="3" max="3" width="28.28515625" customWidth="1"/>
    <col min="4" max="9" width="16.85546875" customWidth="1"/>
  </cols>
  <sheetData>
    <row r="1" spans="1:10" ht="21" x14ac:dyDescent="0.35">
      <c r="A1" s="2" t="s">
        <v>435</v>
      </c>
      <c r="B1" s="2"/>
      <c r="C1" s="2"/>
    </row>
    <row r="2" spans="1:10" x14ac:dyDescent="0.25">
      <c r="A2" t="s">
        <v>0</v>
      </c>
    </row>
    <row r="4" spans="1:10" x14ac:dyDescent="0.25">
      <c r="A4" s="89" t="s">
        <v>441</v>
      </c>
      <c r="B4" s="89"/>
      <c r="C4" s="1"/>
    </row>
    <row r="5" spans="1:10" ht="231" customHeight="1" x14ac:dyDescent="0.25">
      <c r="A5" s="90" t="s">
        <v>445</v>
      </c>
      <c r="B5" s="90"/>
      <c r="C5" s="20"/>
      <c r="D5" s="20"/>
      <c r="E5" s="20"/>
      <c r="F5" s="20"/>
      <c r="G5" s="20"/>
      <c r="H5" s="20"/>
    </row>
    <row r="6" spans="1:10" x14ac:dyDescent="0.25">
      <c r="B6" s="22" t="s">
        <v>28</v>
      </c>
      <c r="C6" s="23"/>
      <c r="D6" s="20"/>
      <c r="E6" s="20"/>
      <c r="F6" s="20"/>
      <c r="G6" s="20"/>
      <c r="H6" s="20"/>
    </row>
    <row r="7" spans="1:10" x14ac:dyDescent="0.25">
      <c r="B7" s="22" t="s">
        <v>27</v>
      </c>
      <c r="C7" s="21">
        <f>SUM(I12:I22,I26:I41)</f>
        <v>0</v>
      </c>
      <c r="D7" s="20"/>
      <c r="E7" s="20"/>
      <c r="F7" s="20"/>
      <c r="G7" s="20"/>
      <c r="H7" s="20"/>
    </row>
    <row r="8" spans="1:10" x14ac:dyDescent="0.25">
      <c r="B8" s="22" t="s">
        <v>439</v>
      </c>
      <c r="C8" s="56">
        <f>IF(C7&gt;2004010,"Uitsluiting",MIN(250,250*(2004010-C7)/(2004010-1450450)))</f>
        <v>250</v>
      </c>
      <c r="D8" s="20"/>
      <c r="E8" s="20"/>
      <c r="F8" s="20"/>
      <c r="G8" s="20"/>
      <c r="H8" s="20"/>
    </row>
    <row r="9" spans="1:10" x14ac:dyDescent="0.25">
      <c r="B9" s="20"/>
      <c r="C9" s="20"/>
      <c r="D9" s="20"/>
      <c r="E9" s="20"/>
      <c r="F9" s="20"/>
      <c r="G9" s="20"/>
      <c r="H9" s="20"/>
    </row>
    <row r="10" spans="1:10" ht="18.75" x14ac:dyDescent="0.3">
      <c r="A10" s="94" t="s">
        <v>26</v>
      </c>
      <c r="B10" s="94"/>
      <c r="C10" s="94"/>
      <c r="D10" s="94"/>
      <c r="E10" s="94"/>
      <c r="F10" s="94"/>
      <c r="G10" s="94"/>
      <c r="H10" s="94"/>
      <c r="I10" s="94"/>
    </row>
    <row r="11" spans="1:10" s="19" customFormat="1" ht="30" customHeight="1" x14ac:dyDescent="0.25">
      <c r="A11" s="9" t="s">
        <v>33</v>
      </c>
      <c r="B11" s="9" t="s">
        <v>1</v>
      </c>
      <c r="C11" s="9" t="s">
        <v>23</v>
      </c>
      <c r="D11" s="9" t="s">
        <v>2</v>
      </c>
      <c r="E11" s="11" t="s">
        <v>3</v>
      </c>
      <c r="F11" s="10" t="s">
        <v>436</v>
      </c>
      <c r="G11" s="10" t="s">
        <v>437</v>
      </c>
      <c r="H11" s="9" t="s">
        <v>4</v>
      </c>
      <c r="I11" s="9" t="s">
        <v>438</v>
      </c>
    </row>
    <row r="12" spans="1:10" ht="15" customHeight="1" x14ac:dyDescent="0.25">
      <c r="A12" s="88">
        <v>1</v>
      </c>
      <c r="B12" s="78" t="s">
        <v>458</v>
      </c>
      <c r="C12" s="63" t="s">
        <v>14</v>
      </c>
      <c r="D12" s="64" t="s">
        <v>13</v>
      </c>
      <c r="E12" s="65">
        <v>12</v>
      </c>
      <c r="F12" s="75">
        <v>3525</v>
      </c>
      <c r="G12" s="75">
        <v>7180</v>
      </c>
      <c r="H12" s="3"/>
      <c r="I12" s="67">
        <f>H12*E12</f>
        <v>0</v>
      </c>
      <c r="J12" s="57" t="s">
        <v>573</v>
      </c>
    </row>
    <row r="13" spans="1:10" x14ac:dyDescent="0.25">
      <c r="A13" s="88"/>
      <c r="B13" s="78"/>
      <c r="C13" s="63" t="s">
        <v>16</v>
      </c>
      <c r="D13" s="64" t="s">
        <v>10</v>
      </c>
      <c r="E13" s="65">
        <v>1800</v>
      </c>
      <c r="F13" s="66">
        <v>50</v>
      </c>
      <c r="G13" s="66">
        <v>62.5</v>
      </c>
      <c r="H13" s="3"/>
      <c r="I13" s="67">
        <f t="shared" ref="I13:I22" si="0">H13*E13</f>
        <v>0</v>
      </c>
      <c r="J13" s="57" t="s">
        <v>460</v>
      </c>
    </row>
    <row r="14" spans="1:10" ht="15" customHeight="1" x14ac:dyDescent="0.25">
      <c r="A14" s="93">
        <v>2</v>
      </c>
      <c r="B14" s="77" t="s">
        <v>566</v>
      </c>
      <c r="C14" s="8" t="s">
        <v>14</v>
      </c>
      <c r="D14" s="7" t="s">
        <v>13</v>
      </c>
      <c r="E14" s="6">
        <v>12</v>
      </c>
      <c r="F14" s="76">
        <v>2400</v>
      </c>
      <c r="G14" s="76">
        <v>5625</v>
      </c>
      <c r="H14" s="3"/>
      <c r="I14" s="4">
        <f t="shared" si="0"/>
        <v>0</v>
      </c>
      <c r="J14" s="57" t="s">
        <v>574</v>
      </c>
    </row>
    <row r="15" spans="1:10" x14ac:dyDescent="0.25">
      <c r="A15" s="93"/>
      <c r="B15" s="77"/>
      <c r="C15" s="8" t="s">
        <v>16</v>
      </c>
      <c r="D15" s="7" t="s">
        <v>10</v>
      </c>
      <c r="E15" s="59">
        <v>1800</v>
      </c>
      <c r="F15" s="17">
        <v>50</v>
      </c>
      <c r="G15" s="17">
        <v>62.5</v>
      </c>
      <c r="H15" s="3"/>
      <c r="I15" s="4">
        <f t="shared" si="0"/>
        <v>0</v>
      </c>
      <c r="J15" s="57" t="s">
        <v>571</v>
      </c>
    </row>
    <row r="16" spans="1:10" ht="15" customHeight="1" x14ac:dyDescent="0.25">
      <c r="A16" s="88">
        <v>3</v>
      </c>
      <c r="B16" s="78" t="s">
        <v>567</v>
      </c>
      <c r="C16" s="63" t="s">
        <v>14</v>
      </c>
      <c r="D16" s="64" t="s">
        <v>13</v>
      </c>
      <c r="E16" s="65">
        <v>12</v>
      </c>
      <c r="F16" s="75">
        <v>1350</v>
      </c>
      <c r="G16" s="75">
        <v>6225</v>
      </c>
      <c r="H16" s="3"/>
      <c r="I16" s="67">
        <f t="shared" si="0"/>
        <v>0</v>
      </c>
      <c r="J16" s="57" t="s">
        <v>572</v>
      </c>
    </row>
    <row r="17" spans="1:10" x14ac:dyDescent="0.25">
      <c r="A17" s="88"/>
      <c r="B17" s="78"/>
      <c r="C17" s="63" t="s">
        <v>16</v>
      </c>
      <c r="D17" s="64" t="s">
        <v>10</v>
      </c>
      <c r="E17" s="60">
        <v>1800</v>
      </c>
      <c r="F17" s="66">
        <v>50</v>
      </c>
      <c r="G17" s="66">
        <v>62.5</v>
      </c>
      <c r="H17" s="3"/>
      <c r="I17" s="67">
        <f t="shared" si="0"/>
        <v>0</v>
      </c>
      <c r="J17" s="57" t="s">
        <v>461</v>
      </c>
    </row>
    <row r="18" spans="1:10" ht="15" customHeight="1" x14ac:dyDescent="0.25">
      <c r="A18" s="86">
        <v>4</v>
      </c>
      <c r="B18" s="95" t="s">
        <v>25</v>
      </c>
      <c r="C18" s="8" t="s">
        <v>14</v>
      </c>
      <c r="D18" s="7" t="s">
        <v>13</v>
      </c>
      <c r="E18" s="6">
        <v>12</v>
      </c>
      <c r="F18" s="17">
        <v>9500</v>
      </c>
      <c r="G18" s="17">
        <v>12500</v>
      </c>
      <c r="H18" s="3"/>
      <c r="I18" s="4">
        <f t="shared" si="0"/>
        <v>0</v>
      </c>
    </row>
    <row r="19" spans="1:10" x14ac:dyDescent="0.25">
      <c r="A19" s="87"/>
      <c r="B19" s="96"/>
      <c r="C19" s="8" t="s">
        <v>16</v>
      </c>
      <c r="D19" s="7" t="s">
        <v>10</v>
      </c>
      <c r="E19" s="6">
        <v>1600</v>
      </c>
      <c r="F19" s="17">
        <v>40</v>
      </c>
      <c r="G19" s="17">
        <v>50</v>
      </c>
      <c r="H19" s="3"/>
      <c r="I19" s="4">
        <f t="shared" si="0"/>
        <v>0</v>
      </c>
    </row>
    <row r="20" spans="1:10" x14ac:dyDescent="0.25">
      <c r="A20" s="61">
        <v>5</v>
      </c>
      <c r="B20" s="62" t="s">
        <v>6</v>
      </c>
      <c r="C20" s="63" t="s">
        <v>14</v>
      </c>
      <c r="D20" s="64" t="s">
        <v>13</v>
      </c>
      <c r="E20" s="65">
        <v>12</v>
      </c>
      <c r="F20" s="66">
        <v>350</v>
      </c>
      <c r="G20" s="66">
        <v>450</v>
      </c>
      <c r="H20" s="3"/>
      <c r="I20" s="67">
        <f t="shared" si="0"/>
        <v>0</v>
      </c>
    </row>
    <row r="21" spans="1:10" x14ac:dyDescent="0.25">
      <c r="A21" s="55">
        <v>6</v>
      </c>
      <c r="B21" s="18" t="s">
        <v>8</v>
      </c>
      <c r="C21" s="8" t="s">
        <v>14</v>
      </c>
      <c r="D21" s="7" t="s">
        <v>13</v>
      </c>
      <c r="E21" s="6">
        <v>12</v>
      </c>
      <c r="F21" s="17">
        <v>400</v>
      </c>
      <c r="G21" s="17">
        <v>550</v>
      </c>
      <c r="H21" s="3"/>
      <c r="I21" s="4">
        <f t="shared" si="0"/>
        <v>0</v>
      </c>
    </row>
    <row r="22" spans="1:10" x14ac:dyDescent="0.25">
      <c r="A22" s="61">
        <v>7</v>
      </c>
      <c r="B22" s="62" t="s">
        <v>7</v>
      </c>
      <c r="C22" s="63" t="s">
        <v>14</v>
      </c>
      <c r="D22" s="64" t="s">
        <v>13</v>
      </c>
      <c r="E22" s="65">
        <v>6</v>
      </c>
      <c r="F22" s="66">
        <v>2500</v>
      </c>
      <c r="G22" s="66">
        <v>3500</v>
      </c>
      <c r="H22" s="3"/>
      <c r="I22" s="67">
        <f t="shared" si="0"/>
        <v>0</v>
      </c>
    </row>
    <row r="23" spans="1:10" x14ac:dyDescent="0.25">
      <c r="B23" s="16"/>
      <c r="C23" s="16"/>
      <c r="D23" s="15"/>
      <c r="E23" s="14"/>
      <c r="F23" s="13"/>
      <c r="G23" s="13"/>
      <c r="H23" s="12"/>
      <c r="I23" s="12"/>
    </row>
    <row r="24" spans="1:10" ht="18.75" x14ac:dyDescent="0.3">
      <c r="A24" s="94" t="s">
        <v>24</v>
      </c>
      <c r="B24" s="94"/>
      <c r="C24" s="94"/>
      <c r="D24" s="94"/>
      <c r="E24" s="94"/>
      <c r="F24" s="94"/>
      <c r="G24" s="94"/>
      <c r="H24" s="94"/>
      <c r="I24" s="94"/>
    </row>
    <row r="25" spans="1:10" ht="30" customHeight="1" x14ac:dyDescent="0.25">
      <c r="A25" s="9" t="s">
        <v>33</v>
      </c>
      <c r="B25" s="9" t="s">
        <v>1</v>
      </c>
      <c r="C25" s="9" t="s">
        <v>23</v>
      </c>
      <c r="D25" s="9" t="s">
        <v>2</v>
      </c>
      <c r="E25" s="11" t="s">
        <v>3</v>
      </c>
      <c r="F25" s="10" t="s">
        <v>436</v>
      </c>
      <c r="G25" s="10" t="s">
        <v>437</v>
      </c>
      <c r="H25" s="9" t="s">
        <v>4</v>
      </c>
      <c r="I25" s="9" t="s">
        <v>438</v>
      </c>
    </row>
    <row r="26" spans="1:10" ht="15" customHeight="1" x14ac:dyDescent="0.25">
      <c r="A26" s="81">
        <v>8</v>
      </c>
      <c r="B26" s="91" t="s">
        <v>568</v>
      </c>
      <c r="C26" s="63" t="s">
        <v>14</v>
      </c>
      <c r="D26" s="64" t="s">
        <v>13</v>
      </c>
      <c r="E26" s="65">
        <v>12</v>
      </c>
      <c r="F26" s="68">
        <v>15500</v>
      </c>
      <c r="G26" s="68">
        <v>20250</v>
      </c>
      <c r="H26" s="3"/>
      <c r="I26" s="67">
        <f t="shared" ref="I26:I41" si="1">H26*E26</f>
        <v>0</v>
      </c>
    </row>
    <row r="27" spans="1:10" x14ac:dyDescent="0.25">
      <c r="A27" s="83"/>
      <c r="B27" s="92"/>
      <c r="C27" s="63" t="s">
        <v>16</v>
      </c>
      <c r="D27" s="64" t="s">
        <v>10</v>
      </c>
      <c r="E27" s="60">
        <v>1300</v>
      </c>
      <c r="F27" s="68">
        <v>55</v>
      </c>
      <c r="G27" s="68">
        <v>65</v>
      </c>
      <c r="H27" s="3"/>
      <c r="I27" s="67">
        <f t="shared" si="1"/>
        <v>0</v>
      </c>
      <c r="J27" s="57" t="s">
        <v>462</v>
      </c>
    </row>
    <row r="28" spans="1:10" ht="15" customHeight="1" x14ac:dyDescent="0.25">
      <c r="A28" s="84">
        <v>9</v>
      </c>
      <c r="B28" s="79" t="s">
        <v>569</v>
      </c>
      <c r="C28" s="8" t="s">
        <v>14</v>
      </c>
      <c r="D28" s="7" t="s">
        <v>13</v>
      </c>
      <c r="E28" s="6">
        <v>12</v>
      </c>
      <c r="F28" s="76">
        <v>2700</v>
      </c>
      <c r="G28" s="76">
        <v>7200</v>
      </c>
      <c r="H28" s="3"/>
      <c r="I28" s="4">
        <f t="shared" si="1"/>
        <v>0</v>
      </c>
      <c r="J28" s="57" t="s">
        <v>575</v>
      </c>
    </row>
    <row r="29" spans="1:10" x14ac:dyDescent="0.25">
      <c r="A29" s="85"/>
      <c r="B29" s="80"/>
      <c r="C29" s="8" t="s">
        <v>16</v>
      </c>
      <c r="D29" s="7" t="s">
        <v>10</v>
      </c>
      <c r="E29" s="59">
        <v>1800</v>
      </c>
      <c r="F29" s="5">
        <v>40</v>
      </c>
      <c r="G29" s="5">
        <v>50</v>
      </c>
      <c r="H29" s="3"/>
      <c r="I29" s="4">
        <f t="shared" si="1"/>
        <v>0</v>
      </c>
      <c r="J29" s="57" t="s">
        <v>463</v>
      </c>
    </row>
    <row r="30" spans="1:10" ht="15" customHeight="1" x14ac:dyDescent="0.25">
      <c r="A30" s="81">
        <v>10</v>
      </c>
      <c r="B30" s="91" t="s">
        <v>22</v>
      </c>
      <c r="C30" s="63" t="s">
        <v>17</v>
      </c>
      <c r="D30" s="64" t="s">
        <v>10</v>
      </c>
      <c r="E30" s="65">
        <v>250</v>
      </c>
      <c r="F30" s="68">
        <v>110</v>
      </c>
      <c r="G30" s="68">
        <v>140</v>
      </c>
      <c r="H30" s="3"/>
      <c r="I30" s="67">
        <f t="shared" si="1"/>
        <v>0</v>
      </c>
    </row>
    <row r="31" spans="1:10" x14ac:dyDescent="0.25">
      <c r="A31" s="83"/>
      <c r="B31" s="92"/>
      <c r="C31" s="63" t="s">
        <v>16</v>
      </c>
      <c r="D31" s="64" t="s">
        <v>10</v>
      </c>
      <c r="E31" s="65">
        <v>250</v>
      </c>
      <c r="F31" s="68">
        <v>40</v>
      </c>
      <c r="G31" s="68">
        <v>50</v>
      </c>
      <c r="H31" s="3"/>
      <c r="I31" s="67">
        <f t="shared" si="1"/>
        <v>0</v>
      </c>
    </row>
    <row r="32" spans="1:10" ht="15" customHeight="1" x14ac:dyDescent="0.25">
      <c r="A32" s="84">
        <v>11</v>
      </c>
      <c r="B32" s="79" t="s">
        <v>21</v>
      </c>
      <c r="C32" s="8" t="s">
        <v>17</v>
      </c>
      <c r="D32" s="7" t="s">
        <v>10</v>
      </c>
      <c r="E32" s="6">
        <v>250</v>
      </c>
      <c r="F32" s="5">
        <v>55</v>
      </c>
      <c r="G32" s="5">
        <v>75</v>
      </c>
      <c r="H32" s="3"/>
      <c r="I32" s="4">
        <f t="shared" si="1"/>
        <v>0</v>
      </c>
    </row>
    <row r="33" spans="1:10" x14ac:dyDescent="0.25">
      <c r="A33" s="85"/>
      <c r="B33" s="80"/>
      <c r="C33" s="8" t="s">
        <v>16</v>
      </c>
      <c r="D33" s="7" t="s">
        <v>10</v>
      </c>
      <c r="E33" s="6">
        <v>250</v>
      </c>
      <c r="F33" s="5">
        <v>40</v>
      </c>
      <c r="G33" s="5">
        <v>50</v>
      </c>
      <c r="H33" s="3"/>
      <c r="I33" s="4">
        <f t="shared" si="1"/>
        <v>0</v>
      </c>
    </row>
    <row r="34" spans="1:10" ht="15" customHeight="1" x14ac:dyDescent="0.25">
      <c r="A34" s="81">
        <v>12</v>
      </c>
      <c r="B34" s="91" t="s">
        <v>20</v>
      </c>
      <c r="C34" s="63" t="s">
        <v>17</v>
      </c>
      <c r="D34" s="64" t="s">
        <v>10</v>
      </c>
      <c r="E34" s="60">
        <v>1300</v>
      </c>
      <c r="F34" s="75">
        <v>45</v>
      </c>
      <c r="G34" s="75">
        <v>60</v>
      </c>
      <c r="H34" s="3"/>
      <c r="I34" s="67">
        <f t="shared" si="1"/>
        <v>0</v>
      </c>
      <c r="J34" s="57" t="s">
        <v>576</v>
      </c>
    </row>
    <row r="35" spans="1:10" x14ac:dyDescent="0.25">
      <c r="A35" s="82"/>
      <c r="B35" s="92"/>
      <c r="C35" s="63" t="s">
        <v>16</v>
      </c>
      <c r="D35" s="64" t="s">
        <v>10</v>
      </c>
      <c r="E35" s="60">
        <v>1300</v>
      </c>
      <c r="F35" s="75">
        <v>45</v>
      </c>
      <c r="G35" s="75">
        <v>55</v>
      </c>
      <c r="H35" s="3"/>
      <c r="I35" s="67">
        <f t="shared" si="1"/>
        <v>0</v>
      </c>
      <c r="J35" s="57" t="s">
        <v>577</v>
      </c>
    </row>
    <row r="36" spans="1:10" ht="15" customHeight="1" x14ac:dyDescent="0.25">
      <c r="A36" s="82"/>
      <c r="B36" s="79" t="s">
        <v>19</v>
      </c>
      <c r="C36" s="8" t="s">
        <v>17</v>
      </c>
      <c r="D36" s="7" t="s">
        <v>10</v>
      </c>
      <c r="E36" s="59">
        <v>1300</v>
      </c>
      <c r="F36" s="76">
        <f t="shared" ref="F36:H37" si="2">F34</f>
        <v>45</v>
      </c>
      <c r="G36" s="76">
        <f t="shared" si="2"/>
        <v>60</v>
      </c>
      <c r="H36" s="4">
        <f t="shared" si="2"/>
        <v>0</v>
      </c>
      <c r="I36" s="4">
        <f t="shared" si="1"/>
        <v>0</v>
      </c>
      <c r="J36" s="57" t="s">
        <v>576</v>
      </c>
    </row>
    <row r="37" spans="1:10" x14ac:dyDescent="0.25">
      <c r="A37" s="82"/>
      <c r="B37" s="80"/>
      <c r="C37" s="8" t="s">
        <v>16</v>
      </c>
      <c r="D37" s="7" t="s">
        <v>10</v>
      </c>
      <c r="E37" s="59">
        <v>1300</v>
      </c>
      <c r="F37" s="76">
        <f t="shared" si="2"/>
        <v>45</v>
      </c>
      <c r="G37" s="76">
        <f t="shared" si="2"/>
        <v>55</v>
      </c>
      <c r="H37" s="4">
        <f t="shared" si="2"/>
        <v>0</v>
      </c>
      <c r="I37" s="4">
        <f t="shared" si="1"/>
        <v>0</v>
      </c>
      <c r="J37" s="57" t="s">
        <v>577</v>
      </c>
    </row>
    <row r="38" spans="1:10" ht="15" customHeight="1" x14ac:dyDescent="0.25">
      <c r="A38" s="82"/>
      <c r="B38" s="91" t="s">
        <v>18</v>
      </c>
      <c r="C38" s="63" t="s">
        <v>17</v>
      </c>
      <c r="D38" s="64" t="s">
        <v>10</v>
      </c>
      <c r="E38" s="60">
        <v>1300</v>
      </c>
      <c r="F38" s="75">
        <f t="shared" ref="F38:H39" si="3">F34</f>
        <v>45</v>
      </c>
      <c r="G38" s="75">
        <f t="shared" si="3"/>
        <v>60</v>
      </c>
      <c r="H38" s="67">
        <f t="shared" si="3"/>
        <v>0</v>
      </c>
      <c r="I38" s="67">
        <f t="shared" si="1"/>
        <v>0</v>
      </c>
      <c r="J38" s="57" t="s">
        <v>576</v>
      </c>
    </row>
    <row r="39" spans="1:10" x14ac:dyDescent="0.25">
      <c r="A39" s="83"/>
      <c r="B39" s="92"/>
      <c r="C39" s="63" t="s">
        <v>16</v>
      </c>
      <c r="D39" s="64" t="s">
        <v>10</v>
      </c>
      <c r="E39" s="60">
        <v>1300</v>
      </c>
      <c r="F39" s="75">
        <f t="shared" si="3"/>
        <v>45</v>
      </c>
      <c r="G39" s="75">
        <f t="shared" si="3"/>
        <v>55</v>
      </c>
      <c r="H39" s="67">
        <f t="shared" si="3"/>
        <v>0</v>
      </c>
      <c r="I39" s="67">
        <f t="shared" si="1"/>
        <v>0</v>
      </c>
      <c r="J39" s="57" t="s">
        <v>577</v>
      </c>
    </row>
    <row r="40" spans="1:10" ht="15" customHeight="1" x14ac:dyDescent="0.25">
      <c r="A40" s="55">
        <v>13</v>
      </c>
      <c r="B40" s="8" t="s">
        <v>15</v>
      </c>
      <c r="C40" s="8" t="s">
        <v>14</v>
      </c>
      <c r="D40" s="7" t="s">
        <v>13</v>
      </c>
      <c r="E40" s="6">
        <v>12</v>
      </c>
      <c r="F40" s="5">
        <v>3000</v>
      </c>
      <c r="G40" s="5">
        <v>3750</v>
      </c>
      <c r="H40" s="3"/>
      <c r="I40" s="4">
        <f t="shared" si="1"/>
        <v>0</v>
      </c>
    </row>
    <row r="41" spans="1:10" x14ac:dyDescent="0.25">
      <c r="A41" s="61">
        <v>14</v>
      </c>
      <c r="B41" s="63" t="s">
        <v>12</v>
      </c>
      <c r="C41" s="63" t="s">
        <v>11</v>
      </c>
      <c r="D41" s="64" t="s">
        <v>10</v>
      </c>
      <c r="E41" s="65">
        <v>1800</v>
      </c>
      <c r="F41" s="68">
        <v>45</v>
      </c>
      <c r="G41" s="68">
        <v>55</v>
      </c>
      <c r="H41" s="3"/>
      <c r="I41" s="67">
        <f t="shared" si="1"/>
        <v>0</v>
      </c>
    </row>
  </sheetData>
  <sheetProtection algorithmName="SHA-512" hashValue="Mz4LAG1rHFuvJYwvOYe8KyUr9Yfys72X3A03bDpcJFwGrNT6Y1b7md6Kg6n90WO7Ai6NFVSbCsTiTzehjr6/4g==" saltValue="ATyq7D0bh2kbvOWDeA21Pw==" spinCount="100000" sheet="1" objects="1" scenarios="1"/>
  <mergeCells count="24">
    <mergeCell ref="A4:B4"/>
    <mergeCell ref="A5:B5"/>
    <mergeCell ref="B38:B39"/>
    <mergeCell ref="B36:B37"/>
    <mergeCell ref="B34:B35"/>
    <mergeCell ref="B32:B33"/>
    <mergeCell ref="B30:B31"/>
    <mergeCell ref="A14:A15"/>
    <mergeCell ref="A12:A13"/>
    <mergeCell ref="A10:I10"/>
    <mergeCell ref="A24:I24"/>
    <mergeCell ref="A32:A33"/>
    <mergeCell ref="A30:A31"/>
    <mergeCell ref="B18:B19"/>
    <mergeCell ref="B26:B27"/>
    <mergeCell ref="B12:B13"/>
    <mergeCell ref="B14:B15"/>
    <mergeCell ref="B16:B17"/>
    <mergeCell ref="B28:B29"/>
    <mergeCell ref="A34:A39"/>
    <mergeCell ref="A28:A29"/>
    <mergeCell ref="A26:A27"/>
    <mergeCell ref="A18:A19"/>
    <mergeCell ref="A16:A17"/>
  </mergeCells>
  <phoneticPr fontId="18" type="noConversion"/>
  <dataValidations count="1">
    <dataValidation type="decimal" operator="lessThanOrEqual" allowBlank="1" showInputMessage="1" showErrorMessage="1" sqref="H26:H35 H12:H22 H40:H41" xr:uid="{B95574DC-56EB-4F42-81E7-9298FC0AA6C6}">
      <formula1>G12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91838-29A4-4A5F-9093-B209611D8213}">
  <sheetPr>
    <tabColor rgb="FF0070C0"/>
  </sheetPr>
  <dimension ref="A1:N78"/>
  <sheetViews>
    <sheetView zoomScaleNormal="100" workbookViewId="0">
      <selection activeCell="I5" sqref="I5"/>
    </sheetView>
  </sheetViews>
  <sheetFormatPr defaultRowHeight="15" x14ac:dyDescent="0.25"/>
  <cols>
    <col min="1" max="1" width="10.85546875" customWidth="1"/>
    <col min="2" max="2" width="84.7109375" bestFit="1" customWidth="1"/>
    <col min="3" max="5" width="17.5703125" customWidth="1"/>
    <col min="6" max="6" width="17.5703125" style="71" customWidth="1"/>
    <col min="7" max="7" width="17.5703125" customWidth="1"/>
  </cols>
  <sheetData>
    <row r="1" spans="1:8" ht="21" x14ac:dyDescent="0.35">
      <c r="A1" s="2" t="s">
        <v>435</v>
      </c>
    </row>
    <row r="2" spans="1:8" x14ac:dyDescent="0.25">
      <c r="A2" t="s">
        <v>0</v>
      </c>
    </row>
    <row r="4" spans="1:8" x14ac:dyDescent="0.25">
      <c r="A4" s="1" t="s">
        <v>5</v>
      </c>
    </row>
    <row r="5" spans="1:8" ht="309" customHeight="1" x14ac:dyDescent="0.25">
      <c r="A5" s="100" t="s">
        <v>457</v>
      </c>
      <c r="B5" s="100"/>
      <c r="C5" s="100"/>
      <c r="D5" s="100"/>
      <c r="E5" s="100"/>
      <c r="F5" s="100"/>
      <c r="G5" s="100"/>
      <c r="H5" s="58" t="s">
        <v>459</v>
      </c>
    </row>
    <row r="6" spans="1:8" x14ac:dyDescent="0.25">
      <c r="B6" s="22" t="s">
        <v>28</v>
      </c>
      <c r="C6" s="53"/>
      <c r="D6" s="54"/>
    </row>
    <row r="7" spans="1:8" x14ac:dyDescent="0.25">
      <c r="B7" s="22" t="s">
        <v>29</v>
      </c>
      <c r="C7" s="24">
        <f>(SUM(G16,G19,G22,G23,G24,G37,G44,G53,G58,G63,G64,G18)/1200)*100</f>
        <v>0</v>
      </c>
    </row>
    <row r="8" spans="1:8" x14ac:dyDescent="0.25">
      <c r="B8" s="22" t="s">
        <v>30</v>
      </c>
      <c r="C8" s="24">
        <f>(SUM(G14:G15,G17,G20:G21,G25,G28:G36,G38:G43,G45:G52,G54:G57,G59:G62,G65:G66,G69:G78)/4900)*100</f>
        <v>0</v>
      </c>
    </row>
    <row r="9" spans="1:8" x14ac:dyDescent="0.25">
      <c r="B9" s="22" t="s">
        <v>31</v>
      </c>
      <c r="C9" s="24">
        <f>((C7+C8)/2)*0.5</f>
        <v>0</v>
      </c>
    </row>
    <row r="10" spans="1:8" x14ac:dyDescent="0.25">
      <c r="B10" s="22"/>
      <c r="C10" s="24"/>
    </row>
    <row r="12" spans="1:8" ht="15.75" x14ac:dyDescent="0.25">
      <c r="A12" s="97" t="s">
        <v>32</v>
      </c>
      <c r="B12" s="98"/>
      <c r="C12" s="98"/>
      <c r="D12" s="98"/>
      <c r="E12" s="98"/>
      <c r="F12" s="98"/>
      <c r="G12" s="98"/>
    </row>
    <row r="13" spans="1:8" ht="30" customHeight="1" x14ac:dyDescent="0.25">
      <c r="A13" s="25" t="s">
        <v>33</v>
      </c>
      <c r="B13" s="25" t="s">
        <v>1</v>
      </c>
      <c r="C13" s="25" t="s">
        <v>2</v>
      </c>
      <c r="D13" s="26" t="s">
        <v>433</v>
      </c>
      <c r="E13" s="26" t="s">
        <v>434</v>
      </c>
      <c r="F13" s="27" t="s">
        <v>4</v>
      </c>
      <c r="G13" s="27" t="s">
        <v>34</v>
      </c>
    </row>
    <row r="14" spans="1:8" x14ac:dyDescent="0.25">
      <c r="A14" s="28">
        <v>1</v>
      </c>
      <c r="B14" s="29" t="s">
        <v>35</v>
      </c>
      <c r="C14" s="28" t="s">
        <v>9</v>
      </c>
      <c r="D14" s="30">
        <v>2400</v>
      </c>
      <c r="E14" s="69">
        <v>4500</v>
      </c>
      <c r="F14" s="72"/>
      <c r="G14" s="31" t="str">
        <f t="shared" ref="G14:G25" si="0">IF(F14="","",MIN(100,MAX(0,100/(D14-E14)*(F14-E14))))</f>
        <v/>
      </c>
      <c r="H14" s="57" t="s">
        <v>464</v>
      </c>
    </row>
    <row r="15" spans="1:8" x14ac:dyDescent="0.25">
      <c r="A15" s="32">
        <v>2</v>
      </c>
      <c r="B15" s="33" t="s">
        <v>36</v>
      </c>
      <c r="C15" s="32" t="s">
        <v>37</v>
      </c>
      <c r="D15" s="30">
        <v>69</v>
      </c>
      <c r="E15" s="69">
        <v>96</v>
      </c>
      <c r="F15" s="72"/>
      <c r="G15" s="31" t="str">
        <f>IF(F15="","",MIN(100,MAX(0,100/(D15-E15)*(F15-E15))))</f>
        <v/>
      </c>
      <c r="H15" s="57" t="s">
        <v>465</v>
      </c>
    </row>
    <row r="16" spans="1:8" x14ac:dyDescent="0.25">
      <c r="A16" s="34">
        <v>3</v>
      </c>
      <c r="B16" s="35" t="s">
        <v>38</v>
      </c>
      <c r="C16" s="34" t="s">
        <v>37</v>
      </c>
      <c r="D16" s="36">
        <v>46</v>
      </c>
      <c r="E16" s="70">
        <v>64</v>
      </c>
      <c r="F16" s="72"/>
      <c r="G16" s="37" t="str">
        <f t="shared" si="0"/>
        <v/>
      </c>
      <c r="H16" s="57" t="s">
        <v>466</v>
      </c>
    </row>
    <row r="17" spans="1:14" x14ac:dyDescent="0.25">
      <c r="A17" s="32">
        <v>4</v>
      </c>
      <c r="B17" s="33" t="s">
        <v>39</v>
      </c>
      <c r="C17" s="32" t="s">
        <v>37</v>
      </c>
      <c r="D17" s="30">
        <v>75</v>
      </c>
      <c r="E17" s="69">
        <v>103</v>
      </c>
      <c r="F17" s="72"/>
      <c r="G17" s="31" t="str">
        <f t="shared" si="0"/>
        <v/>
      </c>
      <c r="H17" s="57" t="s">
        <v>467</v>
      </c>
    </row>
    <row r="18" spans="1:14" x14ac:dyDescent="0.25">
      <c r="A18" s="34">
        <v>5</v>
      </c>
      <c r="B18" s="35" t="s">
        <v>40</v>
      </c>
      <c r="C18" s="34" t="s">
        <v>37</v>
      </c>
      <c r="D18" s="36">
        <v>50</v>
      </c>
      <c r="E18" s="70">
        <v>63</v>
      </c>
      <c r="F18" s="72"/>
      <c r="G18" s="37" t="str">
        <f t="shared" si="0"/>
        <v/>
      </c>
      <c r="H18" s="57" t="s">
        <v>468</v>
      </c>
    </row>
    <row r="19" spans="1:14" x14ac:dyDescent="0.25">
      <c r="A19" s="39">
        <v>6</v>
      </c>
      <c r="B19" s="40" t="s">
        <v>41</v>
      </c>
      <c r="C19" s="39" t="s">
        <v>37</v>
      </c>
      <c r="D19" s="36">
        <v>77</v>
      </c>
      <c r="E19" s="70">
        <v>95</v>
      </c>
      <c r="F19" s="72"/>
      <c r="G19" s="37" t="str">
        <f t="shared" si="0"/>
        <v/>
      </c>
      <c r="H19" s="57" t="s">
        <v>469</v>
      </c>
    </row>
    <row r="20" spans="1:14" x14ac:dyDescent="0.25">
      <c r="A20" s="28">
        <v>7</v>
      </c>
      <c r="B20" s="38" t="s">
        <v>42</v>
      </c>
      <c r="C20" s="28" t="s">
        <v>37</v>
      </c>
      <c r="D20" s="30">
        <v>73</v>
      </c>
      <c r="E20" s="69">
        <v>101</v>
      </c>
      <c r="F20" s="72"/>
      <c r="G20" s="31" t="str">
        <f t="shared" si="0"/>
        <v/>
      </c>
      <c r="H20" s="57" t="s">
        <v>470</v>
      </c>
    </row>
    <row r="21" spans="1:14" x14ac:dyDescent="0.25">
      <c r="A21" s="32">
        <v>8</v>
      </c>
      <c r="B21" s="33" t="s">
        <v>43</v>
      </c>
      <c r="C21" s="32" t="s">
        <v>37</v>
      </c>
      <c r="D21" s="73">
        <v>53</v>
      </c>
      <c r="E21" s="69">
        <v>74</v>
      </c>
      <c r="F21" s="72"/>
      <c r="G21" s="31" t="str">
        <f t="shared" si="0"/>
        <v/>
      </c>
      <c r="H21" s="57" t="s">
        <v>561</v>
      </c>
    </row>
    <row r="22" spans="1:14" x14ac:dyDescent="0.25">
      <c r="A22" s="34">
        <v>9</v>
      </c>
      <c r="B22" s="35" t="s">
        <v>44</v>
      </c>
      <c r="C22" s="34" t="s">
        <v>37</v>
      </c>
      <c r="D22" s="36">
        <v>57</v>
      </c>
      <c r="E22" s="70">
        <v>79</v>
      </c>
      <c r="F22" s="72"/>
      <c r="G22" s="37" t="str">
        <f t="shared" si="0"/>
        <v/>
      </c>
      <c r="H22" s="57" t="s">
        <v>471</v>
      </c>
    </row>
    <row r="23" spans="1:14" x14ac:dyDescent="0.25">
      <c r="A23" s="34">
        <v>10</v>
      </c>
      <c r="B23" s="35" t="s">
        <v>45</v>
      </c>
      <c r="C23" s="34" t="s">
        <v>37</v>
      </c>
      <c r="D23" s="36">
        <v>77</v>
      </c>
      <c r="E23" s="70">
        <v>106</v>
      </c>
      <c r="F23" s="72"/>
      <c r="G23" s="37" t="str">
        <f t="shared" si="0"/>
        <v/>
      </c>
      <c r="H23" s="57" t="s">
        <v>472</v>
      </c>
    </row>
    <row r="24" spans="1:14" x14ac:dyDescent="0.25">
      <c r="A24" s="34">
        <v>11</v>
      </c>
      <c r="B24" s="35" t="s">
        <v>46</v>
      </c>
      <c r="C24" s="34" t="s">
        <v>37</v>
      </c>
      <c r="D24" s="36">
        <v>60</v>
      </c>
      <c r="E24" s="70">
        <v>89</v>
      </c>
      <c r="F24" s="72"/>
      <c r="G24" s="37" t="str">
        <f t="shared" si="0"/>
        <v/>
      </c>
      <c r="H24" s="57" t="s">
        <v>473</v>
      </c>
    </row>
    <row r="25" spans="1:14" x14ac:dyDescent="0.25">
      <c r="A25" s="32">
        <v>12</v>
      </c>
      <c r="B25" s="33" t="s">
        <v>47</v>
      </c>
      <c r="C25" s="32" t="s">
        <v>48</v>
      </c>
      <c r="D25" s="30">
        <v>117</v>
      </c>
      <c r="E25" s="73">
        <v>154</v>
      </c>
      <c r="F25" s="72"/>
      <c r="G25" s="31" t="str">
        <f t="shared" si="0"/>
        <v/>
      </c>
      <c r="H25" s="57"/>
      <c r="N25" t="s">
        <v>497</v>
      </c>
    </row>
    <row r="26" spans="1:14" ht="15.75" x14ac:dyDescent="0.25">
      <c r="A26" s="99" t="s">
        <v>49</v>
      </c>
      <c r="B26" s="99"/>
      <c r="C26" s="99"/>
      <c r="D26" s="99"/>
      <c r="E26" s="99"/>
      <c r="F26" s="99"/>
      <c r="G26" s="99"/>
    </row>
    <row r="27" spans="1:14" ht="26.25" x14ac:dyDescent="0.25">
      <c r="A27" s="41" t="s">
        <v>33</v>
      </c>
      <c r="B27" s="41" t="s">
        <v>1</v>
      </c>
      <c r="C27" s="41" t="s">
        <v>2</v>
      </c>
      <c r="D27" s="26" t="s">
        <v>433</v>
      </c>
      <c r="E27" s="26" t="s">
        <v>434</v>
      </c>
      <c r="F27" s="27" t="s">
        <v>4</v>
      </c>
      <c r="G27" s="27" t="s">
        <v>34</v>
      </c>
    </row>
    <row r="28" spans="1:14" x14ac:dyDescent="0.25">
      <c r="A28" s="28">
        <v>13</v>
      </c>
      <c r="B28" s="38" t="s">
        <v>50</v>
      </c>
      <c r="C28" s="28" t="s">
        <v>51</v>
      </c>
      <c r="D28" s="30">
        <v>494</v>
      </c>
      <c r="E28" s="69">
        <v>681</v>
      </c>
      <c r="F28" s="72"/>
      <c r="G28" s="31" t="str">
        <f t="shared" ref="G28:G66" si="1">IF(F28="","",MIN(100,MAX(0,100/(D28-E28)*(F28-E28))))</f>
        <v/>
      </c>
      <c r="H28" s="57" t="s">
        <v>474</v>
      </c>
    </row>
    <row r="29" spans="1:14" x14ac:dyDescent="0.25">
      <c r="A29" s="32">
        <v>14</v>
      </c>
      <c r="B29" s="33" t="s">
        <v>52</v>
      </c>
      <c r="C29" s="32" t="s">
        <v>51</v>
      </c>
      <c r="D29" s="30">
        <v>773</v>
      </c>
      <c r="E29" s="69">
        <v>1066</v>
      </c>
      <c r="F29" s="72"/>
      <c r="G29" s="31" t="str">
        <f t="shared" si="1"/>
        <v/>
      </c>
      <c r="H29" s="57" t="s">
        <v>475</v>
      </c>
    </row>
    <row r="30" spans="1:14" x14ac:dyDescent="0.25">
      <c r="A30" s="28">
        <v>15</v>
      </c>
      <c r="B30" s="38" t="s">
        <v>446</v>
      </c>
      <c r="C30" s="28" t="s">
        <v>51</v>
      </c>
      <c r="D30" s="30">
        <v>146</v>
      </c>
      <c r="E30" s="69">
        <v>202</v>
      </c>
      <c r="F30" s="72"/>
      <c r="G30" s="31" t="str">
        <f t="shared" si="1"/>
        <v/>
      </c>
      <c r="H30" s="57" t="s">
        <v>476</v>
      </c>
    </row>
    <row r="31" spans="1:14" x14ac:dyDescent="0.25">
      <c r="A31" s="32">
        <v>16</v>
      </c>
      <c r="B31" s="33" t="s">
        <v>447</v>
      </c>
      <c r="C31" s="32" t="s">
        <v>51</v>
      </c>
      <c r="D31" s="30">
        <v>112</v>
      </c>
      <c r="E31" s="69">
        <v>156</v>
      </c>
      <c r="F31" s="72"/>
      <c r="G31" s="31" t="str">
        <f t="shared" si="1"/>
        <v/>
      </c>
      <c r="H31" s="57" t="s">
        <v>477</v>
      </c>
    </row>
    <row r="32" spans="1:14" x14ac:dyDescent="0.25">
      <c r="A32" s="28">
        <v>17</v>
      </c>
      <c r="B32" s="38" t="s">
        <v>53</v>
      </c>
      <c r="C32" s="28" t="s">
        <v>9</v>
      </c>
      <c r="D32" s="30">
        <v>35</v>
      </c>
      <c r="E32" s="30">
        <v>45</v>
      </c>
      <c r="F32" s="72"/>
      <c r="G32" s="31" t="str">
        <f t="shared" si="1"/>
        <v/>
      </c>
    </row>
    <row r="33" spans="1:13" x14ac:dyDescent="0.25">
      <c r="A33" s="32">
        <v>18</v>
      </c>
      <c r="B33" s="33" t="s">
        <v>54</v>
      </c>
      <c r="C33" s="32" t="s">
        <v>9</v>
      </c>
      <c r="D33" s="30">
        <v>25</v>
      </c>
      <c r="E33" s="30">
        <v>32</v>
      </c>
      <c r="F33" s="72"/>
      <c r="G33" s="31" t="str">
        <f t="shared" si="1"/>
        <v/>
      </c>
    </row>
    <row r="34" spans="1:13" x14ac:dyDescent="0.25">
      <c r="A34" s="28">
        <v>19</v>
      </c>
      <c r="B34" s="38" t="s">
        <v>55</v>
      </c>
      <c r="C34" s="28" t="s">
        <v>9</v>
      </c>
      <c r="D34" s="30">
        <v>76</v>
      </c>
      <c r="E34" s="30">
        <v>99</v>
      </c>
      <c r="F34" s="72"/>
      <c r="G34" s="31" t="str">
        <f t="shared" si="1"/>
        <v/>
      </c>
    </row>
    <row r="35" spans="1:13" x14ac:dyDescent="0.25">
      <c r="A35" s="32">
        <v>20</v>
      </c>
      <c r="B35" s="33" t="s">
        <v>479</v>
      </c>
      <c r="C35" s="32" t="s">
        <v>37</v>
      </c>
      <c r="D35" s="30">
        <v>63</v>
      </c>
      <c r="E35" s="69">
        <v>117</v>
      </c>
      <c r="F35" s="72"/>
      <c r="G35" s="31" t="str">
        <f t="shared" si="1"/>
        <v/>
      </c>
      <c r="H35" s="57" t="s">
        <v>478</v>
      </c>
    </row>
    <row r="36" spans="1:13" x14ac:dyDescent="0.25">
      <c r="A36" s="28">
        <v>21</v>
      </c>
      <c r="B36" s="38" t="s">
        <v>56</v>
      </c>
      <c r="C36" s="28" t="s">
        <v>9</v>
      </c>
      <c r="D36" s="30">
        <v>129</v>
      </c>
      <c r="E36" s="69">
        <v>179</v>
      </c>
      <c r="F36" s="72"/>
      <c r="G36" s="31" t="str">
        <f t="shared" si="1"/>
        <v/>
      </c>
      <c r="H36" s="57" t="s">
        <v>480</v>
      </c>
    </row>
    <row r="37" spans="1:13" x14ac:dyDescent="0.25">
      <c r="A37" s="34">
        <v>22</v>
      </c>
      <c r="B37" s="35" t="s">
        <v>482</v>
      </c>
      <c r="C37" s="34" t="s">
        <v>37</v>
      </c>
      <c r="D37" s="36">
        <v>62</v>
      </c>
      <c r="E37" s="70">
        <v>115</v>
      </c>
      <c r="F37" s="72"/>
      <c r="G37" s="37" t="str">
        <f t="shared" si="1"/>
        <v/>
      </c>
      <c r="H37" s="57" t="s">
        <v>481</v>
      </c>
    </row>
    <row r="38" spans="1:13" x14ac:dyDescent="0.25">
      <c r="A38" s="28">
        <v>23</v>
      </c>
      <c r="B38" s="38" t="s">
        <v>483</v>
      </c>
      <c r="C38" s="28" t="s">
        <v>37</v>
      </c>
      <c r="D38" s="30">
        <v>65</v>
      </c>
      <c r="E38" s="69">
        <v>121</v>
      </c>
      <c r="F38" s="72"/>
      <c r="G38" s="31" t="str">
        <f t="shared" si="1"/>
        <v/>
      </c>
      <c r="H38" s="57" t="s">
        <v>484</v>
      </c>
    </row>
    <row r="39" spans="1:13" x14ac:dyDescent="0.25">
      <c r="A39" s="32">
        <v>24</v>
      </c>
      <c r="B39" s="33" t="s">
        <v>57</v>
      </c>
      <c r="C39" s="32" t="s">
        <v>9</v>
      </c>
      <c r="D39" s="30">
        <v>90</v>
      </c>
      <c r="E39" s="69">
        <v>130</v>
      </c>
      <c r="F39" s="72"/>
      <c r="G39" s="31" t="str">
        <f t="shared" si="1"/>
        <v/>
      </c>
      <c r="H39" s="57" t="s">
        <v>485</v>
      </c>
    </row>
    <row r="40" spans="1:13" x14ac:dyDescent="0.25">
      <c r="A40" s="28">
        <v>25</v>
      </c>
      <c r="B40" s="38" t="s">
        <v>58</v>
      </c>
      <c r="C40" s="28" t="s">
        <v>9</v>
      </c>
      <c r="D40" s="30">
        <v>20</v>
      </c>
      <c r="E40" s="69">
        <v>29</v>
      </c>
      <c r="F40" s="72"/>
      <c r="G40" s="31" t="str">
        <f t="shared" si="1"/>
        <v/>
      </c>
      <c r="H40" s="57" t="s">
        <v>486</v>
      </c>
    </row>
    <row r="41" spans="1:13" x14ac:dyDescent="0.25">
      <c r="A41" s="32">
        <v>26</v>
      </c>
      <c r="B41" s="33" t="s">
        <v>59</v>
      </c>
      <c r="C41" s="32" t="s">
        <v>9</v>
      </c>
      <c r="D41" s="30">
        <v>40</v>
      </c>
      <c r="E41" s="69">
        <v>55</v>
      </c>
      <c r="F41" s="72"/>
      <c r="G41" s="31" t="str">
        <f t="shared" si="1"/>
        <v/>
      </c>
      <c r="H41" s="57" t="s">
        <v>487</v>
      </c>
    </row>
    <row r="42" spans="1:13" x14ac:dyDescent="0.25">
      <c r="A42" s="28">
        <v>27</v>
      </c>
      <c r="B42" s="38" t="s">
        <v>60</v>
      </c>
      <c r="C42" s="28" t="s">
        <v>9</v>
      </c>
      <c r="D42" s="30">
        <v>56</v>
      </c>
      <c r="E42" s="69">
        <v>77</v>
      </c>
      <c r="F42" s="72"/>
      <c r="G42" s="31" t="str">
        <f t="shared" si="1"/>
        <v/>
      </c>
      <c r="H42" s="57" t="s">
        <v>488</v>
      </c>
    </row>
    <row r="43" spans="1:13" x14ac:dyDescent="0.25">
      <c r="A43" s="32">
        <v>28</v>
      </c>
      <c r="B43" s="33" t="s">
        <v>490</v>
      </c>
      <c r="C43" s="32" t="s">
        <v>37</v>
      </c>
      <c r="D43" s="30">
        <v>87</v>
      </c>
      <c r="E43" s="69">
        <v>120</v>
      </c>
      <c r="F43" s="72"/>
      <c r="G43" s="31" t="str">
        <f t="shared" si="1"/>
        <v/>
      </c>
      <c r="H43" s="57" t="s">
        <v>489</v>
      </c>
    </row>
    <row r="44" spans="1:13" x14ac:dyDescent="0.25">
      <c r="A44" s="34">
        <v>29</v>
      </c>
      <c r="B44" s="35" t="s">
        <v>493</v>
      </c>
      <c r="C44" s="34" t="s">
        <v>37</v>
      </c>
      <c r="D44" s="36">
        <v>53</v>
      </c>
      <c r="E44" s="70">
        <v>90</v>
      </c>
      <c r="F44" s="72"/>
      <c r="G44" s="37" t="str">
        <f t="shared" si="1"/>
        <v/>
      </c>
      <c r="H44" s="57" t="s">
        <v>491</v>
      </c>
    </row>
    <row r="45" spans="1:13" x14ac:dyDescent="0.25">
      <c r="A45" s="32">
        <v>30</v>
      </c>
      <c r="B45" s="33" t="s">
        <v>494</v>
      </c>
      <c r="C45" s="32" t="s">
        <v>37</v>
      </c>
      <c r="D45" s="30">
        <v>51</v>
      </c>
      <c r="E45" s="69">
        <v>83</v>
      </c>
      <c r="F45" s="72"/>
      <c r="G45" s="31" t="str">
        <f t="shared" si="1"/>
        <v/>
      </c>
      <c r="H45" s="57" t="s">
        <v>492</v>
      </c>
      <c r="M45" s="57"/>
    </row>
    <row r="46" spans="1:13" x14ac:dyDescent="0.25">
      <c r="A46" s="28">
        <v>31</v>
      </c>
      <c r="B46" s="38" t="s">
        <v>496</v>
      </c>
      <c r="C46" s="28" t="s">
        <v>37</v>
      </c>
      <c r="D46" s="30">
        <v>58</v>
      </c>
      <c r="E46" s="69">
        <v>90</v>
      </c>
      <c r="F46" s="72"/>
      <c r="G46" s="31" t="str">
        <f t="shared" si="1"/>
        <v/>
      </c>
      <c r="H46" s="57" t="s">
        <v>495</v>
      </c>
    </row>
    <row r="47" spans="1:13" x14ac:dyDescent="0.25">
      <c r="A47" s="32">
        <v>32</v>
      </c>
      <c r="B47" s="33" t="s">
        <v>61</v>
      </c>
      <c r="C47" s="32" t="s">
        <v>9</v>
      </c>
      <c r="D47" s="30">
        <v>75</v>
      </c>
      <c r="E47" s="69">
        <v>103</v>
      </c>
      <c r="F47" s="72"/>
      <c r="G47" s="31" t="str">
        <f t="shared" si="1"/>
        <v/>
      </c>
      <c r="H47" s="57" t="s">
        <v>467</v>
      </c>
    </row>
    <row r="48" spans="1:13" x14ac:dyDescent="0.25">
      <c r="A48" s="28">
        <v>33</v>
      </c>
      <c r="B48" s="38" t="s">
        <v>500</v>
      </c>
      <c r="C48" s="28" t="s">
        <v>37</v>
      </c>
      <c r="D48" s="30">
        <v>63</v>
      </c>
      <c r="E48" s="69">
        <v>95</v>
      </c>
      <c r="F48" s="72"/>
      <c r="G48" s="31" t="str">
        <f t="shared" si="1"/>
        <v/>
      </c>
      <c r="H48" s="57" t="s">
        <v>498</v>
      </c>
    </row>
    <row r="49" spans="1:8" x14ac:dyDescent="0.25">
      <c r="A49" s="32">
        <v>34</v>
      </c>
      <c r="B49" s="33" t="s">
        <v>501</v>
      </c>
      <c r="C49" s="32" t="s">
        <v>37</v>
      </c>
      <c r="D49" s="30">
        <v>66</v>
      </c>
      <c r="E49" s="69">
        <v>100</v>
      </c>
      <c r="F49" s="72"/>
      <c r="G49" s="31" t="str">
        <f t="shared" si="1"/>
        <v/>
      </c>
      <c r="H49" s="57" t="s">
        <v>499</v>
      </c>
    </row>
    <row r="50" spans="1:8" x14ac:dyDescent="0.25">
      <c r="A50" s="28">
        <v>35</v>
      </c>
      <c r="B50" s="38" t="s">
        <v>502</v>
      </c>
      <c r="C50" s="28" t="s">
        <v>37</v>
      </c>
      <c r="D50" s="30">
        <v>67</v>
      </c>
      <c r="E50" s="69">
        <v>110</v>
      </c>
      <c r="F50" s="72"/>
      <c r="G50" s="31" t="str">
        <f t="shared" si="1"/>
        <v/>
      </c>
      <c r="H50" s="57" t="s">
        <v>503</v>
      </c>
    </row>
    <row r="51" spans="1:8" x14ac:dyDescent="0.25">
      <c r="A51" s="32">
        <v>36</v>
      </c>
      <c r="B51" s="33" t="s">
        <v>508</v>
      </c>
      <c r="C51" s="32" t="s">
        <v>37</v>
      </c>
      <c r="D51" s="30">
        <v>82</v>
      </c>
      <c r="E51" s="69">
        <v>135</v>
      </c>
      <c r="F51" s="72"/>
      <c r="G51" s="31" t="str">
        <f t="shared" si="1"/>
        <v/>
      </c>
      <c r="H51" s="57" t="s">
        <v>504</v>
      </c>
    </row>
    <row r="52" spans="1:8" x14ac:dyDescent="0.25">
      <c r="A52" s="28">
        <v>37</v>
      </c>
      <c r="B52" s="38" t="s">
        <v>509</v>
      </c>
      <c r="C52" s="28" t="s">
        <v>37</v>
      </c>
      <c r="D52" s="30">
        <v>84</v>
      </c>
      <c r="E52" s="69">
        <v>142</v>
      </c>
      <c r="F52" s="72"/>
      <c r="G52" s="31" t="str">
        <f t="shared" si="1"/>
        <v/>
      </c>
      <c r="H52" s="57" t="s">
        <v>505</v>
      </c>
    </row>
    <row r="53" spans="1:8" x14ac:dyDescent="0.25">
      <c r="A53" s="34">
        <v>38</v>
      </c>
      <c r="B53" s="35" t="s">
        <v>510</v>
      </c>
      <c r="C53" s="34" t="s">
        <v>37</v>
      </c>
      <c r="D53" s="36">
        <v>84</v>
      </c>
      <c r="E53" s="70">
        <v>149</v>
      </c>
      <c r="F53" s="72"/>
      <c r="G53" s="37" t="str">
        <f t="shared" si="1"/>
        <v/>
      </c>
      <c r="H53" s="57" t="s">
        <v>506</v>
      </c>
    </row>
    <row r="54" spans="1:8" x14ac:dyDescent="0.25">
      <c r="A54" s="28">
        <v>39</v>
      </c>
      <c r="B54" s="38" t="s">
        <v>511</v>
      </c>
      <c r="C54" s="28" t="s">
        <v>37</v>
      </c>
      <c r="D54" s="30">
        <v>85</v>
      </c>
      <c r="E54" s="69">
        <v>156</v>
      </c>
      <c r="F54" s="72"/>
      <c r="G54" s="31" t="str">
        <f t="shared" si="1"/>
        <v/>
      </c>
      <c r="H54" s="57" t="s">
        <v>507</v>
      </c>
    </row>
    <row r="55" spans="1:8" x14ac:dyDescent="0.25">
      <c r="A55" s="32">
        <v>40</v>
      </c>
      <c r="B55" s="33" t="s">
        <v>515</v>
      </c>
      <c r="C55" s="32" t="s">
        <v>37</v>
      </c>
      <c r="D55" s="30">
        <v>54</v>
      </c>
      <c r="E55" s="69">
        <v>92</v>
      </c>
      <c r="F55" s="72"/>
      <c r="G55" s="31" t="str">
        <f t="shared" si="1"/>
        <v/>
      </c>
      <c r="H55" s="57" t="s">
        <v>512</v>
      </c>
    </row>
    <row r="56" spans="1:8" x14ac:dyDescent="0.25">
      <c r="A56" s="28">
        <v>41</v>
      </c>
      <c r="B56" s="38" t="s">
        <v>516</v>
      </c>
      <c r="C56" s="28" t="s">
        <v>37</v>
      </c>
      <c r="D56" s="30">
        <v>60</v>
      </c>
      <c r="E56" s="69">
        <v>97</v>
      </c>
      <c r="F56" s="72"/>
      <c r="G56" s="31" t="str">
        <f t="shared" si="1"/>
        <v/>
      </c>
      <c r="H56" s="57" t="s">
        <v>513</v>
      </c>
    </row>
    <row r="57" spans="1:8" x14ac:dyDescent="0.25">
      <c r="A57" s="42">
        <v>42</v>
      </c>
      <c r="B57" s="43" t="s">
        <v>517</v>
      </c>
      <c r="C57" s="42" t="s">
        <v>37</v>
      </c>
      <c r="D57" s="69">
        <v>61</v>
      </c>
      <c r="E57" s="69">
        <v>104</v>
      </c>
      <c r="F57" s="72"/>
      <c r="G57" s="31" t="str">
        <f t="shared" si="1"/>
        <v/>
      </c>
      <c r="H57" s="57" t="s">
        <v>570</v>
      </c>
    </row>
    <row r="58" spans="1:8" x14ac:dyDescent="0.25">
      <c r="A58" s="44">
        <v>43</v>
      </c>
      <c r="B58" s="45" t="s">
        <v>518</v>
      </c>
      <c r="C58" s="44" t="s">
        <v>37</v>
      </c>
      <c r="D58" s="36">
        <v>62</v>
      </c>
      <c r="E58" s="70">
        <v>112</v>
      </c>
      <c r="F58" s="72"/>
      <c r="G58" s="37" t="str">
        <f t="shared" si="1"/>
        <v/>
      </c>
      <c r="H58" s="57" t="s">
        <v>514</v>
      </c>
    </row>
    <row r="59" spans="1:8" x14ac:dyDescent="0.25">
      <c r="A59" s="32">
        <v>44</v>
      </c>
      <c r="B59" s="33" t="s">
        <v>522</v>
      </c>
      <c r="C59" s="32" t="s">
        <v>37</v>
      </c>
      <c r="D59" s="30">
        <v>53</v>
      </c>
      <c r="E59" s="69">
        <v>88</v>
      </c>
      <c r="F59" s="72"/>
      <c r="G59" s="31" t="str">
        <f t="shared" si="1"/>
        <v/>
      </c>
      <c r="H59" s="57" t="s">
        <v>519</v>
      </c>
    </row>
    <row r="60" spans="1:8" x14ac:dyDescent="0.25">
      <c r="A60" s="28">
        <v>45</v>
      </c>
      <c r="B60" s="38" t="s">
        <v>523</v>
      </c>
      <c r="C60" s="28" t="s">
        <v>37</v>
      </c>
      <c r="D60" s="30">
        <v>58</v>
      </c>
      <c r="E60" s="69">
        <v>98</v>
      </c>
      <c r="F60" s="72"/>
      <c r="G60" s="31" t="str">
        <f t="shared" si="1"/>
        <v/>
      </c>
      <c r="H60" s="57" t="s">
        <v>520</v>
      </c>
    </row>
    <row r="61" spans="1:8" x14ac:dyDescent="0.25">
      <c r="A61" s="32">
        <v>46</v>
      </c>
      <c r="B61" s="33" t="s">
        <v>524</v>
      </c>
      <c r="C61" s="32" t="s">
        <v>37</v>
      </c>
      <c r="D61" s="30">
        <v>66</v>
      </c>
      <c r="E61" s="69">
        <v>104</v>
      </c>
      <c r="F61" s="72"/>
      <c r="G61" s="31" t="str">
        <f t="shared" si="1"/>
        <v/>
      </c>
      <c r="H61" s="57" t="s">
        <v>521</v>
      </c>
    </row>
    <row r="62" spans="1:8" x14ac:dyDescent="0.25">
      <c r="A62" s="28">
        <v>47</v>
      </c>
      <c r="B62" s="38" t="s">
        <v>62</v>
      </c>
      <c r="C62" s="28" t="s">
        <v>9</v>
      </c>
      <c r="D62" s="30">
        <v>68</v>
      </c>
      <c r="E62" s="69">
        <v>94</v>
      </c>
      <c r="F62" s="72"/>
      <c r="G62" s="31" t="str">
        <f t="shared" si="1"/>
        <v/>
      </c>
      <c r="H62" s="57" t="s">
        <v>525</v>
      </c>
    </row>
    <row r="63" spans="1:8" x14ac:dyDescent="0.25">
      <c r="A63" s="34">
        <v>48</v>
      </c>
      <c r="B63" s="35" t="s">
        <v>449</v>
      </c>
      <c r="C63" s="34" t="s">
        <v>37</v>
      </c>
      <c r="D63" s="36">
        <v>67</v>
      </c>
      <c r="E63" s="70">
        <v>93</v>
      </c>
      <c r="F63" s="72"/>
      <c r="G63" s="37" t="str">
        <f t="shared" si="1"/>
        <v/>
      </c>
      <c r="H63" s="57" t="s">
        <v>526</v>
      </c>
    </row>
    <row r="64" spans="1:8" x14ac:dyDescent="0.25">
      <c r="A64" s="34">
        <v>49</v>
      </c>
      <c r="B64" s="35" t="s">
        <v>448</v>
      </c>
      <c r="C64" s="34" t="s">
        <v>37</v>
      </c>
      <c r="D64" s="36">
        <v>147</v>
      </c>
      <c r="E64" s="70">
        <v>200</v>
      </c>
      <c r="F64" s="72"/>
      <c r="G64" s="37" t="str">
        <f t="shared" si="1"/>
        <v/>
      </c>
      <c r="H64" s="57" t="s">
        <v>527</v>
      </c>
    </row>
    <row r="65" spans="1:8" x14ac:dyDescent="0.25">
      <c r="A65" s="28">
        <v>50</v>
      </c>
      <c r="B65" s="38" t="s">
        <v>440</v>
      </c>
      <c r="C65" s="28" t="s">
        <v>37</v>
      </c>
      <c r="D65" s="30">
        <v>144</v>
      </c>
      <c r="E65" s="69">
        <v>190</v>
      </c>
      <c r="F65" s="72"/>
      <c r="G65" s="31" t="str">
        <f t="shared" si="1"/>
        <v/>
      </c>
      <c r="H65" s="57" t="s">
        <v>528</v>
      </c>
    </row>
    <row r="66" spans="1:8" x14ac:dyDescent="0.25">
      <c r="A66" s="32">
        <v>51</v>
      </c>
      <c r="B66" s="33" t="s">
        <v>63</v>
      </c>
      <c r="C66" s="32" t="s">
        <v>37</v>
      </c>
      <c r="D66" s="30">
        <v>122</v>
      </c>
      <c r="E66" s="30">
        <v>160</v>
      </c>
      <c r="F66" s="72"/>
      <c r="G66" s="31" t="str">
        <f t="shared" si="1"/>
        <v/>
      </c>
      <c r="H66" s="74"/>
    </row>
    <row r="67" spans="1:8" ht="15.75" x14ac:dyDescent="0.25">
      <c r="A67" s="99" t="s">
        <v>64</v>
      </c>
      <c r="B67" s="99"/>
      <c r="C67" s="99"/>
      <c r="D67" s="99"/>
      <c r="E67" s="99"/>
      <c r="F67" s="99"/>
      <c r="G67" s="99"/>
    </row>
    <row r="68" spans="1:8" ht="26.25" x14ac:dyDescent="0.25">
      <c r="A68" s="41" t="s">
        <v>33</v>
      </c>
      <c r="B68" s="41" t="s">
        <v>1</v>
      </c>
      <c r="C68" s="41" t="s">
        <v>2</v>
      </c>
      <c r="D68" s="26" t="s">
        <v>433</v>
      </c>
      <c r="E68" s="26" t="s">
        <v>434</v>
      </c>
      <c r="F68" s="27" t="s">
        <v>4</v>
      </c>
      <c r="G68" s="27" t="s">
        <v>34</v>
      </c>
    </row>
    <row r="69" spans="1:8" x14ac:dyDescent="0.25">
      <c r="A69" s="28">
        <v>52</v>
      </c>
      <c r="B69" s="38" t="s">
        <v>65</v>
      </c>
      <c r="C69" s="28" t="s">
        <v>9</v>
      </c>
      <c r="D69" s="30">
        <v>1.2</v>
      </c>
      <c r="E69" s="69">
        <v>1.7</v>
      </c>
      <c r="F69" s="72"/>
      <c r="G69" s="31" t="str">
        <f t="shared" ref="G69:G78" si="2">IF(F69="","",MIN(100,MAX(0,100/(D69-E69)*(F69-E69))))</f>
        <v/>
      </c>
      <c r="H69" s="57" t="s">
        <v>529</v>
      </c>
    </row>
    <row r="70" spans="1:8" x14ac:dyDescent="0.25">
      <c r="A70" s="32">
        <v>53</v>
      </c>
      <c r="B70" s="33" t="s">
        <v>66</v>
      </c>
      <c r="C70" s="32" t="s">
        <v>9</v>
      </c>
      <c r="D70" s="30">
        <v>0.5</v>
      </c>
      <c r="E70" s="69">
        <v>0.8</v>
      </c>
      <c r="F70" s="72"/>
      <c r="G70" s="31" t="str">
        <f t="shared" si="2"/>
        <v/>
      </c>
      <c r="H70" s="57" t="s">
        <v>530</v>
      </c>
    </row>
    <row r="71" spans="1:8" x14ac:dyDescent="0.25">
      <c r="A71" s="28">
        <v>54</v>
      </c>
      <c r="B71" s="38" t="s">
        <v>67</v>
      </c>
      <c r="C71" s="28" t="s">
        <v>68</v>
      </c>
      <c r="D71" s="30">
        <v>0.25</v>
      </c>
      <c r="E71" s="69">
        <v>0.4</v>
      </c>
      <c r="F71" s="72"/>
      <c r="G71" s="31" t="str">
        <f t="shared" si="2"/>
        <v/>
      </c>
      <c r="H71" s="57" t="s">
        <v>531</v>
      </c>
    </row>
    <row r="72" spans="1:8" x14ac:dyDescent="0.25">
      <c r="A72" s="32">
        <v>55</v>
      </c>
      <c r="B72" s="33" t="s">
        <v>69</v>
      </c>
      <c r="C72" s="32" t="s">
        <v>48</v>
      </c>
      <c r="D72" s="30">
        <v>5.6</v>
      </c>
      <c r="E72" s="69">
        <v>7.8</v>
      </c>
      <c r="F72" s="72"/>
      <c r="G72" s="31" t="str">
        <f t="shared" si="2"/>
        <v/>
      </c>
      <c r="H72" s="57" t="s">
        <v>532</v>
      </c>
    </row>
    <row r="73" spans="1:8" x14ac:dyDescent="0.25">
      <c r="A73" s="28">
        <v>56</v>
      </c>
      <c r="B73" s="38" t="s">
        <v>70</v>
      </c>
      <c r="C73" s="28" t="s">
        <v>48</v>
      </c>
      <c r="D73" s="30">
        <v>6.8</v>
      </c>
      <c r="E73" s="69">
        <v>9.5</v>
      </c>
      <c r="F73" s="72"/>
      <c r="G73" s="31" t="str">
        <f t="shared" si="2"/>
        <v/>
      </c>
      <c r="H73" s="57" t="s">
        <v>533</v>
      </c>
    </row>
    <row r="74" spans="1:8" x14ac:dyDescent="0.25">
      <c r="A74" s="32">
        <v>57</v>
      </c>
      <c r="B74" s="33" t="s">
        <v>71</v>
      </c>
      <c r="C74" s="32" t="s">
        <v>48</v>
      </c>
      <c r="D74" s="30">
        <v>7.9</v>
      </c>
      <c r="E74" s="69">
        <v>10.8</v>
      </c>
      <c r="F74" s="72"/>
      <c r="G74" s="31" t="str">
        <f t="shared" si="2"/>
        <v/>
      </c>
      <c r="H74" s="57" t="s">
        <v>534</v>
      </c>
    </row>
    <row r="75" spans="1:8" x14ac:dyDescent="0.25">
      <c r="A75" s="28">
        <v>58</v>
      </c>
      <c r="B75" s="38" t="s">
        <v>562</v>
      </c>
      <c r="C75" s="28" t="s">
        <v>9</v>
      </c>
      <c r="D75" s="30">
        <v>60</v>
      </c>
      <c r="E75" s="69">
        <v>83</v>
      </c>
      <c r="F75" s="72"/>
      <c r="G75" s="31" t="str">
        <f t="shared" si="2"/>
        <v/>
      </c>
      <c r="H75" s="57" t="s">
        <v>563</v>
      </c>
    </row>
    <row r="76" spans="1:8" x14ac:dyDescent="0.25">
      <c r="A76" s="42">
        <v>59</v>
      </c>
      <c r="B76" s="43" t="s">
        <v>72</v>
      </c>
      <c r="C76" s="42" t="s">
        <v>9</v>
      </c>
      <c r="D76" s="30">
        <v>64</v>
      </c>
      <c r="E76" s="69">
        <v>89</v>
      </c>
      <c r="F76" s="72"/>
      <c r="G76" s="31" t="str">
        <f t="shared" si="2"/>
        <v/>
      </c>
      <c r="H76" s="57" t="s">
        <v>535</v>
      </c>
    </row>
    <row r="77" spans="1:8" x14ac:dyDescent="0.25">
      <c r="A77" s="32">
        <v>60</v>
      </c>
      <c r="B77" s="33" t="s">
        <v>73</v>
      </c>
      <c r="C77" s="32" t="s">
        <v>9</v>
      </c>
      <c r="D77" s="30">
        <v>67.7</v>
      </c>
      <c r="E77" s="69">
        <v>94</v>
      </c>
      <c r="F77" s="72"/>
      <c r="G77" s="31" t="str">
        <f t="shared" si="2"/>
        <v/>
      </c>
      <c r="H77" s="57" t="s">
        <v>536</v>
      </c>
    </row>
    <row r="78" spans="1:8" x14ac:dyDescent="0.25">
      <c r="A78" s="28">
        <v>61</v>
      </c>
      <c r="B78" s="38" t="s">
        <v>74</v>
      </c>
      <c r="C78" s="28" t="s">
        <v>9</v>
      </c>
      <c r="D78" s="30">
        <v>138.4</v>
      </c>
      <c r="E78" s="69">
        <v>191</v>
      </c>
      <c r="F78" s="72"/>
      <c r="G78" s="31" t="str">
        <f t="shared" si="2"/>
        <v/>
      </c>
      <c r="H78" s="57" t="s">
        <v>537</v>
      </c>
    </row>
  </sheetData>
  <sheetProtection algorithmName="SHA-512" hashValue="jYjBgZbLi7LxBffGbDc5Ir4K6dGG5C6E02lXsQ7/CDypuJBvhERTd89CTWnMkb/ufXZrfc+NsKrJrymGgfVzWw==" saltValue="yRv7yDk5RErDT0eB/9tLDQ==" spinCount="100000" sheet="1" objects="1" scenarios="1"/>
  <mergeCells count="4">
    <mergeCell ref="A12:G12"/>
    <mergeCell ref="A26:G26"/>
    <mergeCell ref="A67:G67"/>
    <mergeCell ref="A5:G5"/>
  </mergeCells>
  <phoneticPr fontId="18" type="noConversion"/>
  <dataValidations count="1">
    <dataValidation type="decimal" operator="lessThanOrEqual" allowBlank="1" showInputMessage="1" showErrorMessage="1" sqref="F28:F66 F14:F25 F69:F78" xr:uid="{1783D7C8-C796-4A2B-85FB-C4AE2F190F81}">
      <formula1>E14</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CB83-F244-45E3-9452-23A7DCC6EC86}">
  <sheetPr>
    <tabColor rgb="FF0070C0"/>
  </sheetPr>
  <dimension ref="A1:E243"/>
  <sheetViews>
    <sheetView zoomScaleNormal="100" workbookViewId="0">
      <pane ySplit="5" topLeftCell="A95" activePane="bottomLeft" state="frozen"/>
      <selection pane="bottomLeft"/>
    </sheetView>
  </sheetViews>
  <sheetFormatPr defaultRowHeight="15" x14ac:dyDescent="0.25"/>
  <cols>
    <col min="1" max="1" width="84.42578125" customWidth="1"/>
    <col min="2" max="2" width="11.42578125" hidden="1" customWidth="1"/>
    <col min="3" max="3" width="15.28515625" hidden="1" customWidth="1"/>
    <col min="4" max="4" width="95.28515625" customWidth="1"/>
  </cols>
  <sheetData>
    <row r="1" spans="1:4" ht="21" x14ac:dyDescent="0.35">
      <c r="A1" s="2" t="s">
        <v>435</v>
      </c>
    </row>
    <row r="2" spans="1:4" x14ac:dyDescent="0.25">
      <c r="A2" t="s">
        <v>0</v>
      </c>
    </row>
    <row r="4" spans="1:4" ht="30" customHeight="1" x14ac:dyDescent="0.25">
      <c r="A4" s="101" t="s">
        <v>75</v>
      </c>
      <c r="B4" s="101"/>
      <c r="C4" s="101"/>
      <c r="D4" s="101"/>
    </row>
    <row r="5" spans="1:4" ht="21.75" customHeight="1" x14ac:dyDescent="0.25">
      <c r="A5" s="46" t="s">
        <v>76</v>
      </c>
      <c r="B5" s="46" t="s">
        <v>2</v>
      </c>
      <c r="C5" s="46" t="s">
        <v>77</v>
      </c>
      <c r="D5" s="46" t="s">
        <v>78</v>
      </c>
    </row>
    <row r="6" spans="1:4" ht="24" customHeight="1" x14ac:dyDescent="0.25">
      <c r="A6" s="102" t="s">
        <v>79</v>
      </c>
      <c r="B6" s="102"/>
      <c r="C6" s="102"/>
      <c r="D6" s="102"/>
    </row>
    <row r="7" spans="1:4" ht="20.100000000000001" customHeight="1" x14ac:dyDescent="0.25">
      <c r="A7" s="47"/>
      <c r="B7" s="47"/>
      <c r="C7" s="47"/>
      <c r="D7" s="47" t="s">
        <v>80</v>
      </c>
    </row>
    <row r="8" spans="1:4" ht="20.100000000000001" customHeight="1" x14ac:dyDescent="0.25">
      <c r="A8" s="47" t="s">
        <v>81</v>
      </c>
      <c r="B8" s="47"/>
      <c r="C8" s="47"/>
      <c r="D8" s="47" t="s">
        <v>82</v>
      </c>
    </row>
    <row r="9" spans="1:4" ht="20.100000000000001" customHeight="1" x14ac:dyDescent="0.25">
      <c r="A9" s="47" t="s">
        <v>83</v>
      </c>
      <c r="B9" s="47"/>
      <c r="C9" s="47"/>
      <c r="D9" s="47" t="s">
        <v>84</v>
      </c>
    </row>
    <row r="10" spans="1:4" ht="20.100000000000001" customHeight="1" x14ac:dyDescent="0.25">
      <c r="A10" s="47" t="s">
        <v>85</v>
      </c>
      <c r="B10" s="47"/>
      <c r="C10" s="47"/>
      <c r="D10" s="47" t="s">
        <v>86</v>
      </c>
    </row>
    <row r="11" spans="1:4" ht="20.100000000000001" customHeight="1" x14ac:dyDescent="0.25">
      <c r="A11" s="47" t="s">
        <v>87</v>
      </c>
      <c r="B11" s="47"/>
      <c r="C11" s="47"/>
      <c r="D11" s="47" t="s">
        <v>88</v>
      </c>
    </row>
    <row r="12" spans="1:4" ht="20.100000000000001" customHeight="1" x14ac:dyDescent="0.25">
      <c r="A12" s="47" t="s">
        <v>89</v>
      </c>
      <c r="B12" s="47"/>
      <c r="C12" s="47"/>
      <c r="D12" s="47" t="s">
        <v>90</v>
      </c>
    </row>
    <row r="13" spans="1:4" ht="20.100000000000001" customHeight="1" x14ac:dyDescent="0.25">
      <c r="A13" s="47" t="s">
        <v>91</v>
      </c>
      <c r="B13" s="47"/>
      <c r="C13" s="47"/>
      <c r="D13" s="47" t="s">
        <v>92</v>
      </c>
    </row>
    <row r="14" spans="1:4" ht="24" customHeight="1" x14ac:dyDescent="0.25">
      <c r="A14" s="47" t="s">
        <v>93</v>
      </c>
      <c r="B14" s="47"/>
      <c r="C14" s="47"/>
      <c r="D14" s="47" t="s">
        <v>94</v>
      </c>
    </row>
    <row r="15" spans="1:4" ht="24" customHeight="1" x14ac:dyDescent="0.25">
      <c r="A15" s="103" t="s">
        <v>32</v>
      </c>
      <c r="B15" s="103"/>
      <c r="C15" s="103"/>
      <c r="D15" s="103"/>
    </row>
    <row r="16" spans="1:4" ht="20.100000000000001" customHeight="1" x14ac:dyDescent="0.25">
      <c r="A16" s="48" t="s">
        <v>95</v>
      </c>
      <c r="B16" s="48" t="s">
        <v>9</v>
      </c>
      <c r="C16" s="48" t="s">
        <v>96</v>
      </c>
      <c r="D16" s="48" t="s">
        <v>97</v>
      </c>
    </row>
    <row r="17" spans="1:4" ht="20.100000000000001" customHeight="1" x14ac:dyDescent="0.25">
      <c r="A17" s="49" t="s">
        <v>98</v>
      </c>
      <c r="B17" s="49"/>
      <c r="C17" s="49"/>
      <c r="D17" s="49" t="s">
        <v>99</v>
      </c>
    </row>
    <row r="18" spans="1:4" ht="20.100000000000001" customHeight="1" x14ac:dyDescent="0.25">
      <c r="A18" s="49" t="s">
        <v>100</v>
      </c>
      <c r="B18" s="49"/>
      <c r="C18" s="49"/>
      <c r="D18" s="49" t="s">
        <v>101</v>
      </c>
    </row>
    <row r="19" spans="1:4" ht="20.100000000000001" customHeight="1" x14ac:dyDescent="0.25">
      <c r="A19" s="49" t="s">
        <v>102</v>
      </c>
      <c r="B19" s="49"/>
      <c r="C19" s="49"/>
      <c r="D19" s="49" t="s">
        <v>103</v>
      </c>
    </row>
    <row r="20" spans="1:4" ht="20.100000000000001" customHeight="1" x14ac:dyDescent="0.25">
      <c r="A20" s="48" t="s">
        <v>104</v>
      </c>
      <c r="B20" s="48" t="s">
        <v>37</v>
      </c>
      <c r="C20" s="48" t="s">
        <v>105</v>
      </c>
      <c r="D20" s="48" t="s">
        <v>106</v>
      </c>
    </row>
    <row r="21" spans="1:4" ht="30" x14ac:dyDescent="0.25">
      <c r="A21" s="49" t="s">
        <v>100</v>
      </c>
      <c r="B21" s="49"/>
      <c r="C21" s="49"/>
      <c r="D21" s="50" t="s">
        <v>443</v>
      </c>
    </row>
    <row r="22" spans="1:4" ht="20.100000000000001" customHeight="1" x14ac:dyDescent="0.25">
      <c r="A22" s="49" t="s">
        <v>107</v>
      </c>
      <c r="B22" s="49"/>
      <c r="C22" s="49"/>
      <c r="D22" s="51" t="s">
        <v>108</v>
      </c>
    </row>
    <row r="23" spans="1:4" ht="20.100000000000001" customHeight="1" x14ac:dyDescent="0.25">
      <c r="A23" s="48" t="s">
        <v>109</v>
      </c>
      <c r="B23" s="48" t="s">
        <v>37</v>
      </c>
      <c r="C23" s="48" t="s">
        <v>110</v>
      </c>
      <c r="D23" s="48" t="s">
        <v>111</v>
      </c>
    </row>
    <row r="24" spans="1:4" ht="20.100000000000001" customHeight="1" x14ac:dyDescent="0.25">
      <c r="A24" s="49" t="s">
        <v>100</v>
      </c>
      <c r="B24" s="49"/>
      <c r="C24" s="49"/>
      <c r="D24" s="51" t="s">
        <v>112</v>
      </c>
    </row>
    <row r="25" spans="1:4" ht="20.100000000000001" customHeight="1" x14ac:dyDescent="0.25">
      <c r="A25" s="49" t="s">
        <v>113</v>
      </c>
      <c r="B25" s="49"/>
      <c r="C25" s="49"/>
      <c r="D25" s="49" t="s">
        <v>114</v>
      </c>
    </row>
    <row r="26" spans="1:4" ht="20.100000000000001" customHeight="1" x14ac:dyDescent="0.25">
      <c r="A26" s="48" t="s">
        <v>115</v>
      </c>
      <c r="B26" s="48" t="s">
        <v>37</v>
      </c>
      <c r="C26" s="48" t="s">
        <v>116</v>
      </c>
      <c r="D26" s="48" t="s">
        <v>117</v>
      </c>
    </row>
    <row r="27" spans="1:4" ht="20.100000000000001" customHeight="1" x14ac:dyDescent="0.25">
      <c r="A27" s="49" t="s">
        <v>100</v>
      </c>
      <c r="B27" s="49"/>
      <c r="C27" s="49"/>
      <c r="D27" s="51" t="s">
        <v>118</v>
      </c>
    </row>
    <row r="28" spans="1:4" ht="20.100000000000001" customHeight="1" x14ac:dyDescent="0.25">
      <c r="A28" s="48" t="s">
        <v>119</v>
      </c>
      <c r="B28" s="48" t="s">
        <v>37</v>
      </c>
      <c r="C28" s="48" t="s">
        <v>120</v>
      </c>
      <c r="D28" s="48" t="s">
        <v>121</v>
      </c>
    </row>
    <row r="29" spans="1:4" ht="20.100000000000001" customHeight="1" x14ac:dyDescent="0.25">
      <c r="A29" s="49" t="s">
        <v>100</v>
      </c>
      <c r="B29" s="49"/>
      <c r="C29" s="49"/>
      <c r="D29" s="49" t="s">
        <v>442</v>
      </c>
    </row>
    <row r="30" spans="1:4" ht="20.100000000000001" customHeight="1" x14ac:dyDescent="0.25">
      <c r="A30" s="49" t="s">
        <v>122</v>
      </c>
      <c r="B30" s="49"/>
      <c r="C30" s="49"/>
      <c r="D30" s="49" t="s">
        <v>123</v>
      </c>
    </row>
    <row r="31" spans="1:4" ht="20.100000000000001" customHeight="1" x14ac:dyDescent="0.25">
      <c r="A31" s="48" t="s">
        <v>124</v>
      </c>
      <c r="B31" s="48" t="s">
        <v>37</v>
      </c>
      <c r="C31" s="48" t="s">
        <v>125</v>
      </c>
      <c r="D31" s="48" t="s">
        <v>126</v>
      </c>
    </row>
    <row r="32" spans="1:4" ht="20.100000000000001" customHeight="1" x14ac:dyDescent="0.25">
      <c r="A32" s="49" t="s">
        <v>100</v>
      </c>
      <c r="B32" s="49"/>
      <c r="C32" s="49"/>
      <c r="D32" s="51" t="s">
        <v>127</v>
      </c>
    </row>
    <row r="33" spans="1:4" ht="20.100000000000001" customHeight="1" x14ac:dyDescent="0.25">
      <c r="A33" s="49" t="s">
        <v>128</v>
      </c>
      <c r="B33" s="49"/>
      <c r="C33" s="49"/>
      <c r="D33" s="49" t="s">
        <v>129</v>
      </c>
    </row>
    <row r="34" spans="1:4" ht="20.100000000000001" customHeight="1" x14ac:dyDescent="0.25">
      <c r="A34" s="48" t="s">
        <v>130</v>
      </c>
      <c r="B34" s="48" t="s">
        <v>37</v>
      </c>
      <c r="C34" s="48" t="s">
        <v>131</v>
      </c>
      <c r="D34" s="48" t="s">
        <v>132</v>
      </c>
    </row>
    <row r="35" spans="1:4" ht="20.100000000000001" customHeight="1" x14ac:dyDescent="0.25">
      <c r="A35" s="49" t="s">
        <v>100</v>
      </c>
      <c r="B35" s="49"/>
      <c r="C35" s="49"/>
      <c r="D35" s="52" t="s">
        <v>444</v>
      </c>
    </row>
    <row r="36" spans="1:4" ht="20.100000000000001" customHeight="1" x14ac:dyDescent="0.25">
      <c r="A36" s="49" t="s">
        <v>107</v>
      </c>
      <c r="B36" s="49"/>
      <c r="C36" s="49"/>
      <c r="D36" s="49" t="s">
        <v>133</v>
      </c>
    </row>
    <row r="37" spans="1:4" ht="20.100000000000001" customHeight="1" x14ac:dyDescent="0.25">
      <c r="A37" s="48" t="s">
        <v>134</v>
      </c>
      <c r="B37" s="48" t="s">
        <v>37</v>
      </c>
      <c r="C37" s="48" t="s">
        <v>135</v>
      </c>
      <c r="D37" s="48" t="s">
        <v>136</v>
      </c>
    </row>
    <row r="38" spans="1:4" ht="20.100000000000001" customHeight="1" x14ac:dyDescent="0.25">
      <c r="A38" s="49" t="s">
        <v>100</v>
      </c>
      <c r="B38" s="49"/>
      <c r="C38" s="49"/>
      <c r="D38" s="51" t="s">
        <v>137</v>
      </c>
    </row>
    <row r="39" spans="1:4" ht="20.100000000000001" customHeight="1" x14ac:dyDescent="0.25">
      <c r="A39" s="48" t="s">
        <v>138</v>
      </c>
      <c r="B39" s="48" t="s">
        <v>37</v>
      </c>
      <c r="C39" s="48" t="s">
        <v>139</v>
      </c>
      <c r="D39" s="48" t="s">
        <v>140</v>
      </c>
    </row>
    <row r="40" spans="1:4" ht="20.100000000000001" customHeight="1" x14ac:dyDescent="0.25">
      <c r="A40" s="49" t="s">
        <v>100</v>
      </c>
      <c r="B40" s="49"/>
      <c r="C40" s="49"/>
      <c r="D40" s="51" t="s">
        <v>141</v>
      </c>
    </row>
    <row r="41" spans="1:4" ht="20.100000000000001" customHeight="1" x14ac:dyDescent="0.25">
      <c r="A41" s="49" t="s">
        <v>128</v>
      </c>
      <c r="B41" s="49"/>
      <c r="C41" s="49"/>
      <c r="D41" s="49" t="s">
        <v>142</v>
      </c>
    </row>
    <row r="42" spans="1:4" ht="20.100000000000001" customHeight="1" x14ac:dyDescent="0.25">
      <c r="A42" s="48" t="s">
        <v>143</v>
      </c>
      <c r="B42" s="48" t="s">
        <v>37</v>
      </c>
      <c r="C42" s="48" t="s">
        <v>144</v>
      </c>
      <c r="D42" s="48" t="s">
        <v>145</v>
      </c>
    </row>
    <row r="43" spans="1:4" ht="20.100000000000001" customHeight="1" x14ac:dyDescent="0.25">
      <c r="A43" s="49" t="s">
        <v>100</v>
      </c>
      <c r="B43" s="49"/>
      <c r="C43" s="49"/>
      <c r="D43" s="51" t="s">
        <v>146</v>
      </c>
    </row>
    <row r="44" spans="1:4" ht="20.100000000000001" customHeight="1" x14ac:dyDescent="0.25">
      <c r="A44" s="49" t="s">
        <v>107</v>
      </c>
      <c r="B44" s="49"/>
      <c r="C44" s="49"/>
      <c r="D44" s="49" t="s">
        <v>147</v>
      </c>
    </row>
    <row r="45" spans="1:4" ht="20.100000000000001" customHeight="1" x14ac:dyDescent="0.25">
      <c r="A45" s="48" t="s">
        <v>148</v>
      </c>
      <c r="B45" s="48" t="s">
        <v>37</v>
      </c>
      <c r="C45" s="48" t="s">
        <v>149</v>
      </c>
      <c r="D45" s="48" t="s">
        <v>150</v>
      </c>
    </row>
    <row r="46" spans="1:4" ht="20.100000000000001" customHeight="1" x14ac:dyDescent="0.25">
      <c r="A46" s="49" t="s">
        <v>100</v>
      </c>
      <c r="B46" s="49"/>
      <c r="C46" s="49"/>
      <c r="D46" s="51" t="s">
        <v>151</v>
      </c>
    </row>
    <row r="47" spans="1:4" ht="20.100000000000001" customHeight="1" x14ac:dyDescent="0.25">
      <c r="A47" s="49" t="s">
        <v>113</v>
      </c>
      <c r="B47" s="49"/>
      <c r="C47" s="49"/>
      <c r="D47" s="49" t="s">
        <v>152</v>
      </c>
    </row>
    <row r="48" spans="1:4" ht="24" customHeight="1" x14ac:dyDescent="0.25">
      <c r="A48" s="48" t="s">
        <v>153</v>
      </c>
      <c r="B48" s="48" t="s">
        <v>48</v>
      </c>
      <c r="C48" s="48" t="s">
        <v>154</v>
      </c>
      <c r="D48" s="48" t="s">
        <v>155</v>
      </c>
    </row>
    <row r="49" spans="1:5" ht="24" customHeight="1" x14ac:dyDescent="0.25">
      <c r="A49" s="103" t="s">
        <v>49</v>
      </c>
      <c r="B49" s="103"/>
      <c r="C49" s="103"/>
      <c r="D49" s="103"/>
    </row>
    <row r="50" spans="1:5" ht="20.100000000000001" customHeight="1" x14ac:dyDescent="0.25">
      <c r="A50" s="48" t="s">
        <v>156</v>
      </c>
      <c r="B50" s="48" t="s">
        <v>51</v>
      </c>
      <c r="C50" s="48" t="s">
        <v>157</v>
      </c>
      <c r="D50" s="48" t="s">
        <v>158</v>
      </c>
    </row>
    <row r="51" spans="1:5" ht="20.100000000000001" customHeight="1" x14ac:dyDescent="0.25">
      <c r="A51" s="48" t="s">
        <v>159</v>
      </c>
      <c r="B51" s="48" t="s">
        <v>51</v>
      </c>
      <c r="C51" s="48" t="s">
        <v>160</v>
      </c>
      <c r="D51" s="48" t="s">
        <v>161</v>
      </c>
    </row>
    <row r="52" spans="1:5" ht="20.100000000000001" customHeight="1" x14ac:dyDescent="0.25">
      <c r="A52" s="48" t="s">
        <v>450</v>
      </c>
      <c r="B52" s="48" t="s">
        <v>51</v>
      </c>
      <c r="C52" s="48" t="s">
        <v>162</v>
      </c>
      <c r="D52" s="48" t="s">
        <v>163</v>
      </c>
    </row>
    <row r="53" spans="1:5" ht="20.100000000000001" customHeight="1" x14ac:dyDescent="0.25">
      <c r="A53" s="48" t="s">
        <v>451</v>
      </c>
      <c r="B53" s="48" t="s">
        <v>51</v>
      </c>
      <c r="C53" s="48" t="s">
        <v>164</v>
      </c>
      <c r="D53" s="48" t="s">
        <v>165</v>
      </c>
    </row>
    <row r="54" spans="1:5" ht="20.100000000000001" customHeight="1" x14ac:dyDescent="0.25">
      <c r="A54" s="48" t="s">
        <v>166</v>
      </c>
      <c r="B54" s="48" t="s">
        <v>9</v>
      </c>
      <c r="C54" s="48" t="s">
        <v>167</v>
      </c>
      <c r="D54" s="48" t="s">
        <v>168</v>
      </c>
    </row>
    <row r="55" spans="1:5" ht="20.100000000000001" customHeight="1" x14ac:dyDescent="0.25">
      <c r="A55" s="49" t="s">
        <v>169</v>
      </c>
      <c r="B55" s="49"/>
      <c r="C55" s="49"/>
      <c r="D55" s="49" t="s">
        <v>170</v>
      </c>
    </row>
    <row r="56" spans="1:5" ht="20.100000000000001" customHeight="1" x14ac:dyDescent="0.25">
      <c r="A56" s="49" t="s">
        <v>171</v>
      </c>
      <c r="B56" s="49"/>
      <c r="C56" s="49"/>
      <c r="D56" s="49" t="s">
        <v>172</v>
      </c>
    </row>
    <row r="57" spans="1:5" ht="20.100000000000001" customHeight="1" x14ac:dyDescent="0.25">
      <c r="A57" s="48" t="s">
        <v>173</v>
      </c>
      <c r="B57" s="48" t="s">
        <v>9</v>
      </c>
      <c r="C57" s="48" t="s">
        <v>174</v>
      </c>
      <c r="D57" s="48" t="s">
        <v>175</v>
      </c>
    </row>
    <row r="58" spans="1:5" ht="20.100000000000001" customHeight="1" x14ac:dyDescent="0.25">
      <c r="A58" s="49" t="s">
        <v>169</v>
      </c>
      <c r="B58" s="49"/>
      <c r="C58" s="49"/>
      <c r="D58" s="49" t="s">
        <v>176</v>
      </c>
    </row>
    <row r="59" spans="1:5" ht="20.100000000000001" customHeight="1" x14ac:dyDescent="0.25">
      <c r="A59" s="48" t="s">
        <v>177</v>
      </c>
      <c r="B59" s="48" t="s">
        <v>9</v>
      </c>
      <c r="C59" s="48" t="s">
        <v>178</v>
      </c>
      <c r="D59" s="48" t="s">
        <v>179</v>
      </c>
    </row>
    <row r="60" spans="1:5" ht="20.100000000000001" customHeight="1" x14ac:dyDescent="0.25">
      <c r="A60" s="49" t="s">
        <v>169</v>
      </c>
      <c r="B60" s="49"/>
      <c r="C60" s="49"/>
      <c r="D60" s="49" t="s">
        <v>180</v>
      </c>
    </row>
    <row r="61" spans="1:5" ht="20.100000000000001" customHeight="1" x14ac:dyDescent="0.25">
      <c r="A61" s="49" t="s">
        <v>171</v>
      </c>
      <c r="B61" s="49"/>
      <c r="C61" s="49"/>
      <c r="D61" s="49" t="s">
        <v>181</v>
      </c>
    </row>
    <row r="62" spans="1:5" x14ac:dyDescent="0.25">
      <c r="A62" s="48" t="s">
        <v>539</v>
      </c>
      <c r="B62" s="48" t="s">
        <v>37</v>
      </c>
      <c r="C62" s="48" t="s">
        <v>182</v>
      </c>
      <c r="D62" s="48" t="s">
        <v>183</v>
      </c>
      <c r="E62" s="57" t="s">
        <v>538</v>
      </c>
    </row>
    <row r="63" spans="1:5" ht="20.100000000000001" customHeight="1" x14ac:dyDescent="0.25">
      <c r="A63" s="49" t="s">
        <v>184</v>
      </c>
      <c r="B63" s="49"/>
      <c r="C63" s="49"/>
      <c r="D63" s="49" t="s">
        <v>185</v>
      </c>
    </row>
    <row r="64" spans="1:5" ht="20.100000000000001" customHeight="1" x14ac:dyDescent="0.25">
      <c r="A64" s="49" t="s">
        <v>186</v>
      </c>
      <c r="B64" s="49"/>
      <c r="C64" s="49"/>
      <c r="D64" s="49" t="s">
        <v>187</v>
      </c>
    </row>
    <row r="65" spans="1:5" ht="20.100000000000001" customHeight="1" x14ac:dyDescent="0.25">
      <c r="A65" s="49" t="s">
        <v>188</v>
      </c>
      <c r="B65" s="49"/>
      <c r="C65" s="49"/>
      <c r="D65" s="49" t="s">
        <v>189</v>
      </c>
    </row>
    <row r="66" spans="1:5" ht="20.100000000000001" customHeight="1" x14ac:dyDescent="0.25">
      <c r="A66" s="49" t="s">
        <v>190</v>
      </c>
      <c r="B66" s="49"/>
      <c r="C66" s="49"/>
      <c r="D66" s="49" t="s">
        <v>191</v>
      </c>
    </row>
    <row r="67" spans="1:5" ht="20.100000000000001" customHeight="1" x14ac:dyDescent="0.25">
      <c r="A67" s="49" t="s">
        <v>192</v>
      </c>
      <c r="B67" s="49"/>
      <c r="C67" s="49"/>
      <c r="D67" s="49" t="s">
        <v>193</v>
      </c>
    </row>
    <row r="68" spans="1:5" ht="20.100000000000001" customHeight="1" x14ac:dyDescent="0.25">
      <c r="A68" s="48" t="s">
        <v>194</v>
      </c>
      <c r="B68" s="48" t="s">
        <v>9</v>
      </c>
      <c r="C68" s="48" t="s">
        <v>195</v>
      </c>
      <c r="D68" s="48" t="s">
        <v>196</v>
      </c>
    </row>
    <row r="69" spans="1:5" ht="20.100000000000001" customHeight="1" x14ac:dyDescent="0.25">
      <c r="A69" s="49" t="s">
        <v>102</v>
      </c>
      <c r="B69" s="49"/>
      <c r="C69" s="49"/>
      <c r="D69" s="49" t="s">
        <v>197</v>
      </c>
    </row>
    <row r="70" spans="1:5" x14ac:dyDescent="0.25">
      <c r="A70" s="48" t="s">
        <v>540</v>
      </c>
      <c r="B70" s="48" t="s">
        <v>37</v>
      </c>
      <c r="C70" s="48" t="s">
        <v>198</v>
      </c>
      <c r="D70" s="48" t="s">
        <v>199</v>
      </c>
      <c r="E70" s="57" t="s">
        <v>538</v>
      </c>
    </row>
    <row r="71" spans="1:5" ht="20.100000000000001" customHeight="1" x14ac:dyDescent="0.25">
      <c r="A71" s="49" t="s">
        <v>184</v>
      </c>
      <c r="B71" s="49"/>
      <c r="C71" s="49"/>
      <c r="D71" s="49" t="s">
        <v>200</v>
      </c>
    </row>
    <row r="72" spans="1:5" ht="20.100000000000001" customHeight="1" x14ac:dyDescent="0.25">
      <c r="A72" s="49" t="s">
        <v>201</v>
      </c>
      <c r="B72" s="49"/>
      <c r="C72" s="49"/>
      <c r="D72" s="49" t="s">
        <v>202</v>
      </c>
    </row>
    <row r="73" spans="1:5" ht="20.100000000000001" customHeight="1" x14ac:dyDescent="0.25">
      <c r="A73" s="49" t="s">
        <v>188</v>
      </c>
      <c r="B73" s="49"/>
      <c r="C73" s="49"/>
      <c r="D73" s="49" t="s">
        <v>203</v>
      </c>
    </row>
    <row r="74" spans="1:5" ht="20.100000000000001" customHeight="1" x14ac:dyDescent="0.25">
      <c r="A74" s="49" t="s">
        <v>204</v>
      </c>
      <c r="B74" s="49"/>
      <c r="C74" s="49"/>
      <c r="D74" s="49" t="s">
        <v>205</v>
      </c>
    </row>
    <row r="75" spans="1:5" x14ac:dyDescent="0.25">
      <c r="A75" s="48" t="s">
        <v>541</v>
      </c>
      <c r="B75" s="48" t="s">
        <v>37</v>
      </c>
      <c r="C75" s="48" t="s">
        <v>206</v>
      </c>
      <c r="D75" s="48" t="s">
        <v>207</v>
      </c>
      <c r="E75" s="57" t="s">
        <v>538</v>
      </c>
    </row>
    <row r="76" spans="1:5" ht="20.100000000000001" customHeight="1" x14ac:dyDescent="0.25">
      <c r="A76" s="49" t="s">
        <v>184</v>
      </c>
      <c r="B76" s="49"/>
      <c r="C76" s="49"/>
      <c r="D76" s="49" t="s">
        <v>208</v>
      </c>
    </row>
    <row r="77" spans="1:5" ht="20.100000000000001" customHeight="1" x14ac:dyDescent="0.25">
      <c r="A77" s="49" t="s">
        <v>201</v>
      </c>
      <c r="B77" s="49"/>
      <c r="C77" s="49"/>
      <c r="D77" s="49" t="s">
        <v>209</v>
      </c>
    </row>
    <row r="78" spans="1:5" ht="20.100000000000001" customHeight="1" x14ac:dyDescent="0.25">
      <c r="A78" s="49" t="s">
        <v>204</v>
      </c>
      <c r="B78" s="49"/>
      <c r="C78" s="49"/>
      <c r="D78" s="49" t="s">
        <v>205</v>
      </c>
    </row>
    <row r="79" spans="1:5" ht="20.100000000000001" customHeight="1" x14ac:dyDescent="0.25">
      <c r="A79" s="48" t="s">
        <v>210</v>
      </c>
      <c r="B79" s="48" t="s">
        <v>9</v>
      </c>
      <c r="C79" s="48" t="s">
        <v>211</v>
      </c>
      <c r="D79" s="48" t="s">
        <v>212</v>
      </c>
    </row>
    <row r="80" spans="1:5" ht="20.100000000000001" customHeight="1" x14ac:dyDescent="0.25">
      <c r="A80" s="49" t="s">
        <v>76</v>
      </c>
      <c r="B80" s="49"/>
      <c r="C80" s="49"/>
      <c r="D80" s="49" t="s">
        <v>213</v>
      </c>
    </row>
    <row r="81" spans="1:5" ht="20.100000000000001" customHeight="1" x14ac:dyDescent="0.25">
      <c r="A81" s="48" t="s">
        <v>214</v>
      </c>
      <c r="B81" s="48" t="s">
        <v>9</v>
      </c>
      <c r="C81" s="48" t="s">
        <v>215</v>
      </c>
      <c r="D81" s="48" t="s">
        <v>216</v>
      </c>
    </row>
    <row r="82" spans="1:5" ht="20.100000000000001" customHeight="1" x14ac:dyDescent="0.25">
      <c r="A82" s="49" t="s">
        <v>217</v>
      </c>
      <c r="B82" s="49"/>
      <c r="C82" s="49"/>
      <c r="D82" s="49" t="s">
        <v>218</v>
      </c>
    </row>
    <row r="83" spans="1:5" ht="20.100000000000001" customHeight="1" x14ac:dyDescent="0.25">
      <c r="A83" s="49" t="s">
        <v>219</v>
      </c>
      <c r="B83" s="49"/>
      <c r="C83" s="49"/>
      <c r="D83" s="49" t="s">
        <v>220</v>
      </c>
    </row>
    <row r="84" spans="1:5" ht="20.100000000000001" customHeight="1" x14ac:dyDescent="0.25">
      <c r="A84" s="48" t="s">
        <v>221</v>
      </c>
      <c r="B84" s="48" t="s">
        <v>9</v>
      </c>
      <c r="C84" s="48" t="s">
        <v>222</v>
      </c>
      <c r="D84" s="48" t="s">
        <v>223</v>
      </c>
    </row>
    <row r="85" spans="1:5" ht="20.100000000000001" customHeight="1" x14ac:dyDescent="0.25">
      <c r="A85" s="49" t="s">
        <v>217</v>
      </c>
      <c r="B85" s="49"/>
      <c r="C85" s="49"/>
      <c r="D85" s="49" t="s">
        <v>224</v>
      </c>
    </row>
    <row r="86" spans="1:5" ht="20.100000000000001" customHeight="1" x14ac:dyDescent="0.25">
      <c r="A86" s="48" t="s">
        <v>225</v>
      </c>
      <c r="B86" s="48" t="s">
        <v>9</v>
      </c>
      <c r="C86" s="48" t="s">
        <v>226</v>
      </c>
      <c r="D86" s="48" t="s">
        <v>227</v>
      </c>
    </row>
    <row r="87" spans="1:5" ht="20.100000000000001" customHeight="1" x14ac:dyDescent="0.25">
      <c r="A87" s="49" t="s">
        <v>217</v>
      </c>
      <c r="B87" s="49"/>
      <c r="C87" s="49"/>
      <c r="D87" s="49" t="s">
        <v>228</v>
      </c>
    </row>
    <row r="88" spans="1:5" ht="20.100000000000001" customHeight="1" x14ac:dyDescent="0.25">
      <c r="A88" s="48" t="s">
        <v>542</v>
      </c>
      <c r="B88" s="48" t="s">
        <v>37</v>
      </c>
      <c r="C88" s="48" t="s">
        <v>229</v>
      </c>
      <c r="D88" s="48" t="s">
        <v>230</v>
      </c>
      <c r="E88" s="57"/>
    </row>
    <row r="89" spans="1:5" ht="20.100000000000001" customHeight="1" x14ac:dyDescent="0.25">
      <c r="A89" s="49" t="s">
        <v>184</v>
      </c>
      <c r="B89" s="49"/>
      <c r="C89" s="49"/>
      <c r="D89" s="49" t="s">
        <v>231</v>
      </c>
    </row>
    <row r="90" spans="1:5" ht="20.100000000000001" customHeight="1" x14ac:dyDescent="0.25">
      <c r="A90" s="49" t="s">
        <v>204</v>
      </c>
      <c r="B90" s="49"/>
      <c r="C90" s="49"/>
      <c r="D90" s="49" t="s">
        <v>205</v>
      </c>
    </row>
    <row r="91" spans="1:5" ht="20.100000000000001" customHeight="1" x14ac:dyDescent="0.25">
      <c r="A91" s="49" t="s">
        <v>217</v>
      </c>
      <c r="B91" s="49"/>
      <c r="C91" s="49"/>
      <c r="D91" s="49" t="s">
        <v>232</v>
      </c>
    </row>
    <row r="92" spans="1:5" ht="20.100000000000001" customHeight="1" x14ac:dyDescent="0.25">
      <c r="A92" s="49" t="s">
        <v>233</v>
      </c>
      <c r="B92" s="49"/>
      <c r="C92" s="49"/>
      <c r="D92" s="49" t="s">
        <v>234</v>
      </c>
    </row>
    <row r="93" spans="1:5" ht="20.100000000000001" customHeight="1" x14ac:dyDescent="0.25">
      <c r="A93" s="49" t="s">
        <v>235</v>
      </c>
      <c r="B93" s="49"/>
      <c r="C93" s="49"/>
      <c r="D93" s="49" t="s">
        <v>236</v>
      </c>
    </row>
    <row r="94" spans="1:5" ht="20.100000000000001" customHeight="1" x14ac:dyDescent="0.25">
      <c r="A94" s="49" t="s">
        <v>237</v>
      </c>
      <c r="B94" s="49"/>
      <c r="C94" s="49"/>
      <c r="D94" s="49" t="s">
        <v>238</v>
      </c>
    </row>
    <row r="95" spans="1:5" ht="20.100000000000001" customHeight="1" x14ac:dyDescent="0.25">
      <c r="A95" s="48" t="s">
        <v>552</v>
      </c>
      <c r="B95" s="48" t="s">
        <v>37</v>
      </c>
      <c r="C95" s="48" t="s">
        <v>239</v>
      </c>
      <c r="D95" s="48" t="s">
        <v>240</v>
      </c>
      <c r="E95" s="57" t="s">
        <v>538</v>
      </c>
    </row>
    <row r="96" spans="1:5" ht="20.100000000000001" customHeight="1" x14ac:dyDescent="0.25">
      <c r="A96" s="49" t="s">
        <v>186</v>
      </c>
      <c r="B96" s="49"/>
      <c r="C96" s="49"/>
      <c r="D96" s="49" t="s">
        <v>241</v>
      </c>
    </row>
    <row r="97" spans="1:5" ht="20.100000000000001" customHeight="1" x14ac:dyDescent="0.25">
      <c r="A97" s="49" t="s">
        <v>242</v>
      </c>
      <c r="B97" s="49"/>
      <c r="C97" s="49"/>
      <c r="D97" s="49" t="s">
        <v>243</v>
      </c>
    </row>
    <row r="98" spans="1:5" ht="20.100000000000001" customHeight="1" x14ac:dyDescent="0.25">
      <c r="A98" s="49" t="s">
        <v>244</v>
      </c>
      <c r="B98" s="49"/>
      <c r="C98" s="49"/>
      <c r="D98" s="49" t="s">
        <v>245</v>
      </c>
    </row>
    <row r="99" spans="1:5" ht="20.100000000000001" customHeight="1" x14ac:dyDescent="0.25">
      <c r="A99" s="49" t="s">
        <v>219</v>
      </c>
      <c r="B99" s="49"/>
      <c r="C99" s="49"/>
      <c r="D99" s="49" t="s">
        <v>246</v>
      </c>
    </row>
    <row r="100" spans="1:5" ht="20.100000000000001" customHeight="1" x14ac:dyDescent="0.25">
      <c r="A100" s="48" t="s">
        <v>553</v>
      </c>
      <c r="B100" s="48" t="s">
        <v>37</v>
      </c>
      <c r="C100" s="48" t="s">
        <v>247</v>
      </c>
      <c r="D100" s="48" t="s">
        <v>248</v>
      </c>
      <c r="E100" s="57" t="s">
        <v>538</v>
      </c>
    </row>
    <row r="101" spans="1:5" ht="20.100000000000001" customHeight="1" x14ac:dyDescent="0.25">
      <c r="A101" s="49" t="s">
        <v>186</v>
      </c>
      <c r="B101" s="49"/>
      <c r="C101" s="49"/>
      <c r="D101" s="49" t="s">
        <v>249</v>
      </c>
    </row>
    <row r="102" spans="1:5" ht="20.100000000000001" customHeight="1" x14ac:dyDescent="0.25">
      <c r="A102" s="49" t="s">
        <v>242</v>
      </c>
      <c r="B102" s="49"/>
      <c r="C102" s="49"/>
      <c r="D102" s="49" t="s">
        <v>250</v>
      </c>
    </row>
    <row r="103" spans="1:5" ht="20.100000000000001" customHeight="1" x14ac:dyDescent="0.25">
      <c r="A103" s="49" t="s">
        <v>251</v>
      </c>
      <c r="B103" s="49"/>
      <c r="C103" s="49"/>
      <c r="D103" s="49" t="s">
        <v>252</v>
      </c>
    </row>
    <row r="104" spans="1:5" ht="20.100000000000001" customHeight="1" x14ac:dyDescent="0.25">
      <c r="A104" s="49" t="s">
        <v>219</v>
      </c>
      <c r="B104" s="49"/>
      <c r="C104" s="49"/>
      <c r="D104" s="49" t="s">
        <v>246</v>
      </c>
    </row>
    <row r="105" spans="1:5" ht="20.100000000000001" customHeight="1" x14ac:dyDescent="0.25">
      <c r="A105" s="48" t="s">
        <v>551</v>
      </c>
      <c r="B105" s="48" t="s">
        <v>37</v>
      </c>
      <c r="C105" s="48" t="s">
        <v>253</v>
      </c>
      <c r="D105" s="48" t="s">
        <v>254</v>
      </c>
      <c r="E105" s="57" t="s">
        <v>538</v>
      </c>
    </row>
    <row r="106" spans="1:5" ht="20.100000000000001" customHeight="1" x14ac:dyDescent="0.25">
      <c r="A106" s="49" t="s">
        <v>186</v>
      </c>
      <c r="B106" s="49"/>
      <c r="C106" s="49"/>
      <c r="D106" s="49" t="s">
        <v>255</v>
      </c>
    </row>
    <row r="107" spans="1:5" ht="20.100000000000001" customHeight="1" x14ac:dyDescent="0.25">
      <c r="A107" s="49" t="s">
        <v>242</v>
      </c>
      <c r="B107" s="49"/>
      <c r="C107" s="49"/>
      <c r="D107" s="49" t="s">
        <v>256</v>
      </c>
    </row>
    <row r="108" spans="1:5" ht="20.100000000000001" customHeight="1" x14ac:dyDescent="0.25">
      <c r="A108" s="49" t="s">
        <v>219</v>
      </c>
      <c r="B108" s="49"/>
      <c r="C108" s="49"/>
      <c r="D108" s="49" t="s">
        <v>257</v>
      </c>
    </row>
    <row r="109" spans="1:5" ht="20.100000000000001" customHeight="1" x14ac:dyDescent="0.25">
      <c r="A109" s="48" t="s">
        <v>258</v>
      </c>
      <c r="B109" s="48" t="s">
        <v>9</v>
      </c>
      <c r="C109" s="48" t="s">
        <v>259</v>
      </c>
      <c r="D109" s="48" t="s">
        <v>260</v>
      </c>
    </row>
    <row r="110" spans="1:5" ht="20.100000000000001" customHeight="1" x14ac:dyDescent="0.25">
      <c r="A110" s="49" t="s">
        <v>261</v>
      </c>
      <c r="B110" s="49"/>
      <c r="C110" s="49"/>
      <c r="D110" s="49" t="s">
        <v>262</v>
      </c>
    </row>
    <row r="111" spans="1:5" ht="20.100000000000001" customHeight="1" x14ac:dyDescent="0.25">
      <c r="A111" s="49" t="s">
        <v>263</v>
      </c>
      <c r="B111" s="49"/>
      <c r="C111" s="49"/>
      <c r="D111" s="49" t="s">
        <v>264</v>
      </c>
    </row>
    <row r="112" spans="1:5" ht="20.100000000000001" customHeight="1" x14ac:dyDescent="0.25">
      <c r="A112" s="48" t="s">
        <v>550</v>
      </c>
      <c r="B112" s="48" t="s">
        <v>37</v>
      </c>
      <c r="C112" s="48" t="s">
        <v>265</v>
      </c>
      <c r="D112" s="48" t="s">
        <v>266</v>
      </c>
    </row>
    <row r="113" spans="1:5" ht="20.100000000000001" customHeight="1" x14ac:dyDescent="0.25">
      <c r="A113" s="49" t="s">
        <v>186</v>
      </c>
      <c r="B113" s="49"/>
      <c r="C113" s="49"/>
      <c r="D113" s="49" t="s">
        <v>267</v>
      </c>
    </row>
    <row r="114" spans="1:5" ht="20.100000000000001" customHeight="1" x14ac:dyDescent="0.25">
      <c r="A114" s="49" t="s">
        <v>242</v>
      </c>
      <c r="B114" s="49"/>
      <c r="C114" s="49"/>
      <c r="D114" s="49" t="s">
        <v>268</v>
      </c>
    </row>
    <row r="115" spans="1:5" ht="20.100000000000001" customHeight="1" x14ac:dyDescent="0.25">
      <c r="A115" s="49" t="s">
        <v>244</v>
      </c>
      <c r="B115" s="49"/>
      <c r="C115" s="49"/>
      <c r="D115" s="49" t="s">
        <v>269</v>
      </c>
    </row>
    <row r="116" spans="1:5" ht="20.100000000000001" customHeight="1" x14ac:dyDescent="0.25">
      <c r="A116" s="49" t="s">
        <v>270</v>
      </c>
      <c r="B116" s="49"/>
      <c r="C116" s="49"/>
      <c r="D116" s="49" t="s">
        <v>271</v>
      </c>
    </row>
    <row r="117" spans="1:5" ht="20.100000000000001" customHeight="1" x14ac:dyDescent="0.25">
      <c r="A117" s="49" t="s">
        <v>188</v>
      </c>
      <c r="B117" s="49"/>
      <c r="C117" s="49"/>
      <c r="D117" s="49" t="s">
        <v>272</v>
      </c>
    </row>
    <row r="118" spans="1:5" ht="20.100000000000001" customHeight="1" x14ac:dyDescent="0.25">
      <c r="A118" s="48" t="s">
        <v>549</v>
      </c>
      <c r="B118" s="48" t="s">
        <v>37</v>
      </c>
      <c r="C118" s="48" t="s">
        <v>273</v>
      </c>
      <c r="D118" s="48" t="s">
        <v>274</v>
      </c>
      <c r="E118" s="58" t="s">
        <v>560</v>
      </c>
    </row>
    <row r="119" spans="1:5" ht="20.100000000000001" customHeight="1" x14ac:dyDescent="0.25">
      <c r="A119" s="49" t="s">
        <v>186</v>
      </c>
      <c r="B119" s="49"/>
      <c r="C119" s="49"/>
      <c r="D119" s="49" t="s">
        <v>275</v>
      </c>
    </row>
    <row r="120" spans="1:5" ht="20.100000000000001" customHeight="1" x14ac:dyDescent="0.25">
      <c r="A120" s="49" t="s">
        <v>242</v>
      </c>
      <c r="B120" s="49"/>
      <c r="C120" s="49"/>
      <c r="D120" s="49" t="s">
        <v>276</v>
      </c>
    </row>
    <row r="121" spans="1:5" ht="20.100000000000001" customHeight="1" x14ac:dyDescent="0.25">
      <c r="A121" s="49" t="s">
        <v>244</v>
      </c>
      <c r="B121" s="49"/>
      <c r="C121" s="49"/>
      <c r="D121" s="49" t="s">
        <v>277</v>
      </c>
    </row>
    <row r="122" spans="1:5" ht="20.100000000000001" customHeight="1" x14ac:dyDescent="0.25">
      <c r="A122" s="49" t="s">
        <v>270</v>
      </c>
      <c r="B122" s="49"/>
      <c r="C122" s="49"/>
      <c r="D122" s="49" t="s">
        <v>278</v>
      </c>
    </row>
    <row r="123" spans="1:5" ht="20.100000000000001" customHeight="1" x14ac:dyDescent="0.25">
      <c r="A123" s="49" t="s">
        <v>188</v>
      </c>
      <c r="B123" s="49"/>
      <c r="C123" s="49"/>
      <c r="D123" s="49" t="s">
        <v>279</v>
      </c>
    </row>
    <row r="124" spans="1:5" ht="20.100000000000001" customHeight="1" x14ac:dyDescent="0.25">
      <c r="A124" s="49" t="s">
        <v>280</v>
      </c>
      <c r="B124" s="49"/>
      <c r="C124" s="49"/>
      <c r="D124" s="49" t="s">
        <v>281</v>
      </c>
    </row>
    <row r="125" spans="1:5" ht="20.100000000000001" customHeight="1" x14ac:dyDescent="0.25">
      <c r="A125" s="49" t="s">
        <v>282</v>
      </c>
      <c r="B125" s="49"/>
      <c r="C125" s="49"/>
      <c r="D125" s="49" t="s">
        <v>283</v>
      </c>
    </row>
    <row r="126" spans="1:5" ht="20.100000000000001" customHeight="1" x14ac:dyDescent="0.25">
      <c r="A126" s="48" t="s">
        <v>548</v>
      </c>
      <c r="B126" s="48" t="s">
        <v>37</v>
      </c>
      <c r="C126" s="48" t="s">
        <v>284</v>
      </c>
      <c r="D126" s="48" t="s">
        <v>285</v>
      </c>
      <c r="E126" s="57" t="s">
        <v>538</v>
      </c>
    </row>
    <row r="127" spans="1:5" ht="20.100000000000001" customHeight="1" x14ac:dyDescent="0.25">
      <c r="A127" s="49" t="s">
        <v>186</v>
      </c>
      <c r="B127" s="49"/>
      <c r="C127" s="49"/>
      <c r="D127" s="49" t="s">
        <v>286</v>
      </c>
    </row>
    <row r="128" spans="1:5" ht="20.100000000000001" customHeight="1" x14ac:dyDescent="0.25">
      <c r="A128" s="49" t="s">
        <v>242</v>
      </c>
      <c r="B128" s="49"/>
      <c r="C128" s="49"/>
      <c r="D128" s="49" t="s">
        <v>287</v>
      </c>
    </row>
    <row r="129" spans="1:5" ht="20.100000000000001" customHeight="1" x14ac:dyDescent="0.25">
      <c r="A129" s="49" t="s">
        <v>244</v>
      </c>
      <c r="B129" s="49"/>
      <c r="C129" s="49"/>
      <c r="D129" s="49" t="s">
        <v>288</v>
      </c>
    </row>
    <row r="130" spans="1:5" ht="20.100000000000001" customHeight="1" x14ac:dyDescent="0.25">
      <c r="A130" s="49" t="s">
        <v>270</v>
      </c>
      <c r="B130" s="49"/>
      <c r="C130" s="49"/>
      <c r="D130" s="49" t="s">
        <v>289</v>
      </c>
    </row>
    <row r="131" spans="1:5" ht="20.100000000000001" customHeight="1" x14ac:dyDescent="0.25">
      <c r="A131" s="49" t="s">
        <v>188</v>
      </c>
      <c r="B131" s="49"/>
      <c r="C131" s="49"/>
      <c r="D131" s="49" t="s">
        <v>290</v>
      </c>
    </row>
    <row r="132" spans="1:5" ht="20.100000000000001" customHeight="1" x14ac:dyDescent="0.25">
      <c r="A132" s="48" t="s">
        <v>547</v>
      </c>
      <c r="B132" s="48" t="s">
        <v>37</v>
      </c>
      <c r="C132" s="48" t="s">
        <v>291</v>
      </c>
      <c r="D132" s="48" t="s">
        <v>292</v>
      </c>
      <c r="E132" s="57" t="s">
        <v>538</v>
      </c>
    </row>
    <row r="133" spans="1:5" ht="20.100000000000001" customHeight="1" x14ac:dyDescent="0.25">
      <c r="A133" s="49" t="s">
        <v>242</v>
      </c>
      <c r="B133" s="49"/>
      <c r="C133" s="49"/>
      <c r="D133" s="49" t="s">
        <v>293</v>
      </c>
    </row>
    <row r="134" spans="1:5" ht="20.100000000000001" customHeight="1" x14ac:dyDescent="0.25">
      <c r="A134" s="49" t="s">
        <v>294</v>
      </c>
      <c r="B134" s="49"/>
      <c r="C134" s="49"/>
      <c r="D134" s="49" t="s">
        <v>295</v>
      </c>
    </row>
    <row r="135" spans="1:5" ht="20.100000000000001" customHeight="1" x14ac:dyDescent="0.25">
      <c r="A135" s="48" t="s">
        <v>546</v>
      </c>
      <c r="B135" s="48" t="s">
        <v>37</v>
      </c>
      <c r="C135" s="48" t="s">
        <v>296</v>
      </c>
      <c r="D135" s="48" t="s">
        <v>297</v>
      </c>
      <c r="E135" s="57" t="s">
        <v>538</v>
      </c>
    </row>
    <row r="136" spans="1:5" ht="20.100000000000001" customHeight="1" x14ac:dyDescent="0.25">
      <c r="A136" s="49" t="s">
        <v>242</v>
      </c>
      <c r="B136" s="49"/>
      <c r="C136" s="49"/>
      <c r="D136" s="49" t="s">
        <v>268</v>
      </c>
    </row>
    <row r="137" spans="1:5" ht="20.100000000000001" customHeight="1" x14ac:dyDescent="0.25">
      <c r="A137" s="48" t="s">
        <v>545</v>
      </c>
      <c r="B137" s="48" t="s">
        <v>37</v>
      </c>
      <c r="C137" s="48" t="s">
        <v>298</v>
      </c>
      <c r="D137" s="48" t="s">
        <v>299</v>
      </c>
      <c r="E137" s="57" t="s">
        <v>538</v>
      </c>
    </row>
    <row r="138" spans="1:5" ht="20.100000000000001" customHeight="1" x14ac:dyDescent="0.25">
      <c r="A138" s="49" t="s">
        <v>242</v>
      </c>
      <c r="B138" s="49"/>
      <c r="C138" s="49"/>
      <c r="D138" s="49" t="s">
        <v>276</v>
      </c>
    </row>
    <row r="139" spans="1:5" ht="20.100000000000001" customHeight="1" x14ac:dyDescent="0.25">
      <c r="A139" s="48" t="s">
        <v>544</v>
      </c>
      <c r="B139" s="48" t="s">
        <v>37</v>
      </c>
      <c r="C139" s="48" t="s">
        <v>300</v>
      </c>
      <c r="D139" s="48" t="s">
        <v>301</v>
      </c>
      <c r="E139" s="57" t="s">
        <v>538</v>
      </c>
    </row>
    <row r="140" spans="1:5" ht="20.100000000000001" customHeight="1" x14ac:dyDescent="0.25">
      <c r="A140" s="49" t="s">
        <v>242</v>
      </c>
      <c r="B140" s="49"/>
      <c r="C140" s="49"/>
      <c r="D140" s="49" t="s">
        <v>287</v>
      </c>
    </row>
    <row r="141" spans="1:5" ht="20.100000000000001" customHeight="1" x14ac:dyDescent="0.25">
      <c r="A141" s="48" t="s">
        <v>543</v>
      </c>
      <c r="B141" s="48" t="s">
        <v>37</v>
      </c>
      <c r="C141" s="48" t="s">
        <v>302</v>
      </c>
      <c r="D141" s="48" t="s">
        <v>303</v>
      </c>
      <c r="E141" s="57" t="s">
        <v>538</v>
      </c>
    </row>
    <row r="142" spans="1:5" ht="20.100000000000001" customHeight="1" x14ac:dyDescent="0.25">
      <c r="A142" s="49" t="s">
        <v>186</v>
      </c>
      <c r="B142" s="49"/>
      <c r="C142" s="49"/>
      <c r="D142" s="49" t="s">
        <v>304</v>
      </c>
    </row>
    <row r="143" spans="1:5" ht="20.100000000000001" customHeight="1" x14ac:dyDescent="0.25">
      <c r="A143" s="49" t="s">
        <v>305</v>
      </c>
      <c r="B143" s="49"/>
      <c r="C143" s="49"/>
      <c r="D143" s="49" t="s">
        <v>268</v>
      </c>
    </row>
    <row r="144" spans="1:5" ht="20.100000000000001" customHeight="1" x14ac:dyDescent="0.25">
      <c r="A144" s="49" t="s">
        <v>282</v>
      </c>
      <c r="B144" s="49"/>
      <c r="C144" s="49"/>
      <c r="D144" s="49" t="s">
        <v>306</v>
      </c>
    </row>
    <row r="145" spans="1:5" ht="20.100000000000001" customHeight="1" x14ac:dyDescent="0.25">
      <c r="A145" s="49" t="s">
        <v>307</v>
      </c>
      <c r="B145" s="49"/>
      <c r="C145" s="49"/>
      <c r="D145" s="49" t="s">
        <v>308</v>
      </c>
    </row>
    <row r="146" spans="1:5" ht="20.100000000000001" customHeight="1" x14ac:dyDescent="0.25">
      <c r="A146" s="49" t="s">
        <v>188</v>
      </c>
      <c r="B146" s="49"/>
      <c r="C146" s="49"/>
      <c r="D146" s="49" t="s">
        <v>309</v>
      </c>
    </row>
    <row r="147" spans="1:5" ht="20.100000000000001" customHeight="1" x14ac:dyDescent="0.25">
      <c r="A147" s="49" t="s">
        <v>204</v>
      </c>
      <c r="B147" s="49"/>
      <c r="C147" s="49"/>
      <c r="D147" s="49" t="s">
        <v>205</v>
      </c>
    </row>
    <row r="148" spans="1:5" ht="20.100000000000001" customHeight="1" x14ac:dyDescent="0.25">
      <c r="A148" s="49" t="s">
        <v>310</v>
      </c>
      <c r="B148" s="49"/>
      <c r="C148" s="49"/>
      <c r="D148" s="49" t="s">
        <v>311</v>
      </c>
    </row>
    <row r="149" spans="1:5" ht="20.100000000000001" customHeight="1" x14ac:dyDescent="0.25">
      <c r="A149" s="49" t="s">
        <v>312</v>
      </c>
      <c r="B149" s="49"/>
      <c r="C149" s="49"/>
      <c r="D149" s="49" t="s">
        <v>313</v>
      </c>
    </row>
    <row r="150" spans="1:5" ht="20.100000000000001" customHeight="1" x14ac:dyDescent="0.25">
      <c r="A150" s="49" t="s">
        <v>314</v>
      </c>
      <c r="B150" s="49"/>
      <c r="C150" s="49"/>
      <c r="D150" s="49" t="s">
        <v>315</v>
      </c>
    </row>
    <row r="151" spans="1:5" ht="20.100000000000001" customHeight="1" x14ac:dyDescent="0.25">
      <c r="A151" s="48" t="s">
        <v>554</v>
      </c>
      <c r="B151" s="48" t="s">
        <v>37</v>
      </c>
      <c r="C151" s="48" t="s">
        <v>316</v>
      </c>
      <c r="D151" s="48" t="s">
        <v>317</v>
      </c>
      <c r="E151" s="57" t="s">
        <v>538</v>
      </c>
    </row>
    <row r="152" spans="1:5" ht="20.100000000000001" customHeight="1" x14ac:dyDescent="0.25">
      <c r="A152" s="49" t="s">
        <v>186</v>
      </c>
      <c r="B152" s="49"/>
      <c r="C152" s="49"/>
      <c r="D152" s="49" t="s">
        <v>318</v>
      </c>
    </row>
    <row r="153" spans="1:5" ht="20.100000000000001" customHeight="1" x14ac:dyDescent="0.25">
      <c r="A153" s="49" t="s">
        <v>305</v>
      </c>
      <c r="B153" s="49"/>
      <c r="C153" s="49"/>
      <c r="D153" s="49" t="s">
        <v>276</v>
      </c>
    </row>
    <row r="154" spans="1:5" ht="20.100000000000001" customHeight="1" x14ac:dyDescent="0.25">
      <c r="A154" s="49" t="s">
        <v>307</v>
      </c>
      <c r="B154" s="49"/>
      <c r="C154" s="49"/>
      <c r="D154" s="49" t="s">
        <v>319</v>
      </c>
    </row>
    <row r="155" spans="1:5" ht="20.100000000000001" customHeight="1" x14ac:dyDescent="0.25">
      <c r="A155" s="49" t="s">
        <v>188</v>
      </c>
      <c r="B155" s="49"/>
      <c r="C155" s="49"/>
      <c r="D155" s="49" t="s">
        <v>320</v>
      </c>
    </row>
    <row r="156" spans="1:5" ht="20.100000000000001" customHeight="1" x14ac:dyDescent="0.25">
      <c r="A156" s="49" t="s">
        <v>204</v>
      </c>
      <c r="B156" s="49"/>
      <c r="C156" s="49"/>
      <c r="D156" s="49" t="s">
        <v>205</v>
      </c>
    </row>
    <row r="157" spans="1:5" ht="20.100000000000001" customHeight="1" x14ac:dyDescent="0.25">
      <c r="A157" s="49" t="s">
        <v>310</v>
      </c>
      <c r="B157" s="49"/>
      <c r="C157" s="49"/>
      <c r="D157" s="49" t="s">
        <v>311</v>
      </c>
    </row>
    <row r="158" spans="1:5" ht="20.100000000000001" customHeight="1" x14ac:dyDescent="0.25">
      <c r="A158" s="49" t="s">
        <v>312</v>
      </c>
      <c r="B158" s="49"/>
      <c r="C158" s="49"/>
      <c r="D158" s="49" t="s">
        <v>313</v>
      </c>
    </row>
    <row r="159" spans="1:5" ht="20.100000000000001" customHeight="1" x14ac:dyDescent="0.25">
      <c r="A159" s="49" t="s">
        <v>282</v>
      </c>
      <c r="B159" s="49"/>
      <c r="C159" s="49"/>
      <c r="D159" s="49" t="s">
        <v>321</v>
      </c>
    </row>
    <row r="160" spans="1:5" ht="20.100000000000001" customHeight="1" x14ac:dyDescent="0.25">
      <c r="A160" s="49" t="s">
        <v>314</v>
      </c>
      <c r="B160" s="49"/>
      <c r="C160" s="49"/>
      <c r="D160" s="49" t="s">
        <v>315</v>
      </c>
    </row>
    <row r="161" spans="1:5" ht="20.100000000000001" customHeight="1" x14ac:dyDescent="0.25">
      <c r="A161" s="48" t="s">
        <v>555</v>
      </c>
      <c r="B161" s="48" t="s">
        <v>37</v>
      </c>
      <c r="C161" s="48" t="s">
        <v>316</v>
      </c>
      <c r="D161" s="48" t="s">
        <v>322</v>
      </c>
      <c r="E161" s="57" t="s">
        <v>538</v>
      </c>
    </row>
    <row r="162" spans="1:5" ht="20.100000000000001" customHeight="1" x14ac:dyDescent="0.25">
      <c r="A162" s="49" t="s">
        <v>186</v>
      </c>
      <c r="B162" s="49"/>
      <c r="C162" s="49"/>
      <c r="D162" s="49" t="s">
        <v>323</v>
      </c>
    </row>
    <row r="163" spans="1:5" ht="20.100000000000001" customHeight="1" x14ac:dyDescent="0.25">
      <c r="A163" s="49" t="s">
        <v>305</v>
      </c>
      <c r="B163" s="49"/>
      <c r="C163" s="49"/>
      <c r="D163" s="49" t="s">
        <v>324</v>
      </c>
    </row>
    <row r="164" spans="1:5" ht="20.100000000000001" customHeight="1" x14ac:dyDescent="0.25">
      <c r="A164" s="49" t="s">
        <v>307</v>
      </c>
      <c r="B164" s="49"/>
      <c r="C164" s="49"/>
      <c r="D164" s="49" t="s">
        <v>325</v>
      </c>
    </row>
    <row r="165" spans="1:5" ht="20.100000000000001" customHeight="1" x14ac:dyDescent="0.25">
      <c r="A165" s="49" t="s">
        <v>188</v>
      </c>
      <c r="B165" s="49"/>
      <c r="C165" s="49"/>
      <c r="D165" s="49" t="s">
        <v>326</v>
      </c>
    </row>
    <row r="166" spans="1:5" ht="20.100000000000001" customHeight="1" x14ac:dyDescent="0.25">
      <c r="A166" s="49" t="s">
        <v>204</v>
      </c>
      <c r="B166" s="49"/>
      <c r="C166" s="49"/>
      <c r="D166" s="49" t="s">
        <v>205</v>
      </c>
    </row>
    <row r="167" spans="1:5" ht="20.100000000000001" customHeight="1" x14ac:dyDescent="0.25">
      <c r="A167" s="49" t="s">
        <v>310</v>
      </c>
      <c r="B167" s="49"/>
      <c r="C167" s="49"/>
      <c r="D167" s="49" t="s">
        <v>311</v>
      </c>
    </row>
    <row r="168" spans="1:5" ht="20.100000000000001" customHeight="1" x14ac:dyDescent="0.25">
      <c r="A168" s="49" t="s">
        <v>312</v>
      </c>
      <c r="B168" s="49"/>
      <c r="C168" s="49"/>
      <c r="D168" s="49" t="s">
        <v>313</v>
      </c>
    </row>
    <row r="169" spans="1:5" ht="20.100000000000001" customHeight="1" x14ac:dyDescent="0.25">
      <c r="A169" s="49" t="s">
        <v>282</v>
      </c>
      <c r="B169" s="49"/>
      <c r="C169" s="49"/>
      <c r="D169" s="49" t="s">
        <v>327</v>
      </c>
    </row>
    <row r="170" spans="1:5" ht="20.100000000000001" customHeight="1" x14ac:dyDescent="0.25">
      <c r="A170" s="49" t="s">
        <v>314</v>
      </c>
      <c r="B170" s="49"/>
      <c r="C170" s="49"/>
      <c r="D170" s="49" t="s">
        <v>315</v>
      </c>
    </row>
    <row r="171" spans="1:5" ht="20.100000000000001" customHeight="1" x14ac:dyDescent="0.25">
      <c r="A171" s="48" t="s">
        <v>556</v>
      </c>
      <c r="B171" s="48" t="s">
        <v>37</v>
      </c>
      <c r="C171" s="48" t="s">
        <v>328</v>
      </c>
      <c r="D171" s="48" t="s">
        <v>329</v>
      </c>
      <c r="E171" s="57" t="s">
        <v>538</v>
      </c>
    </row>
    <row r="172" spans="1:5" ht="20.100000000000001" customHeight="1" x14ac:dyDescent="0.25">
      <c r="A172" s="49" t="s">
        <v>186</v>
      </c>
      <c r="B172" s="49"/>
      <c r="C172" s="49"/>
      <c r="D172" s="49" t="s">
        <v>330</v>
      </c>
    </row>
    <row r="173" spans="1:5" ht="20.100000000000001" customHeight="1" x14ac:dyDescent="0.25">
      <c r="A173" s="49" t="s">
        <v>305</v>
      </c>
      <c r="B173" s="49"/>
      <c r="C173" s="49"/>
      <c r="D173" s="49" t="s">
        <v>331</v>
      </c>
    </row>
    <row r="174" spans="1:5" ht="20.100000000000001" customHeight="1" x14ac:dyDescent="0.25">
      <c r="A174" s="49" t="s">
        <v>307</v>
      </c>
      <c r="B174" s="49"/>
      <c r="C174" s="49"/>
      <c r="D174" s="49" t="s">
        <v>332</v>
      </c>
    </row>
    <row r="175" spans="1:5" ht="20.100000000000001" customHeight="1" x14ac:dyDescent="0.25">
      <c r="A175" s="49" t="s">
        <v>188</v>
      </c>
      <c r="B175" s="49"/>
      <c r="C175" s="49"/>
      <c r="D175" s="49" t="s">
        <v>333</v>
      </c>
    </row>
    <row r="176" spans="1:5" ht="20.100000000000001" customHeight="1" x14ac:dyDescent="0.25">
      <c r="A176" s="49" t="s">
        <v>204</v>
      </c>
      <c r="B176" s="49"/>
      <c r="C176" s="49"/>
      <c r="D176" s="49" t="s">
        <v>205</v>
      </c>
    </row>
    <row r="177" spans="1:5" ht="20.100000000000001" customHeight="1" x14ac:dyDescent="0.25">
      <c r="A177" s="49" t="s">
        <v>310</v>
      </c>
      <c r="B177" s="49"/>
      <c r="C177" s="49"/>
      <c r="D177" s="49" t="s">
        <v>311</v>
      </c>
    </row>
    <row r="178" spans="1:5" ht="20.100000000000001" customHeight="1" x14ac:dyDescent="0.25">
      <c r="A178" s="49" t="s">
        <v>312</v>
      </c>
      <c r="B178" s="49"/>
      <c r="C178" s="49"/>
      <c r="D178" s="49" t="s">
        <v>313</v>
      </c>
    </row>
    <row r="179" spans="1:5" ht="20.100000000000001" customHeight="1" x14ac:dyDescent="0.25">
      <c r="A179" s="49" t="s">
        <v>282</v>
      </c>
      <c r="B179" s="49"/>
      <c r="C179" s="49"/>
      <c r="D179" s="49" t="s">
        <v>327</v>
      </c>
    </row>
    <row r="180" spans="1:5" ht="20.100000000000001" customHeight="1" x14ac:dyDescent="0.25">
      <c r="A180" s="49" t="s">
        <v>314</v>
      </c>
      <c r="B180" s="49"/>
      <c r="C180" s="49"/>
      <c r="D180" s="49" t="s">
        <v>315</v>
      </c>
    </row>
    <row r="181" spans="1:5" ht="20.100000000000001" customHeight="1" x14ac:dyDescent="0.25">
      <c r="A181" s="48" t="s">
        <v>557</v>
      </c>
      <c r="B181" s="48" t="s">
        <v>37</v>
      </c>
      <c r="C181" s="48" t="s">
        <v>334</v>
      </c>
      <c r="D181" s="48" t="s">
        <v>335</v>
      </c>
      <c r="E181" s="57" t="s">
        <v>538</v>
      </c>
    </row>
    <row r="182" spans="1:5" ht="20.100000000000001" customHeight="1" x14ac:dyDescent="0.25">
      <c r="A182" s="49" t="s">
        <v>336</v>
      </c>
      <c r="B182" s="49"/>
      <c r="C182" s="49"/>
      <c r="D182" s="49" t="s">
        <v>337</v>
      </c>
    </row>
    <row r="183" spans="1:5" ht="20.100000000000001" customHeight="1" x14ac:dyDescent="0.25">
      <c r="A183" s="49" t="s">
        <v>338</v>
      </c>
      <c r="B183" s="49"/>
      <c r="C183" s="49"/>
      <c r="D183" s="49" t="s">
        <v>339</v>
      </c>
    </row>
    <row r="184" spans="1:5" ht="20.100000000000001" customHeight="1" x14ac:dyDescent="0.25">
      <c r="A184" s="49" t="s">
        <v>340</v>
      </c>
      <c r="B184" s="49"/>
      <c r="C184" s="49"/>
      <c r="D184" s="49" t="s">
        <v>341</v>
      </c>
    </row>
    <row r="185" spans="1:5" ht="20.100000000000001" customHeight="1" x14ac:dyDescent="0.25">
      <c r="A185" s="49" t="s">
        <v>204</v>
      </c>
      <c r="B185" s="49"/>
      <c r="C185" s="49"/>
      <c r="D185" s="49" t="s">
        <v>205</v>
      </c>
    </row>
    <row r="186" spans="1:5" ht="20.100000000000001" customHeight="1" x14ac:dyDescent="0.25">
      <c r="A186" s="48" t="s">
        <v>558</v>
      </c>
      <c r="B186" s="48" t="s">
        <v>37</v>
      </c>
      <c r="C186" s="48" t="s">
        <v>342</v>
      </c>
      <c r="D186" s="48" t="s">
        <v>343</v>
      </c>
      <c r="E186" s="57" t="s">
        <v>538</v>
      </c>
    </row>
    <row r="187" spans="1:5" ht="20.100000000000001" customHeight="1" x14ac:dyDescent="0.25">
      <c r="A187" s="49" t="s">
        <v>336</v>
      </c>
      <c r="B187" s="49"/>
      <c r="C187" s="49"/>
      <c r="D187" s="49" t="s">
        <v>344</v>
      </c>
    </row>
    <row r="188" spans="1:5" ht="20.100000000000001" customHeight="1" x14ac:dyDescent="0.25">
      <c r="A188" s="49" t="s">
        <v>338</v>
      </c>
      <c r="B188" s="49"/>
      <c r="C188" s="49"/>
      <c r="D188" s="49" t="s">
        <v>345</v>
      </c>
    </row>
    <row r="189" spans="1:5" ht="20.100000000000001" customHeight="1" x14ac:dyDescent="0.25">
      <c r="A189" s="49" t="s">
        <v>340</v>
      </c>
      <c r="B189" s="49"/>
      <c r="C189" s="49"/>
      <c r="D189" s="49" t="s">
        <v>341</v>
      </c>
    </row>
    <row r="190" spans="1:5" ht="20.100000000000001" customHeight="1" x14ac:dyDescent="0.25">
      <c r="A190" s="49" t="s">
        <v>204</v>
      </c>
      <c r="B190" s="49"/>
      <c r="C190" s="49"/>
      <c r="D190" s="49" t="s">
        <v>205</v>
      </c>
    </row>
    <row r="191" spans="1:5" ht="20.100000000000001" customHeight="1" x14ac:dyDescent="0.25">
      <c r="A191" s="48" t="s">
        <v>559</v>
      </c>
      <c r="B191" s="48" t="s">
        <v>37</v>
      </c>
      <c r="C191" s="48" t="s">
        <v>346</v>
      </c>
      <c r="D191" s="48" t="s">
        <v>347</v>
      </c>
      <c r="E191" s="57" t="s">
        <v>538</v>
      </c>
    </row>
    <row r="192" spans="1:5" ht="20.100000000000001" customHeight="1" x14ac:dyDescent="0.25">
      <c r="A192" s="49" t="s">
        <v>336</v>
      </c>
      <c r="B192" s="49"/>
      <c r="C192" s="49"/>
      <c r="D192" s="49" t="s">
        <v>348</v>
      </c>
    </row>
    <row r="193" spans="1:4" ht="20.100000000000001" customHeight="1" x14ac:dyDescent="0.25">
      <c r="A193" s="49" t="s">
        <v>338</v>
      </c>
      <c r="B193" s="49"/>
      <c r="C193" s="49"/>
      <c r="D193" s="49" t="s">
        <v>349</v>
      </c>
    </row>
    <row r="194" spans="1:4" ht="20.100000000000001" customHeight="1" x14ac:dyDescent="0.25">
      <c r="A194" s="49" t="s">
        <v>340</v>
      </c>
      <c r="B194" s="49"/>
      <c r="C194" s="49"/>
      <c r="D194" s="49" t="s">
        <v>341</v>
      </c>
    </row>
    <row r="195" spans="1:4" ht="20.100000000000001" customHeight="1" x14ac:dyDescent="0.25">
      <c r="A195" s="49" t="s">
        <v>204</v>
      </c>
      <c r="B195" s="49"/>
      <c r="C195" s="49"/>
      <c r="D195" s="49" t="s">
        <v>205</v>
      </c>
    </row>
    <row r="196" spans="1:4" ht="20.100000000000001" customHeight="1" x14ac:dyDescent="0.25">
      <c r="A196" s="48" t="s">
        <v>350</v>
      </c>
      <c r="B196" s="48" t="s">
        <v>9</v>
      </c>
      <c r="C196" s="48" t="s">
        <v>351</v>
      </c>
      <c r="D196" s="48" t="s">
        <v>352</v>
      </c>
    </row>
    <row r="197" spans="1:4" ht="20.100000000000001" customHeight="1" x14ac:dyDescent="0.25">
      <c r="A197" s="49" t="s">
        <v>353</v>
      </c>
      <c r="B197" s="49"/>
      <c r="C197" s="49"/>
      <c r="D197" s="49" t="s">
        <v>354</v>
      </c>
    </row>
    <row r="198" spans="1:4" ht="20.100000000000001" customHeight="1" x14ac:dyDescent="0.25">
      <c r="A198" s="49" t="s">
        <v>355</v>
      </c>
      <c r="B198" s="49"/>
      <c r="C198" s="49"/>
      <c r="D198" s="49" t="s">
        <v>356</v>
      </c>
    </row>
    <row r="199" spans="1:4" ht="20.100000000000001" customHeight="1" x14ac:dyDescent="0.25">
      <c r="A199" s="48" t="s">
        <v>452</v>
      </c>
      <c r="B199" s="48" t="s">
        <v>37</v>
      </c>
      <c r="C199" s="48" t="s">
        <v>357</v>
      </c>
      <c r="D199" s="48" t="s">
        <v>453</v>
      </c>
    </row>
    <row r="200" spans="1:4" ht="20.100000000000001" customHeight="1" x14ac:dyDescent="0.25">
      <c r="A200" s="49" t="s">
        <v>184</v>
      </c>
      <c r="B200" s="49"/>
      <c r="C200" s="49"/>
      <c r="D200" s="49" t="s">
        <v>456</v>
      </c>
    </row>
    <row r="201" spans="1:4" ht="20.100000000000001" customHeight="1" x14ac:dyDescent="0.25">
      <c r="A201" s="49" t="s">
        <v>358</v>
      </c>
      <c r="B201" s="49"/>
      <c r="C201" s="49"/>
      <c r="D201" s="49" t="s">
        <v>359</v>
      </c>
    </row>
    <row r="202" spans="1:4" ht="20.100000000000001" customHeight="1" x14ac:dyDescent="0.25">
      <c r="A202" s="49" t="s">
        <v>217</v>
      </c>
      <c r="B202" s="49"/>
      <c r="C202" s="49"/>
      <c r="D202" s="49" t="s">
        <v>360</v>
      </c>
    </row>
    <row r="203" spans="1:4" ht="20.100000000000001" customHeight="1" x14ac:dyDescent="0.25">
      <c r="A203" s="49" t="s">
        <v>455</v>
      </c>
      <c r="B203" s="49"/>
      <c r="C203" s="49"/>
      <c r="D203" s="49" t="s">
        <v>454</v>
      </c>
    </row>
    <row r="204" spans="1:4" x14ac:dyDescent="0.25">
      <c r="A204" s="48" t="s">
        <v>361</v>
      </c>
      <c r="B204" s="48" t="s">
        <v>37</v>
      </c>
      <c r="C204" s="48" t="s">
        <v>362</v>
      </c>
      <c r="D204" s="48" t="s">
        <v>363</v>
      </c>
    </row>
    <row r="205" spans="1:4" ht="20.100000000000001" customHeight="1" x14ac:dyDescent="0.25">
      <c r="A205" s="49" t="s">
        <v>364</v>
      </c>
      <c r="B205" s="49"/>
      <c r="C205" s="49"/>
      <c r="D205" s="49" t="s">
        <v>365</v>
      </c>
    </row>
    <row r="206" spans="1:4" ht="20.100000000000001" customHeight="1" x14ac:dyDescent="0.25">
      <c r="A206" s="49" t="s">
        <v>366</v>
      </c>
      <c r="B206" s="49"/>
      <c r="C206" s="49"/>
      <c r="D206" s="49" t="s">
        <v>367</v>
      </c>
    </row>
    <row r="207" spans="1:4" ht="20.100000000000001" customHeight="1" x14ac:dyDescent="0.25">
      <c r="A207" s="49" t="s">
        <v>368</v>
      </c>
      <c r="B207" s="49"/>
      <c r="C207" s="49"/>
      <c r="D207" s="49" t="s">
        <v>369</v>
      </c>
    </row>
    <row r="208" spans="1:4" ht="20.100000000000001" customHeight="1" x14ac:dyDescent="0.25">
      <c r="A208" s="49" t="s">
        <v>370</v>
      </c>
      <c r="B208" s="49"/>
      <c r="C208" s="49"/>
      <c r="D208" s="49" t="s">
        <v>371</v>
      </c>
    </row>
    <row r="209" spans="1:4" ht="20.100000000000001" customHeight="1" x14ac:dyDescent="0.25">
      <c r="A209" s="49" t="s">
        <v>372</v>
      </c>
      <c r="B209" s="49"/>
      <c r="C209" s="49"/>
      <c r="D209" s="49" t="s">
        <v>373</v>
      </c>
    </row>
    <row r="210" spans="1:4" x14ac:dyDescent="0.25">
      <c r="A210" s="48" t="s">
        <v>374</v>
      </c>
      <c r="B210" s="48" t="s">
        <v>37</v>
      </c>
      <c r="C210" s="48" t="s">
        <v>375</v>
      </c>
      <c r="D210" s="48" t="s">
        <v>376</v>
      </c>
    </row>
    <row r="211" spans="1:4" ht="20.100000000000001" customHeight="1" x14ac:dyDescent="0.25">
      <c r="A211" s="49" t="s">
        <v>366</v>
      </c>
      <c r="B211" s="49"/>
      <c r="C211" s="49"/>
      <c r="D211" s="49" t="s">
        <v>377</v>
      </c>
    </row>
    <row r="212" spans="1:4" ht="20.100000000000001" customHeight="1" x14ac:dyDescent="0.25">
      <c r="A212" s="49" t="s">
        <v>364</v>
      </c>
      <c r="B212" s="49"/>
      <c r="C212" s="49"/>
      <c r="D212" s="49" t="s">
        <v>378</v>
      </c>
    </row>
    <row r="213" spans="1:4" ht="20.100000000000001" customHeight="1" x14ac:dyDescent="0.25">
      <c r="A213" s="49" t="s">
        <v>379</v>
      </c>
      <c r="B213" s="49"/>
      <c r="C213" s="49"/>
      <c r="D213" s="49" t="s">
        <v>380</v>
      </c>
    </row>
    <row r="214" spans="1:4" ht="20.100000000000001" customHeight="1" x14ac:dyDescent="0.25">
      <c r="A214" s="49" t="s">
        <v>372</v>
      </c>
      <c r="B214" s="49"/>
      <c r="C214" s="49"/>
      <c r="D214" s="49" t="s">
        <v>381</v>
      </c>
    </row>
    <row r="215" spans="1:4" x14ac:dyDescent="0.25">
      <c r="A215" s="48" t="s">
        <v>382</v>
      </c>
      <c r="B215" s="48" t="s">
        <v>37</v>
      </c>
      <c r="C215" s="48" t="s">
        <v>383</v>
      </c>
      <c r="D215" s="48" t="s">
        <v>384</v>
      </c>
    </row>
    <row r="216" spans="1:4" ht="20.100000000000001" customHeight="1" x14ac:dyDescent="0.25">
      <c r="A216" s="49" t="s">
        <v>184</v>
      </c>
      <c r="B216" s="49"/>
      <c r="C216" s="49"/>
      <c r="D216" s="49" t="s">
        <v>385</v>
      </c>
    </row>
    <row r="217" spans="1:4" ht="20.100000000000001" customHeight="1" x14ac:dyDescent="0.25">
      <c r="A217" s="49" t="s">
        <v>366</v>
      </c>
      <c r="B217" s="49"/>
      <c r="C217" s="49"/>
      <c r="D217" s="49" t="s">
        <v>386</v>
      </c>
    </row>
    <row r="218" spans="1:4" ht="24" customHeight="1" x14ac:dyDescent="0.25">
      <c r="A218" s="49" t="s">
        <v>364</v>
      </c>
      <c r="B218" s="49"/>
      <c r="C218" s="49"/>
      <c r="D218" s="49" t="s">
        <v>387</v>
      </c>
    </row>
    <row r="219" spans="1:4" ht="24" customHeight="1" x14ac:dyDescent="0.25">
      <c r="A219" s="103" t="s">
        <v>64</v>
      </c>
      <c r="B219" s="103"/>
      <c r="C219" s="103"/>
      <c r="D219" s="103"/>
    </row>
    <row r="220" spans="1:4" ht="20.100000000000001" customHeight="1" x14ac:dyDescent="0.25">
      <c r="A220" s="48" t="s">
        <v>388</v>
      </c>
      <c r="B220" s="48" t="s">
        <v>9</v>
      </c>
      <c r="C220" s="48" t="s">
        <v>389</v>
      </c>
      <c r="D220" s="48" t="s">
        <v>390</v>
      </c>
    </row>
    <row r="221" spans="1:4" ht="20.100000000000001" customHeight="1" x14ac:dyDescent="0.25">
      <c r="A221" s="49" t="s">
        <v>76</v>
      </c>
      <c r="B221" s="49"/>
      <c r="C221" s="49"/>
      <c r="D221" s="49" t="s">
        <v>391</v>
      </c>
    </row>
    <row r="222" spans="1:4" ht="20.100000000000001" customHeight="1" x14ac:dyDescent="0.25">
      <c r="A222" s="48" t="s">
        <v>392</v>
      </c>
      <c r="B222" s="48" t="s">
        <v>9</v>
      </c>
      <c r="C222" s="48" t="s">
        <v>393</v>
      </c>
      <c r="D222" s="48" t="s">
        <v>394</v>
      </c>
    </row>
    <row r="223" spans="1:4" ht="20.100000000000001" customHeight="1" x14ac:dyDescent="0.25">
      <c r="A223" s="49" t="s">
        <v>76</v>
      </c>
      <c r="B223" s="49"/>
      <c r="C223" s="49"/>
      <c r="D223" s="49" t="s">
        <v>395</v>
      </c>
    </row>
    <row r="224" spans="1:4" ht="20.100000000000001" customHeight="1" x14ac:dyDescent="0.25">
      <c r="A224" s="48" t="s">
        <v>396</v>
      </c>
      <c r="B224" s="48" t="s">
        <v>68</v>
      </c>
      <c r="C224" s="48" t="s">
        <v>397</v>
      </c>
      <c r="D224" s="48" t="s">
        <v>398</v>
      </c>
    </row>
    <row r="225" spans="1:5" ht="20.100000000000001" customHeight="1" x14ac:dyDescent="0.25">
      <c r="A225" s="49" t="s">
        <v>76</v>
      </c>
      <c r="B225" s="49"/>
      <c r="C225" s="49"/>
      <c r="D225" s="49" t="s">
        <v>399</v>
      </c>
    </row>
    <row r="226" spans="1:5" ht="20.100000000000001" customHeight="1" x14ac:dyDescent="0.25">
      <c r="A226" s="48" t="s">
        <v>400</v>
      </c>
      <c r="B226" s="48" t="s">
        <v>48</v>
      </c>
      <c r="C226" s="48" t="s">
        <v>401</v>
      </c>
      <c r="D226" s="48" t="s">
        <v>402</v>
      </c>
    </row>
    <row r="227" spans="1:5" ht="20.100000000000001" customHeight="1" x14ac:dyDescent="0.25">
      <c r="A227" s="49" t="s">
        <v>403</v>
      </c>
      <c r="B227" s="49"/>
      <c r="C227" s="49"/>
      <c r="D227" s="49" t="s">
        <v>404</v>
      </c>
    </row>
    <row r="228" spans="1:5" ht="20.100000000000001" customHeight="1" x14ac:dyDescent="0.25">
      <c r="A228" s="48" t="s">
        <v>405</v>
      </c>
      <c r="B228" s="48" t="s">
        <v>48</v>
      </c>
      <c r="C228" s="48" t="s">
        <v>406</v>
      </c>
      <c r="D228" s="48" t="s">
        <v>402</v>
      </c>
    </row>
    <row r="229" spans="1:5" ht="20.100000000000001" customHeight="1" x14ac:dyDescent="0.25">
      <c r="A229" s="49" t="s">
        <v>403</v>
      </c>
      <c r="B229" s="49"/>
      <c r="C229" s="49"/>
      <c r="D229" s="49" t="s">
        <v>407</v>
      </c>
    </row>
    <row r="230" spans="1:5" ht="20.100000000000001" customHeight="1" x14ac:dyDescent="0.25">
      <c r="A230" s="48" t="s">
        <v>408</v>
      </c>
      <c r="B230" s="48" t="s">
        <v>48</v>
      </c>
      <c r="C230" s="48" t="s">
        <v>409</v>
      </c>
      <c r="D230" s="48" t="s">
        <v>410</v>
      </c>
    </row>
    <row r="231" spans="1:5" ht="20.100000000000001" customHeight="1" x14ac:dyDescent="0.25">
      <c r="A231" s="49" t="s">
        <v>403</v>
      </c>
      <c r="B231" s="49"/>
      <c r="C231" s="49"/>
      <c r="D231" s="49" t="s">
        <v>411</v>
      </c>
    </row>
    <row r="232" spans="1:5" ht="20.100000000000001" customHeight="1" x14ac:dyDescent="0.25">
      <c r="A232" s="48" t="s">
        <v>564</v>
      </c>
      <c r="B232" s="48" t="s">
        <v>9</v>
      </c>
      <c r="C232" s="48" t="s">
        <v>412</v>
      </c>
      <c r="D232" s="48" t="s">
        <v>413</v>
      </c>
      <c r="E232" s="57" t="s">
        <v>565</v>
      </c>
    </row>
    <row r="233" spans="1:5" ht="20.100000000000001" customHeight="1" x14ac:dyDescent="0.25">
      <c r="A233" s="49" t="s">
        <v>76</v>
      </c>
      <c r="B233" s="49"/>
      <c r="C233" s="49"/>
      <c r="D233" s="49" t="s">
        <v>414</v>
      </c>
    </row>
    <row r="234" spans="1:5" x14ac:dyDescent="0.25">
      <c r="A234" s="49" t="s">
        <v>415</v>
      </c>
      <c r="B234" s="49"/>
      <c r="C234" s="49"/>
      <c r="D234" s="49" t="s">
        <v>416</v>
      </c>
    </row>
    <row r="235" spans="1:5" x14ac:dyDescent="0.25">
      <c r="A235" s="48" t="s">
        <v>417</v>
      </c>
      <c r="B235" s="48" t="s">
        <v>9</v>
      </c>
      <c r="C235" s="48" t="s">
        <v>418</v>
      </c>
      <c r="D235" s="48" t="s">
        <v>419</v>
      </c>
    </row>
    <row r="236" spans="1:5" x14ac:dyDescent="0.25">
      <c r="A236" s="49" t="s">
        <v>76</v>
      </c>
      <c r="B236" s="49"/>
      <c r="C236" s="49"/>
      <c r="D236" s="49" t="s">
        <v>420</v>
      </c>
    </row>
    <row r="237" spans="1:5" x14ac:dyDescent="0.25">
      <c r="A237" s="48" t="s">
        <v>421</v>
      </c>
      <c r="B237" s="48" t="s">
        <v>9</v>
      </c>
      <c r="C237" s="48" t="s">
        <v>226</v>
      </c>
      <c r="D237" s="48" t="s">
        <v>422</v>
      </c>
    </row>
    <row r="238" spans="1:5" x14ac:dyDescent="0.25">
      <c r="A238" s="49" t="s">
        <v>76</v>
      </c>
      <c r="B238" s="49"/>
      <c r="C238" s="49"/>
      <c r="D238" s="49" t="s">
        <v>423</v>
      </c>
    </row>
    <row r="239" spans="1:5" x14ac:dyDescent="0.25">
      <c r="A239" s="49" t="s">
        <v>424</v>
      </c>
      <c r="B239" s="49"/>
      <c r="C239" s="49"/>
      <c r="D239" s="49" t="s">
        <v>425</v>
      </c>
    </row>
    <row r="240" spans="1:5" x14ac:dyDescent="0.25">
      <c r="A240" s="49" t="s">
        <v>426</v>
      </c>
      <c r="B240" s="49"/>
      <c r="C240" s="49"/>
      <c r="D240" s="49" t="s">
        <v>427</v>
      </c>
    </row>
    <row r="241" spans="1:4" x14ac:dyDescent="0.25">
      <c r="A241" s="48" t="s">
        <v>428</v>
      </c>
      <c r="B241" s="48" t="s">
        <v>9</v>
      </c>
      <c r="C241" s="48" t="s">
        <v>429</v>
      </c>
      <c r="D241" s="48" t="s">
        <v>430</v>
      </c>
    </row>
    <row r="242" spans="1:4" x14ac:dyDescent="0.25">
      <c r="A242" s="49" t="s">
        <v>76</v>
      </c>
      <c r="B242" s="49"/>
      <c r="C242" s="49"/>
      <c r="D242" s="49" t="s">
        <v>431</v>
      </c>
    </row>
    <row r="243" spans="1:4" x14ac:dyDescent="0.25">
      <c r="A243" s="49" t="s">
        <v>102</v>
      </c>
      <c r="B243" s="49"/>
      <c r="C243" s="49"/>
      <c r="D243" s="49" t="s">
        <v>432</v>
      </c>
    </row>
  </sheetData>
  <sheetProtection algorithmName="SHA-512" hashValue="80djoKRHAmo1BB+NIH3VtRj6ad36gRXMYZOkDuir6Qz/lCGLx2ridTxz96cMtdJr7OKKdEVkI1MNfIHg1EcqWw==" saltValue="1zPrTNr3dWE8yu0j+sZ7fw==" spinCount="100000" sheet="1" objects="1" scenarios="1"/>
  <mergeCells count="5">
    <mergeCell ref="A4:D4"/>
    <mergeCell ref="A6:D6"/>
    <mergeCell ref="A15:D15"/>
    <mergeCell ref="A49:D49"/>
    <mergeCell ref="A219:D2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BDAB22B1107E4EBE4E5EFE31C2E537" ma:contentTypeVersion="3" ma:contentTypeDescription="Een nieuw document maken." ma:contentTypeScope="" ma:versionID="75246be910a3f0624003d1ec5cd5f5fd">
  <xsd:schema xmlns:xsd="http://www.w3.org/2001/XMLSchema" xmlns:xs="http://www.w3.org/2001/XMLSchema" xmlns:p="http://schemas.microsoft.com/office/2006/metadata/properties" xmlns:ns2="1cf218df-b261-46ab-a55b-8f20fb84503a" targetNamespace="http://schemas.microsoft.com/office/2006/metadata/properties" ma:root="true" ma:fieldsID="2f0fc459f772ce11dcafdb5d5b517a6d" ns2:_="">
    <xsd:import namespace="1cf218df-b261-46ab-a55b-8f20fb84503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218df-b261-46ab-a55b-8f20fb845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3F6A73-D685-46CB-8CA9-D58D807739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218df-b261-46ab-a55b-8f20fb8450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50B0D3-0871-4282-8C23-2DAC60EC6100}">
  <ds:schemaRefs>
    <ds:schemaRef ds:uri="http://schemas.microsoft.com/sharepoint/v3/contenttype/forms"/>
  </ds:schemaRefs>
</ds:datastoreItem>
</file>

<file path=customXml/itemProps3.xml><?xml version="1.0" encoding="utf-8"?>
<ds:datastoreItem xmlns:ds="http://schemas.openxmlformats.org/officeDocument/2006/customXml" ds:itemID="{5D8D575F-4856-409B-92E7-3CF12D7985DC}">
  <ds:schemaRefs>
    <ds:schemaRef ds:uri="http://schemas.microsoft.com/office/2006/documentManagement/types"/>
    <ds:schemaRef ds:uri="http://purl.org/dc/terms/"/>
    <ds:schemaRef ds:uri="http://schemas.microsoft.com/office/2006/metadata/properties"/>
    <ds:schemaRef ds:uri="http://purl.org/dc/elements/1.1/"/>
    <ds:schemaRef ds:uri="http://www.w3.org/XML/1998/namespace"/>
    <ds:schemaRef ds:uri="http://schemas.microsoft.com/office/infopath/2007/PartnerControls"/>
    <ds:schemaRef ds:uri="http://schemas.openxmlformats.org/package/2006/metadata/core-properties"/>
    <ds:schemaRef ds:uri="1cf218df-b261-46ab-a55b-8f20fb84503a"/>
    <ds:schemaRef ds:uri="http://purl.org/dc/dcmitype/"/>
  </ds:schemaRefs>
</ds:datastoreItem>
</file>

<file path=docMetadata/LabelInfo.xml><?xml version="1.0" encoding="utf-8"?>
<clbl:labelList xmlns:clbl="http://schemas.microsoft.com/office/2020/mipLabelMetadata">
  <clbl:label id="{15f2f87a-6366-4d84-bfd6-b8513dc6644f}" enabled="1" method="Privileged" siteId="{9ca1ee27-6f50-4d19-8049-70072ae5689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Prijsopgaveformulier P1</vt:lpstr>
      <vt:lpstr>Prijsopgaveformulier P2</vt:lpstr>
      <vt:lpstr>P2 Eisen personeel &amp; machines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Lars Westening</dc:creator>
  <cp:keywords/>
  <dc:description/>
  <cp:lastModifiedBy>Lars Westening</cp:lastModifiedBy>
  <cp:revision/>
  <dcterms:created xsi:type="dcterms:W3CDTF">2026-07-06T12:11:51Z</dcterms:created>
  <dcterms:modified xsi:type="dcterms:W3CDTF">2026-08-24T12:35:07Z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0x01010050BDAB22B1107E4EBE4E5EFE31C2E537</vt:lpwstr>
  </property>
  <property fmtid="{D5CDD505-2E9C-101B-9397-08002B2CF9AE}" pid="3" name="MediaServiceImageTags">
    <vt:lpwstr/>
  </property>
</Properties>
</file>