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trechtcloud-my.sharepoint.com/personal/p_mattheijssen_utrecht_nl/Documents/Downloads/Inwonerportaal/Publicatie/"/>
    </mc:Choice>
  </mc:AlternateContent>
  <xr:revisionPtr revIDLastSave="35" documentId="8_{816F0CAB-092A-4D85-AD35-7B7AD3B373AC}" xr6:coauthVersionLast="47" xr6:coauthVersionMax="47" xr10:uidLastSave="{325D9C64-686B-46C8-A6AE-87AAAB59E75C}"/>
  <bookViews>
    <workbookView xWindow="28680" yWindow="-120" windowWidth="29040" windowHeight="15720" firstSheet="1" activeTab="5" xr2:uid="{7745D9D8-A9FE-4CCA-91EC-76653F4F9B10}"/>
  </bookViews>
  <sheets>
    <sheet name="Samenvatting en uitleg " sheetId="8" r:id="rId1"/>
    <sheet name="1. Implementatie " sheetId="4" r:id="rId2"/>
    <sheet name="2. Koppelingen" sheetId="5" r:id="rId3"/>
    <sheet name="3. Gebruiksrecht (nieuw)" sheetId="10" r:id="rId4"/>
    <sheet name="4.Additionele werkzaamheden Con" sheetId="6" r:id="rId5"/>
    <sheet name="5. Additioneel"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 l="1"/>
  <c r="C13" i="4"/>
  <c r="K15" i="8" s="1"/>
  <c r="H64" i="10"/>
  <c r="H42" i="10"/>
  <c r="H21" i="10"/>
  <c r="G4" i="6"/>
  <c r="J91" i="10"/>
  <c r="I91" i="10"/>
  <c r="H91" i="10"/>
  <c r="G91" i="10"/>
  <c r="F91" i="10"/>
  <c r="E91" i="10"/>
  <c r="D91" i="10"/>
  <c r="J88" i="10"/>
  <c r="I88" i="10"/>
  <c r="H88" i="10"/>
  <c r="G88" i="10"/>
  <c r="F88" i="10"/>
  <c r="E88" i="10"/>
  <c r="D88" i="10"/>
  <c r="J85" i="10"/>
  <c r="I85" i="10"/>
  <c r="H85" i="10"/>
  <c r="G85" i="10"/>
  <c r="F85" i="10"/>
  <c r="E85" i="10"/>
  <c r="D85" i="10"/>
  <c r="J82" i="10"/>
  <c r="I82" i="10"/>
  <c r="H82" i="10"/>
  <c r="G82" i="10"/>
  <c r="F82" i="10"/>
  <c r="E82" i="10"/>
  <c r="D82" i="10"/>
  <c r="H78" i="10"/>
  <c r="G92" i="10" s="1"/>
  <c r="G78" i="10"/>
  <c r="F78" i="10"/>
  <c r="H72" i="10"/>
  <c r="G72" i="10"/>
  <c r="F72" i="10"/>
  <c r="C72" i="10"/>
  <c r="H71" i="10"/>
  <c r="G71" i="10"/>
  <c r="F71" i="10"/>
  <c r="C71" i="10"/>
  <c r="H70" i="10"/>
  <c r="G70" i="10"/>
  <c r="F70" i="10"/>
  <c r="C70" i="10"/>
  <c r="H69" i="10"/>
  <c r="G69" i="10"/>
  <c r="F69" i="10"/>
  <c r="C69" i="10"/>
  <c r="H68" i="10"/>
  <c r="G68" i="10"/>
  <c r="F68" i="10"/>
  <c r="C68" i="10"/>
  <c r="H67" i="10"/>
  <c r="G67" i="10"/>
  <c r="F67" i="10"/>
  <c r="C67" i="10"/>
  <c r="H66" i="10"/>
  <c r="F66" i="10"/>
  <c r="C66" i="10"/>
  <c r="H65" i="10"/>
  <c r="F65" i="10"/>
  <c r="C65" i="10"/>
  <c r="F64" i="10"/>
  <c r="C64" i="10"/>
  <c r="H63" i="10"/>
  <c r="F63" i="10"/>
  <c r="H51" i="10"/>
  <c r="G51" i="10"/>
  <c r="F51" i="10"/>
  <c r="C51" i="10"/>
  <c r="H50" i="10"/>
  <c r="G50" i="10"/>
  <c r="F50" i="10"/>
  <c r="C50" i="10"/>
  <c r="H49" i="10"/>
  <c r="G49" i="10"/>
  <c r="F49" i="10"/>
  <c r="C49" i="10"/>
  <c r="H48" i="10"/>
  <c r="G48" i="10"/>
  <c r="F48" i="10"/>
  <c r="C48" i="10"/>
  <c r="H47" i="10"/>
  <c r="G47" i="10"/>
  <c r="F47" i="10"/>
  <c r="C47" i="10"/>
  <c r="H46" i="10"/>
  <c r="G46" i="10"/>
  <c r="F46" i="10"/>
  <c r="C46" i="10"/>
  <c r="H45" i="10"/>
  <c r="G45" i="10"/>
  <c r="F45" i="10"/>
  <c r="C45" i="10"/>
  <c r="H44" i="10"/>
  <c r="F44" i="10"/>
  <c r="C44" i="10"/>
  <c r="H43" i="10"/>
  <c r="F43" i="10"/>
  <c r="C43" i="10"/>
  <c r="G42" i="10"/>
  <c r="F42" i="10"/>
  <c r="H30" i="10"/>
  <c r="F30" i="10"/>
  <c r="G30" i="10" s="1"/>
  <c r="C30" i="10"/>
  <c r="H29" i="10"/>
  <c r="F29" i="10"/>
  <c r="G29" i="10" s="1"/>
  <c r="C29" i="10"/>
  <c r="H28" i="10"/>
  <c r="F28" i="10"/>
  <c r="G28" i="10" s="1"/>
  <c r="C28" i="10"/>
  <c r="H27" i="10"/>
  <c r="F27" i="10"/>
  <c r="G27" i="10" s="1"/>
  <c r="C27" i="10"/>
  <c r="H26" i="10"/>
  <c r="F26" i="10"/>
  <c r="G26" i="10" s="1"/>
  <c r="C26" i="10"/>
  <c r="H25" i="10"/>
  <c r="F25" i="10"/>
  <c r="G25" i="10" s="1"/>
  <c r="C25" i="10"/>
  <c r="H24" i="10"/>
  <c r="F24" i="10"/>
  <c r="C24" i="10"/>
  <c r="H23" i="10"/>
  <c r="F23" i="10"/>
  <c r="H22" i="10"/>
  <c r="F22" i="10"/>
  <c r="C22" i="10"/>
  <c r="F21" i="10"/>
  <c r="G21" i="10" s="1"/>
  <c r="E92" i="10" l="1"/>
  <c r="D92" i="10"/>
  <c r="G66" i="10"/>
  <c r="G65" i="10"/>
  <c r="F92" i="10"/>
  <c r="E86" i="10"/>
  <c r="J92" i="10"/>
  <c r="I92" i="10"/>
  <c r="H92" i="10"/>
  <c r="D83" i="10"/>
  <c r="G64" i="10"/>
  <c r="G44" i="10"/>
  <c r="D86" i="10"/>
  <c r="J86" i="10"/>
  <c r="H86" i="10"/>
  <c r="F86" i="10"/>
  <c r="I86" i="10"/>
  <c r="G86" i="10"/>
  <c r="F83" i="10"/>
  <c r="E83" i="10"/>
  <c r="D89" i="10"/>
  <c r="J83" i="10"/>
  <c r="H83" i="10"/>
  <c r="I83" i="10"/>
  <c r="G83" i="10"/>
  <c r="I89" i="10"/>
  <c r="G89" i="10"/>
  <c r="E89" i="10"/>
  <c r="J89" i="10"/>
  <c r="H89" i="10"/>
  <c r="F89" i="10"/>
  <c r="G24" i="10"/>
  <c r="G23" i="10"/>
  <c r="G22" i="10"/>
  <c r="G43" i="10"/>
  <c r="G5" i="7"/>
  <c r="G4" i="7"/>
  <c r="E22" i="5"/>
  <c r="E23" i="5" s="1"/>
  <c r="C17" i="5"/>
  <c r="H95" i="10" l="1"/>
  <c r="H97" i="10" s="1"/>
  <c r="D25" i="5"/>
  <c r="K17" i="8" s="1"/>
  <c r="I95" i="10"/>
  <c r="I97" i="10" s="1"/>
  <c r="D95" i="10"/>
  <c r="D97" i="10" s="1"/>
  <c r="J95" i="10"/>
  <c r="J97" i="10" s="1"/>
  <c r="E95" i="10"/>
  <c r="E97" i="10" s="1"/>
  <c r="G95" i="10"/>
  <c r="G97" i="10" s="1"/>
  <c r="F95" i="10"/>
  <c r="F97" i="10" s="1"/>
  <c r="G5" i="6"/>
  <c r="K21" i="8"/>
  <c r="G6" i="7"/>
  <c r="K23" i="8" s="1"/>
  <c r="G100" i="10" l="1"/>
  <c r="K19" i="8" l="1"/>
  <c r="K2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tc={49C4BA2D-22BE-42B6-A475-5319EE3B26AF}</author>
  </authors>
  <commentList>
    <comment ref="A30" authorId="0" shapeId="0" xr:uid="{49C4BA2D-22BE-42B6-A475-5319EE3B26AF}">
      <text>
        <t xml:space="preserve">[Opmerkingenthread]
U kunt deze opmerkingenthread lezen in uw versie van Excel. Eventuele wijzigingen aan de thread gaan echter verloren als het bestand wordt geopend in een nieuwere versie van Excel. Meer informatie: https://go.microsoft.com/fwlink/?linkid=870924
[Tasks]
Er is een taak verankerd aan deze opmerking die niet kan worden weergegeven op de client.
Opmerking:
    ik kan me voorstellen dat er vooral mbt de tab gebruiksrecht een toelichting nodig is. Wat verwacht je daar nu wat de inschrijvers moeten invullen?
Beantwoorden:
    @Koster, Ricky </t>
      </text>
    </comment>
  </commentList>
</comments>
</file>

<file path=xl/sharedStrings.xml><?xml version="1.0" encoding="utf-8"?>
<sst xmlns="http://schemas.openxmlformats.org/spreadsheetml/2006/main" count="258" uniqueCount="147">
  <si>
    <t>Europese aanbesteding</t>
  </si>
  <si>
    <r>
      <rPr>
        <sz val="14"/>
        <color rgb="FFFFFFFF"/>
        <rFont val="Aptos Narrow"/>
        <family val="2"/>
        <scheme val="minor"/>
      </rPr>
      <t xml:space="preserve">Portaal </t>
    </r>
    <r>
      <rPr>
        <sz val="14"/>
        <color rgb="FFFF0000"/>
        <rFont val="Aptos Narrow"/>
        <family val="2"/>
        <scheme val="minor"/>
      </rPr>
      <t>Schuldhulpverlening</t>
    </r>
  </si>
  <si>
    <t xml:space="preserve">Kenmerk: </t>
  </si>
  <si>
    <t>(Prijzen exclusief BTW)</t>
  </si>
  <si>
    <t xml:space="preserve">Naam Inschrijver: </t>
  </si>
  <si>
    <t xml:space="preserve"> =Invoerveld</t>
  </si>
  <si>
    <t>1. Implementatie</t>
  </si>
  <si>
    <t>2. Koppelingen</t>
  </si>
  <si>
    <t>3. Oplossing / Gebruiksrecht</t>
  </si>
  <si>
    <t>4. Additionele werkzaamheden - Consultancy/doorontwikkeling</t>
  </si>
  <si>
    <t xml:space="preserve">5. Additioneel </t>
  </si>
  <si>
    <t>Vergelijkingswaarde</t>
  </si>
  <si>
    <t xml:space="preserve">TOELICHTING:  </t>
  </si>
  <si>
    <t>1. U dient alle gevraagde gegevens in alle bladen in te vullen:</t>
  </si>
  <si>
    <t>Inschrijver dient  verplicht en alleen de volgende velden in te vullen: geel</t>
  </si>
  <si>
    <t>De subtotalen worden automatisch berekend: groen</t>
  </si>
  <si>
    <t>2. Deze bijlage en onderliggende werkbladen maken integraal onderdeel uit van de Inschrijvingsleidraad.</t>
  </si>
  <si>
    <t>3. Alle genoemde prijzen dienen exclusief BTW te zijn en inclusief overige belastingen en/of heffingen.</t>
  </si>
  <si>
    <t>4. Prijzen worden aangeboden in twee decimalen.</t>
  </si>
  <si>
    <t>5. De prijsstelling dient een all-in tarief te zij</t>
  </si>
  <si>
    <t>n.</t>
  </si>
  <si>
    <t xml:space="preserve">6. De prijsstelling dient reëel en marktconform te zijn. </t>
  </si>
  <si>
    <t xml:space="preserve">Het indienen van irreëele of manipulatieve prijzen  leidt tot uitsluiting. </t>
  </si>
  <si>
    <t>De prijs voor ieder item is een op zichzelf beschouwd realistische prijs.</t>
  </si>
  <si>
    <t xml:space="preserve">Het vermoeden ontstaat dat er onrealistische prijzen worden opgegeven </t>
  </si>
  <si>
    <t>indien er bij een item sprake is van: negatieve prijzen,</t>
  </si>
  <si>
    <t>prijzen van 0 euro, prijzen onder de kostprijs,</t>
  </si>
  <si>
    <t xml:space="preserve">abnormaal lage prijzen of in de branche ongebruikelijke prijzen. </t>
  </si>
  <si>
    <t xml:space="preserve">7. Eventueel genoemde aantallen, zijn fictief t.b.v. het berekenen van de inschrijfprijs. </t>
  </si>
  <si>
    <t>Hieraan kunnen geen enkele rechten worden ontleend.</t>
  </si>
  <si>
    <t>Organisatie:</t>
  </si>
  <si>
    <t>Datum:</t>
  </si>
  <si>
    <t>Naam:</t>
  </si>
  <si>
    <t>Functie:</t>
  </si>
  <si>
    <t>Handtekening:</t>
  </si>
  <si>
    <t>Instructies tabblad “Gebruiksrecht”</t>
  </si>
  <si>
    <t>De gele velden dienen door de inschrijver te worden ingevuld. De groene velden worden automatisch berekend en mogen niet worden aangepast. De inschrijver dient eigen staffels op te geven, met inachtneming van het minimaal aantal zoals vermeld in het tabblad. Bij het invullen van de eerste staffel wordt het startpunt voor de volgende staffel automatisch gegenereerd enzovoort.</t>
  </si>
  <si>
    <t xml:space="preserve">De inschrijver vult een basisprijs per gebruiker in. Vervolgens kan per staffel een kortingspercentage worden toegepast. Op basis van de ingevulde staffels en de opgegeven aantallen vindt een automatische doorrekening plaats in de onderste tabel. </t>
  </si>
  <si>
    <t>Inschrijver dient alle velden, inclusief staffels (tot het maximum aantal) en kortingspercentages, volledig in te vullen om de doorrekening te laten plaatsvinden.</t>
  </si>
  <si>
    <t>De kortingspercentages dienen bij opvolgende staffels oplopend te zijn. Het is niet toegestaan om in een hogere staffel een lager kortingspercentage toe te passen dan in een voorgaande staffel. Bijvoorbeeld: een korting van 30% in staffel 3 en 15% in staffel 4 is niet toegestaan.</t>
  </si>
  <si>
    <t xml:space="preserve">Implementatie/eenmalige kosten </t>
  </si>
  <si>
    <t xml:space="preserve">Alle activiteiten zoals opgenomen in de aanbestedingsdocumenten, inclusief het plan van aanpak behorende bij de gunningscriteria, die noodzakelijk zijn voor de implementatie en inrichting van het Klantportaal, zodanig dat dit na acceptatie door Opdrachtgever voldoet aan de gestelde eisen.
</t>
  </si>
  <si>
    <t>Omschrijving / specificatie</t>
  </si>
  <si>
    <t>Totaal ex BTW</t>
  </si>
  <si>
    <t>Fase 0: Initiatiefase</t>
  </si>
  <si>
    <t>Fase 1: Inventarisatiefase</t>
  </si>
  <si>
    <t>Fase 2: Configuratie</t>
  </si>
  <si>
    <t>Fase 3: Koppelingen</t>
  </si>
  <si>
    <t>Fase 4: Testen</t>
  </si>
  <si>
    <t>Fase 5: Opleidingsfase</t>
  </si>
  <si>
    <t>Fase 6: Nazorg</t>
  </si>
  <si>
    <t>Vergoeding Proof of Concept</t>
  </si>
  <si>
    <t>Subtotaal implementatie</t>
  </si>
  <si>
    <t xml:space="preserve">Eenmalige kosten koppelingen </t>
  </si>
  <si>
    <t>Prijs ex BTW</t>
  </si>
  <si>
    <t>Bij implementatie:</t>
  </si>
  <si>
    <t xml:space="preserve">Zaaksysteem (XXLNCE) </t>
  </si>
  <si>
    <t>Applicatie XX (Allegro)</t>
  </si>
  <si>
    <r>
      <t>Toegangsmakelaar (Signicat) /</t>
    </r>
    <r>
      <rPr>
        <sz val="11"/>
        <color rgb="FFFF0000"/>
        <rFont val="Aptos Narrow"/>
        <family val="2"/>
        <scheme val="minor"/>
      </rPr>
      <t xml:space="preserve"> E-Herkenning </t>
    </r>
  </si>
  <si>
    <t>Mailvoorziening (SendPro)</t>
  </si>
  <si>
    <t>Single Sign On (SSO)</t>
  </si>
  <si>
    <t xml:space="preserve">Na implementatie/ optionele toekomstige koppelingen </t>
  </si>
  <si>
    <t>OpenZaak koppeling</t>
  </si>
  <si>
    <t>Documentengenerator (Docsys)</t>
  </si>
  <si>
    <r>
      <t xml:space="preserve">Ondertekentool </t>
    </r>
    <r>
      <rPr>
        <sz val="11"/>
        <color theme="1"/>
        <rFont val="Aptos Narrow"/>
        <family val="2"/>
        <scheme val="minor"/>
      </rPr>
      <t>(ValidSign)</t>
    </r>
  </si>
  <si>
    <t>Subtotaal eenmalige kosten koppelingen</t>
  </si>
  <si>
    <t xml:space="preserve">Structurele kosten koppelingen </t>
  </si>
  <si>
    <t xml:space="preserve">Aantal jaren </t>
  </si>
  <si>
    <t>Prijs per jaar</t>
  </si>
  <si>
    <t>Onderhoud koppelingen</t>
  </si>
  <si>
    <t>Subtotaal structurelekosten koppelingen</t>
  </si>
  <si>
    <t>Subtotaal Kostenkoppelingen</t>
  </si>
  <si>
    <t>Indicatieve aantallen gebruiksrechten</t>
  </si>
  <si>
    <t xml:space="preserve"> </t>
  </si>
  <si>
    <t>Jaar 1</t>
  </si>
  <si>
    <t>Jaar 2</t>
  </si>
  <si>
    <t>Jaar 3</t>
  </si>
  <si>
    <t>Jaar 4</t>
  </si>
  <si>
    <t>Jaar 5</t>
  </si>
  <si>
    <t>Jaar 6</t>
  </si>
  <si>
    <t>Jaar 7</t>
  </si>
  <si>
    <t>Medewerkers</t>
  </si>
  <si>
    <t>Inwoners</t>
  </si>
  <si>
    <t>Ketenpartners</t>
  </si>
  <si>
    <t>Functioneel beheerder</t>
  </si>
  <si>
    <t>Staffel Gebruiksrecht Medewerkers</t>
  </si>
  <si>
    <t>Prijs per gebruiker per jaar</t>
  </si>
  <si>
    <t xml:space="preserve">Grondslag </t>
  </si>
  <si>
    <t>Gebruiker</t>
  </si>
  <si>
    <t>Wij vragen u een staffelvolume in te vullen tot 400 Gebruikers</t>
  </si>
  <si>
    <t>Korting</t>
  </si>
  <si>
    <t>Prijs</t>
  </si>
  <si>
    <t>per staffel</t>
  </si>
  <si>
    <t>Aantal</t>
  </si>
  <si>
    <t>per Gebruiker</t>
  </si>
  <si>
    <t>over totaal aantal</t>
  </si>
  <si>
    <t>Gebruikers</t>
  </si>
  <si>
    <t>inclusief</t>
  </si>
  <si>
    <t>Staffel</t>
  </si>
  <si>
    <t xml:space="preserve">van </t>
  </si>
  <si>
    <t>tot en met</t>
  </si>
  <si>
    <t>cumulatief</t>
  </si>
  <si>
    <t>Uitbreiding</t>
  </si>
  <si>
    <t>korting</t>
  </si>
  <si>
    <t>STAFFEL 1</t>
  </si>
  <si>
    <t>over cumulatief aantal Gebruikers</t>
  </si>
  <si>
    <t>STAFFEL 2</t>
  </si>
  <si>
    <t>STAFFEL 3</t>
  </si>
  <si>
    <t>STAFFEL 4</t>
  </si>
  <si>
    <t>STAFFEL 5</t>
  </si>
  <si>
    <t>STAFFEL 6</t>
  </si>
  <si>
    <t>STAFFEL 7</t>
  </si>
  <si>
    <t>STAFFEL 8</t>
  </si>
  <si>
    <t>STAFFEL 9</t>
  </si>
  <si>
    <t>STAFFEL 10</t>
  </si>
  <si>
    <t>Staffel Gebruiksrecht Inwoners</t>
  </si>
  <si>
    <t>Prijs per gebruiker</t>
  </si>
  <si>
    <t>Wij vragen u een staffelvolume in te vullen tot  5000 Gebruikers</t>
  </si>
  <si>
    <t>Staffel Gebruiksrecht Ketenpartners</t>
  </si>
  <si>
    <t>Wij vragen u een staffelvolume in te vullen tot 1000 Gebruikers</t>
  </si>
  <si>
    <t>Gebruiksrecht per Funcioneel beheerder</t>
  </si>
  <si>
    <t>Gebruiksrecht o.b.v. aantal Gebruikers</t>
  </si>
  <si>
    <t>Verwacht aantal Mederwerkers</t>
  </si>
  <si>
    <t>Prijs per Mederwerker</t>
  </si>
  <si>
    <t>Verwacht aantal Inwoners</t>
  </si>
  <si>
    <t>Prijs per Inwoner</t>
  </si>
  <si>
    <t>Verwacht aantal Ketenpartners</t>
  </si>
  <si>
    <t>Prijs per Ketenpartner</t>
  </si>
  <si>
    <t>Verwacht aantal functioneel beheerders</t>
  </si>
  <si>
    <t>Prijs per functioneel beheerder</t>
  </si>
  <si>
    <t>Totaalprijs per jaar</t>
  </si>
  <si>
    <t>Kosten Gebruiksrecht o.b.v. aantallen per jaar</t>
  </si>
  <si>
    <t>Totaal op basis van 7 jaar - t.b.v. inschrijfprijs</t>
  </si>
  <si>
    <t>Additionele werkzaamheden - consultancy/doorontwikkeling</t>
  </si>
  <si>
    <t xml:space="preserve">Aantal uren </t>
  </si>
  <si>
    <t>uurtarief</t>
  </si>
  <si>
    <t>Uurtarief doorontwikkeling</t>
  </si>
  <si>
    <t>Subtotaal kosten doorontwikkeling</t>
  </si>
  <si>
    <t>Additioneel</t>
  </si>
  <si>
    <t>Naam / Omschrijving</t>
  </si>
  <si>
    <t>Aantal Gebruikers (indicatief)</t>
  </si>
  <si>
    <t>Prijs X</t>
  </si>
  <si>
    <t xml:space="preserve">Totaal </t>
  </si>
  <si>
    <t>Basistraining (knoppencursus)</t>
  </si>
  <si>
    <t>Verdiepende cursus backend/functioneel beheer</t>
  </si>
  <si>
    <t>Subtotaal eenmalige kosten additioneel</t>
  </si>
  <si>
    <t>Indien inschrijver een enterprise-licentiemodel hanteert, dient in de eerste staffel het maximale aantal licenties met het basistarief te worden ingevuld. Opvolgende staffels hoeven dan niet te worden ingevuld. De prijs per gebruiker komt daarmee te vervallen en tijdens de contractuitvoering wordt een enterprise-licentiemodel gehanteerd.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</si>
</sst>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00_-"/>
    <numFmt numFmtId="165" formatCode="_-* #,##0_-;_-* #,##0\-;_-* &quot;-&quot;??_-;_-@_-"/>
    <numFmt numFmtId="166" formatCode="0.0%"/>
    <numFmt numFmtId="167" formatCode="#,##0_ ;\-#,##0\ "/>
    <numFmt numFmtId="168" formatCode="_ * #,##0_ ;_ * \-#,##0_ ;_ * &quot;-&quot;??_ ;_ @_ "/>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0"/>
      <name val="Arial"/>
      <family val="2"/>
    </font>
    <font>
      <sz val="10"/>
      <name val="Verdana"/>
      <family val="2"/>
    </font>
    <font>
      <b/>
      <sz val="10"/>
      <name val="Verdana"/>
      <family val="2"/>
    </font>
    <font>
      <b/>
      <u/>
      <sz val="11"/>
      <color theme="1"/>
      <name val="Aptos Narrow"/>
      <family val="2"/>
      <scheme val="minor"/>
    </font>
    <font>
      <b/>
      <sz val="14"/>
      <color theme="0"/>
      <name val="Verdana"/>
      <family val="2"/>
    </font>
    <font>
      <b/>
      <sz val="10"/>
      <color theme="0"/>
      <name val="Verdana"/>
      <family val="2"/>
    </font>
    <font>
      <b/>
      <sz val="16"/>
      <color theme="0"/>
      <name val="Verdana"/>
      <family val="2"/>
    </font>
    <font>
      <b/>
      <sz val="9"/>
      <color theme="0"/>
      <name val="Verdana"/>
      <family val="2"/>
    </font>
    <font>
      <sz val="11"/>
      <color rgb="FFFF0000"/>
      <name val="Aptos Narrow"/>
      <family val="2"/>
      <scheme val="minor"/>
    </font>
    <font>
      <b/>
      <sz val="11"/>
      <color theme="0"/>
      <name val="Aptos Narrow"/>
      <family val="2"/>
      <scheme val="minor"/>
    </font>
    <font>
      <b/>
      <sz val="28"/>
      <color theme="0"/>
      <name val="Aptos Narrow"/>
      <family val="2"/>
      <scheme val="minor"/>
    </font>
    <font>
      <b/>
      <sz val="14"/>
      <name val="Verdana"/>
      <family val="2"/>
    </font>
    <font>
      <sz val="11"/>
      <name val="Aptos Narrow"/>
      <family val="2"/>
      <scheme val="minor"/>
    </font>
    <font>
      <sz val="11"/>
      <color theme="2"/>
      <name val="Aptos Narrow"/>
      <family val="2"/>
      <scheme val="minor"/>
    </font>
    <font>
      <sz val="11"/>
      <color theme="1"/>
      <name val="Arial"/>
      <family val="2"/>
    </font>
    <font>
      <b/>
      <sz val="16"/>
      <color theme="0"/>
      <name val="Arial"/>
      <family val="2"/>
    </font>
    <font>
      <sz val="10"/>
      <color theme="0"/>
      <name val="Arial"/>
      <family val="2"/>
    </font>
    <font>
      <b/>
      <sz val="10"/>
      <color theme="0"/>
      <name val="Arial"/>
      <family val="2"/>
    </font>
    <font>
      <sz val="10"/>
      <color theme="1"/>
      <name val="Arial"/>
      <family val="2"/>
    </font>
    <font>
      <b/>
      <sz val="10"/>
      <color theme="1"/>
      <name val="Arial"/>
      <family val="2"/>
    </font>
    <font>
      <sz val="10"/>
      <color indexed="8"/>
      <name val="Arial"/>
      <family val="2"/>
    </font>
    <font>
      <i/>
      <sz val="8"/>
      <color theme="1"/>
      <name val="Arial"/>
      <family val="2"/>
    </font>
    <font>
      <b/>
      <sz val="12"/>
      <color theme="0"/>
      <name val="Arial"/>
      <family val="2"/>
    </font>
    <font>
      <b/>
      <sz val="10"/>
      <name val="Arial"/>
      <family val="2"/>
    </font>
    <font>
      <sz val="11"/>
      <color rgb="FFFF0000"/>
      <name val="Arial"/>
      <family val="2"/>
    </font>
    <font>
      <sz val="14"/>
      <color rgb="FFFFFFFF"/>
      <name val="Aptos Narrow"/>
      <family val="2"/>
      <scheme val="minor"/>
    </font>
    <font>
      <sz val="14"/>
      <color rgb="FFFF0000"/>
      <name val="Aptos Narrow"/>
      <family val="2"/>
      <scheme val="minor"/>
    </font>
    <font>
      <sz val="14"/>
      <color theme="0"/>
      <name val="Aptos Narrow"/>
      <family val="2"/>
      <scheme val="minor"/>
    </font>
    <font>
      <sz val="10"/>
      <name val="Verdana"/>
      <family val="2"/>
    </font>
    <font>
      <sz val="11"/>
      <color theme="1"/>
      <name val="Segoe UI"/>
      <family val="2"/>
    </font>
    <font>
      <b/>
      <sz val="11"/>
      <color theme="1"/>
      <name val="Segoe UI"/>
      <family val="2"/>
    </font>
  </fonts>
  <fills count="9">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92D05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4" fillId="0" borderId="0"/>
    <xf numFmtId="43" fontId="1" fillId="0" borderId="0"/>
    <xf numFmtId="44" fontId="1" fillId="0" borderId="0"/>
    <xf numFmtId="9" fontId="1" fillId="0" borderId="0"/>
  </cellStyleXfs>
  <cellXfs count="200">
    <xf numFmtId="0" fontId="0" fillId="0" borderId="0" xfId="0"/>
    <xf numFmtId="0" fontId="5" fillId="0" borderId="1" xfId="2" quotePrefix="1" applyFont="1" applyBorder="1" applyAlignment="1" applyProtection="1">
      <alignment horizontal="left" vertical="center" wrapText="1"/>
      <protection hidden="1"/>
    </xf>
    <xf numFmtId="0" fontId="0" fillId="0" borderId="3" xfId="0" applyBorder="1" applyAlignment="1" applyProtection="1">
      <alignment vertical="center"/>
      <protection hidden="1"/>
    </xf>
    <xf numFmtId="0" fontId="5" fillId="0" borderId="2" xfId="2" quotePrefix="1" applyFont="1" applyBorder="1" applyAlignment="1" applyProtection="1">
      <alignment horizontal="left" vertical="center" wrapText="1"/>
      <protection hidden="1"/>
    </xf>
    <xf numFmtId="0" fontId="0" fillId="0" borderId="2" xfId="0" applyBorder="1"/>
    <xf numFmtId="0" fontId="0" fillId="0" borderId="7" xfId="0" applyBorder="1"/>
    <xf numFmtId="0" fontId="0" fillId="0" borderId="24" xfId="0" applyBorder="1"/>
    <xf numFmtId="0" fontId="0" fillId="0" borderId="26" xfId="0" applyBorder="1"/>
    <xf numFmtId="0" fontId="0" fillId="0" borderId="7" xfId="0" quotePrefix="1" applyBorder="1"/>
    <xf numFmtId="0" fontId="7" fillId="0" borderId="7" xfId="0" applyFont="1" applyBorder="1"/>
    <xf numFmtId="0" fontId="2" fillId="0" borderId="7" xfId="0" quotePrefix="1" applyFont="1" applyBorder="1" applyAlignment="1">
      <alignment horizontal="right"/>
    </xf>
    <xf numFmtId="44" fontId="5" fillId="2" borderId="14" xfId="2" applyNumberFormat="1" applyFont="1" applyFill="1" applyBorder="1" applyAlignment="1" applyProtection="1">
      <alignment horizontal="right" vertical="center"/>
      <protection locked="0"/>
    </xf>
    <xf numFmtId="0" fontId="0" fillId="0" borderId="14" xfId="0" applyBorder="1"/>
    <xf numFmtId="0" fontId="7" fillId="0" borderId="14" xfId="0" applyFont="1" applyBorder="1"/>
    <xf numFmtId="44" fontId="5" fillId="2" borderId="28" xfId="2" applyNumberFormat="1" applyFont="1" applyFill="1" applyBorder="1" applyAlignment="1" applyProtection="1">
      <alignment horizontal="right" vertical="center"/>
      <protection locked="0"/>
    </xf>
    <xf numFmtId="44" fontId="5" fillId="2" borderId="28" xfId="1" applyFont="1" applyFill="1" applyBorder="1" applyAlignment="1" applyProtection="1">
      <alignment vertical="center"/>
      <protection locked="0"/>
    </xf>
    <xf numFmtId="44" fontId="5" fillId="2" borderId="14" xfId="1" applyFont="1" applyFill="1" applyBorder="1" applyAlignment="1" applyProtection="1">
      <alignment vertical="center"/>
      <protection locked="0"/>
    </xf>
    <xf numFmtId="0" fontId="0" fillId="3" borderId="0" xfId="0" applyFill="1"/>
    <xf numFmtId="0" fontId="0" fillId="5" borderId="0" xfId="0" applyFill="1"/>
    <xf numFmtId="0" fontId="14" fillId="5" borderId="0" xfId="0" applyFont="1" applyFill="1"/>
    <xf numFmtId="0" fontId="3" fillId="5" borderId="0" xfId="0" applyFont="1" applyFill="1"/>
    <xf numFmtId="0" fontId="0" fillId="3" borderId="13" xfId="0" applyFill="1" applyBorder="1"/>
    <xf numFmtId="1" fontId="8" fillId="5" borderId="39" xfId="0" applyNumberFormat="1" applyFont="1" applyFill="1" applyBorder="1" applyAlignment="1" applyProtection="1">
      <alignment vertical="center"/>
      <protection hidden="1"/>
    </xf>
    <xf numFmtId="1" fontId="8" fillId="5" borderId="40" xfId="0" applyNumberFormat="1" applyFont="1" applyFill="1" applyBorder="1" applyAlignment="1" applyProtection="1">
      <alignment vertical="center"/>
      <protection hidden="1"/>
    </xf>
    <xf numFmtId="0" fontId="3" fillId="5" borderId="40" xfId="0" applyFont="1" applyFill="1" applyBorder="1"/>
    <xf numFmtId="0" fontId="3" fillId="5" borderId="8" xfId="0" applyFont="1" applyFill="1" applyBorder="1"/>
    <xf numFmtId="1" fontId="15" fillId="4" borderId="39" xfId="0" applyNumberFormat="1" applyFont="1" applyFill="1" applyBorder="1" applyAlignment="1" applyProtection="1">
      <alignment vertical="center"/>
      <protection hidden="1"/>
    </xf>
    <xf numFmtId="1" fontId="15" fillId="4" borderId="40" xfId="0" applyNumberFormat="1" applyFont="1" applyFill="1" applyBorder="1" applyAlignment="1" applyProtection="1">
      <alignment vertical="center"/>
      <protection hidden="1"/>
    </xf>
    <xf numFmtId="0" fontId="16" fillId="4" borderId="40" xfId="0" applyFont="1" applyFill="1" applyBorder="1"/>
    <xf numFmtId="0" fontId="16" fillId="4" borderId="8" xfId="0" applyFont="1" applyFill="1" applyBorder="1"/>
    <xf numFmtId="0" fontId="17" fillId="6" borderId="0" xfId="0" applyFont="1" applyFill="1"/>
    <xf numFmtId="0" fontId="0" fillId="6" borderId="0" xfId="0" applyFill="1"/>
    <xf numFmtId="0" fontId="13" fillId="5" borderId="0" xfId="0" applyFont="1" applyFill="1"/>
    <xf numFmtId="49" fontId="3" fillId="5" borderId="0" xfId="0" applyNumberFormat="1" applyFont="1" applyFill="1"/>
    <xf numFmtId="164" fontId="9" fillId="5" borderId="7" xfId="0" applyNumberFormat="1" applyFont="1" applyFill="1" applyBorder="1" applyProtection="1">
      <protection hidden="1"/>
    </xf>
    <xf numFmtId="164" fontId="9" fillId="5" borderId="14" xfId="0" applyNumberFormat="1" applyFont="1" applyFill="1" applyBorder="1" applyAlignment="1" applyProtection="1">
      <alignment horizontal="right" wrapText="1"/>
      <protection hidden="1"/>
    </xf>
    <xf numFmtId="164" fontId="9" fillId="5" borderId="21" xfId="0" applyNumberFormat="1" applyFont="1" applyFill="1" applyBorder="1" applyProtection="1">
      <protection hidden="1"/>
    </xf>
    <xf numFmtId="164" fontId="9" fillId="5" borderId="27" xfId="0" applyNumberFormat="1" applyFont="1" applyFill="1" applyBorder="1" applyAlignment="1" applyProtection="1">
      <alignment horizontal="right" wrapText="1"/>
      <protection hidden="1"/>
    </xf>
    <xf numFmtId="0" fontId="9" fillId="5" borderId="18" xfId="0" applyFont="1" applyFill="1" applyBorder="1" applyAlignment="1" applyProtection="1">
      <alignment horizontal="right"/>
      <protection hidden="1"/>
    </xf>
    <xf numFmtId="164" fontId="8" fillId="5" borderId="17" xfId="0" applyNumberFormat="1" applyFont="1" applyFill="1" applyBorder="1" applyAlignment="1" applyProtection="1">
      <alignment vertical="center"/>
      <protection hidden="1"/>
    </xf>
    <xf numFmtId="164" fontId="8" fillId="5" borderId="18" xfId="0" applyNumberFormat="1" applyFont="1" applyFill="1" applyBorder="1" applyAlignment="1" applyProtection="1">
      <alignment vertical="center"/>
      <protection hidden="1"/>
    </xf>
    <xf numFmtId="164" fontId="8" fillId="5" borderId="19" xfId="0" applyNumberFormat="1" applyFont="1" applyFill="1" applyBorder="1" applyAlignment="1" applyProtection="1">
      <alignment vertical="center"/>
      <protection hidden="1"/>
    </xf>
    <xf numFmtId="164" fontId="9" fillId="5" borderId="21" xfId="0" applyNumberFormat="1" applyFont="1" applyFill="1" applyBorder="1" applyAlignment="1" applyProtection="1">
      <alignment vertical="top" wrapText="1"/>
      <protection hidden="1"/>
    </xf>
    <xf numFmtId="164" fontId="9" fillId="5" borderId="3" xfId="0" applyNumberFormat="1" applyFont="1" applyFill="1" applyBorder="1" applyAlignment="1" applyProtection="1">
      <alignment vertical="top" wrapText="1"/>
      <protection hidden="1"/>
    </xf>
    <xf numFmtId="164" fontId="9" fillId="5" borderId="27" xfId="0" applyNumberFormat="1" applyFont="1" applyFill="1" applyBorder="1" applyAlignment="1" applyProtection="1">
      <alignment horizontal="right" vertical="top" wrapText="1"/>
      <protection hidden="1"/>
    </xf>
    <xf numFmtId="0" fontId="5" fillId="0" borderId="38" xfId="2" quotePrefix="1" applyFont="1" applyBorder="1" applyAlignment="1" applyProtection="1">
      <alignment horizontal="left" vertical="center" wrapText="1"/>
      <protection hidden="1"/>
    </xf>
    <xf numFmtId="0" fontId="6" fillId="0" borderId="34" xfId="2" quotePrefix="1" applyFont="1" applyBorder="1" applyAlignment="1" applyProtection="1">
      <alignment horizontal="right" vertical="center" wrapText="1"/>
      <protection hidden="1"/>
    </xf>
    <xf numFmtId="0" fontId="0" fillId="3" borderId="17" xfId="0" applyFill="1" applyBorder="1"/>
    <xf numFmtId="0" fontId="0" fillId="3" borderId="18" xfId="0" applyFill="1" applyBorder="1"/>
    <xf numFmtId="0" fontId="0" fillId="3" borderId="19" xfId="0" applyFill="1" applyBorder="1"/>
    <xf numFmtId="0" fontId="0" fillId="3" borderId="34" xfId="0" applyFill="1" applyBorder="1"/>
    <xf numFmtId="0" fontId="2" fillId="0" borderId="42" xfId="0" quotePrefix="1" applyFont="1" applyBorder="1" applyAlignment="1">
      <alignment horizontal="right"/>
    </xf>
    <xf numFmtId="0" fontId="0" fillId="0" borderId="22" xfId="0" applyBorder="1"/>
    <xf numFmtId="164" fontId="9" fillId="5" borderId="26" xfId="0" applyNumberFormat="1" applyFont="1" applyFill="1" applyBorder="1" applyProtection="1">
      <protection hidden="1"/>
    </xf>
    <xf numFmtId="164" fontId="9" fillId="5" borderId="13" xfId="0" applyNumberFormat="1" applyFont="1" applyFill="1" applyBorder="1" applyProtection="1">
      <protection hidden="1"/>
    </xf>
    <xf numFmtId="164" fontId="9" fillId="5" borderId="13" xfId="0" applyNumberFormat="1" applyFont="1" applyFill="1" applyBorder="1" applyAlignment="1" applyProtection="1">
      <alignment horizontal="right" wrapText="1"/>
      <protection hidden="1"/>
    </xf>
    <xf numFmtId="164" fontId="9" fillId="5" borderId="24" xfId="0" applyNumberFormat="1" applyFont="1" applyFill="1" applyBorder="1" applyAlignment="1" applyProtection="1">
      <alignment horizontal="right" wrapText="1"/>
      <protection hidden="1"/>
    </xf>
    <xf numFmtId="44" fontId="5" fillId="2" borderId="2" xfId="1" applyFont="1" applyFill="1" applyBorder="1" applyAlignment="1" applyProtection="1">
      <alignment horizontal="right" vertical="center"/>
      <protection locked="0"/>
    </xf>
    <xf numFmtId="0" fontId="2" fillId="6" borderId="0" xfId="0" applyFont="1" applyFill="1"/>
    <xf numFmtId="0" fontId="18" fillId="0" borderId="0" xfId="0" applyFont="1" applyProtection="1">
      <protection hidden="1"/>
    </xf>
    <xf numFmtId="0" fontId="19" fillId="5" borderId="17" xfId="0" applyFont="1" applyFill="1" applyBorder="1" applyAlignment="1" applyProtection="1">
      <alignment horizontal="left" vertical="center"/>
      <protection hidden="1"/>
    </xf>
    <xf numFmtId="164" fontId="20" fillId="5" borderId="18" xfId="0" applyNumberFormat="1" applyFont="1" applyFill="1" applyBorder="1" applyAlignment="1" applyProtection="1">
      <alignment horizontal="right"/>
      <protection hidden="1"/>
    </xf>
    <xf numFmtId="164" fontId="20" fillId="5" borderId="18" xfId="0" applyNumberFormat="1" applyFont="1" applyFill="1" applyBorder="1" applyProtection="1">
      <protection hidden="1"/>
    </xf>
    <xf numFmtId="0" fontId="21" fillId="5" borderId="41" xfId="0" applyFont="1" applyFill="1" applyBorder="1" applyProtection="1">
      <protection hidden="1"/>
    </xf>
    <xf numFmtId="1" fontId="21" fillId="5" borderId="1" xfId="0" applyNumberFormat="1" applyFont="1" applyFill="1" applyBorder="1" applyAlignment="1" applyProtection="1">
      <alignment horizontal="right"/>
      <protection hidden="1"/>
    </xf>
    <xf numFmtId="0" fontId="20" fillId="5" borderId="20" xfId="0" applyFont="1" applyFill="1" applyBorder="1" applyAlignment="1" applyProtection="1">
      <alignment horizontal="left"/>
      <protection hidden="1"/>
    </xf>
    <xf numFmtId="165" fontId="22" fillId="3" borderId="1" xfId="3" applyNumberFormat="1" applyFont="1" applyFill="1" applyBorder="1" applyProtection="1">
      <protection hidden="1"/>
    </xf>
    <xf numFmtId="165" fontId="22" fillId="3" borderId="46" xfId="3" applyNumberFormat="1" applyFont="1" applyFill="1" applyBorder="1" applyProtection="1">
      <protection hidden="1"/>
    </xf>
    <xf numFmtId="0" fontId="20" fillId="5" borderId="26" xfId="0" applyFont="1" applyFill="1" applyBorder="1" applyAlignment="1" applyProtection="1">
      <alignment horizontal="left"/>
      <protection hidden="1"/>
    </xf>
    <xf numFmtId="165" fontId="22" fillId="3" borderId="11" xfId="3" applyNumberFormat="1" applyFont="1" applyFill="1" applyBorder="1" applyProtection="1">
      <protection hidden="1"/>
    </xf>
    <xf numFmtId="0" fontId="19" fillId="5" borderId="17" xfId="0" applyFont="1" applyFill="1" applyBorder="1" applyAlignment="1" applyProtection="1">
      <alignment horizontal="left"/>
      <protection hidden="1"/>
    </xf>
    <xf numFmtId="0" fontId="21" fillId="5" borderId="18" xfId="0" applyFont="1" applyFill="1" applyBorder="1" applyAlignment="1" applyProtection="1">
      <alignment horizontal="right"/>
      <protection hidden="1"/>
    </xf>
    <xf numFmtId="164" fontId="23" fillId="5" borderId="18" xfId="0" applyNumberFormat="1" applyFont="1" applyFill="1" applyBorder="1" applyAlignment="1" applyProtection="1">
      <alignment horizontal="center"/>
      <protection hidden="1"/>
    </xf>
    <xf numFmtId="0" fontId="18" fillId="0" borderId="20" xfId="0" applyFont="1" applyBorder="1" applyProtection="1">
      <protection hidden="1"/>
    </xf>
    <xf numFmtId="0" fontId="21" fillId="5" borderId="20" xfId="0" applyFont="1" applyFill="1" applyBorder="1" applyAlignment="1" applyProtection="1">
      <alignment horizontal="center"/>
      <protection hidden="1"/>
    </xf>
    <xf numFmtId="164" fontId="23" fillId="5" borderId="0" xfId="0" applyNumberFormat="1" applyFont="1" applyFill="1" applyAlignment="1" applyProtection="1">
      <alignment horizontal="center"/>
      <protection hidden="1"/>
    </xf>
    <xf numFmtId="0" fontId="21" fillId="5" borderId="20" xfId="0" applyFont="1" applyFill="1" applyBorder="1" applyAlignment="1" applyProtection="1">
      <alignment horizontal="left"/>
      <protection hidden="1"/>
    </xf>
    <xf numFmtId="49" fontId="4" fillId="0" borderId="34" xfId="0" applyNumberFormat="1" applyFont="1" applyBorder="1" applyAlignment="1" applyProtection="1">
      <alignment horizontal="left"/>
      <protection hidden="1"/>
    </xf>
    <xf numFmtId="44" fontId="22" fillId="2" borderId="37" xfId="4" applyFont="1" applyFill="1" applyBorder="1" applyProtection="1">
      <protection locked="0" hidden="1"/>
    </xf>
    <xf numFmtId="164" fontId="21" fillId="5" borderId="20" xfId="0" applyNumberFormat="1" applyFont="1" applyFill="1" applyBorder="1" applyAlignment="1" applyProtection="1">
      <alignment horizontal="left"/>
      <protection hidden="1"/>
    </xf>
    <xf numFmtId="164" fontId="21" fillId="5" borderId="0" xfId="0" applyNumberFormat="1" applyFont="1" applyFill="1" applyAlignment="1" applyProtection="1">
      <alignment horizontal="center"/>
      <protection hidden="1"/>
    </xf>
    <xf numFmtId="164" fontId="21" fillId="5" borderId="20" xfId="0" applyNumberFormat="1" applyFont="1" applyFill="1" applyBorder="1" applyAlignment="1" applyProtection="1">
      <alignment horizontal="center"/>
      <protection hidden="1"/>
    </xf>
    <xf numFmtId="164" fontId="21" fillId="5" borderId="0" xfId="0" applyNumberFormat="1" applyFont="1" applyFill="1" applyAlignment="1" applyProtection="1">
      <alignment horizontal="right"/>
      <protection hidden="1"/>
    </xf>
    <xf numFmtId="49" fontId="21" fillId="5" borderId="0" xfId="0" applyNumberFormat="1" applyFont="1" applyFill="1" applyAlignment="1" applyProtection="1">
      <alignment horizontal="right"/>
      <protection hidden="1"/>
    </xf>
    <xf numFmtId="0" fontId="21" fillId="5" borderId="20" xfId="0" applyFont="1" applyFill="1" applyBorder="1" applyAlignment="1" applyProtection="1">
      <alignment horizontal="right"/>
      <protection hidden="1"/>
    </xf>
    <xf numFmtId="164" fontId="20" fillId="5" borderId="0" xfId="0" applyNumberFormat="1" applyFont="1" applyFill="1" applyProtection="1">
      <protection hidden="1"/>
    </xf>
    <xf numFmtId="0" fontId="21" fillId="5" borderId="21" xfId="0" applyFont="1" applyFill="1" applyBorder="1" applyAlignment="1" applyProtection="1">
      <alignment horizontal="right"/>
      <protection hidden="1"/>
    </xf>
    <xf numFmtId="164" fontId="21" fillId="5" borderId="3" xfId="0" applyNumberFormat="1" applyFont="1" applyFill="1" applyBorder="1" applyAlignment="1" applyProtection="1">
      <alignment horizontal="right"/>
      <protection hidden="1"/>
    </xf>
    <xf numFmtId="0" fontId="22" fillId="0" borderId="22" xfId="0" applyFont="1" applyBorder="1" applyAlignment="1" applyProtection="1">
      <alignment horizontal="right"/>
      <protection hidden="1"/>
    </xf>
    <xf numFmtId="3" fontId="22" fillId="0" borderId="1" xfId="3" applyNumberFormat="1" applyFont="1" applyBorder="1" applyAlignment="1" applyProtection="1">
      <alignment horizontal="center"/>
      <protection hidden="1"/>
    </xf>
    <xf numFmtId="165" fontId="24" fillId="7" borderId="1" xfId="3" applyNumberFormat="1" applyFont="1" applyFill="1" applyBorder="1" applyAlignment="1" applyProtection="1">
      <alignment horizontal="center"/>
      <protection locked="0" hidden="1"/>
    </xf>
    <xf numFmtId="167" fontId="22" fillId="0" borderId="2" xfId="3" applyNumberFormat="1" applyFont="1" applyBorder="1" applyAlignment="1" applyProtection="1">
      <alignment horizontal="right"/>
      <protection hidden="1"/>
    </xf>
    <xf numFmtId="44" fontId="22" fillId="4" borderId="47" xfId="4" applyFont="1" applyFill="1" applyBorder="1" applyAlignment="1" applyProtection="1">
      <alignment horizontal="center"/>
      <protection hidden="1"/>
    </xf>
    <xf numFmtId="44" fontId="25" fillId="0" borderId="14" xfId="4" applyFont="1" applyBorder="1" applyProtection="1">
      <protection hidden="1"/>
    </xf>
    <xf numFmtId="0" fontId="22" fillId="0" borderId="7" xfId="0" applyFont="1" applyBorder="1" applyAlignment="1" applyProtection="1">
      <alignment horizontal="right"/>
      <protection hidden="1"/>
    </xf>
    <xf numFmtId="166" fontId="4" fillId="7" borderId="1" xfId="5" applyNumberFormat="1" applyFont="1" applyFill="1" applyBorder="1" applyAlignment="1" applyProtection="1">
      <alignment horizontal="right"/>
      <protection locked="0" hidden="1"/>
    </xf>
    <xf numFmtId="0" fontId="4" fillId="0" borderId="7" xfId="0" applyFont="1" applyBorder="1" applyAlignment="1" applyProtection="1">
      <alignment horizontal="right"/>
      <protection hidden="1"/>
    </xf>
    <xf numFmtId="0" fontId="22" fillId="0" borderId="9" xfId="0" applyFont="1" applyBorder="1" applyAlignment="1" applyProtection="1">
      <alignment horizontal="right"/>
      <protection hidden="1"/>
    </xf>
    <xf numFmtId="3" fontId="22" fillId="0" borderId="11" xfId="3" applyNumberFormat="1" applyFont="1" applyBorder="1" applyAlignment="1" applyProtection="1">
      <alignment horizontal="center"/>
      <protection hidden="1"/>
    </xf>
    <xf numFmtId="165" fontId="24" fillId="7" borderId="11" xfId="3" applyNumberFormat="1" applyFont="1" applyFill="1" applyBorder="1" applyAlignment="1" applyProtection="1">
      <alignment horizontal="center"/>
      <protection locked="0" hidden="1"/>
    </xf>
    <xf numFmtId="166" fontId="4" fillId="7" borderId="11" xfId="5" applyNumberFormat="1" applyFont="1" applyFill="1" applyBorder="1" applyAlignment="1" applyProtection="1">
      <alignment horizontal="right"/>
      <protection locked="0" hidden="1"/>
    </xf>
    <xf numFmtId="167" fontId="22" fillId="0" borderId="11" xfId="3" applyNumberFormat="1" applyFont="1" applyBorder="1" applyAlignment="1" applyProtection="1">
      <alignment horizontal="right"/>
      <protection hidden="1"/>
    </xf>
    <xf numFmtId="44" fontId="22" fillId="4" borderId="48" xfId="4" applyFont="1" applyFill="1" applyBorder="1" applyAlignment="1" applyProtection="1">
      <alignment horizontal="center"/>
      <protection hidden="1"/>
    </xf>
    <xf numFmtId="44" fontId="25" fillId="0" borderId="15" xfId="4" applyFont="1" applyBorder="1" applyProtection="1">
      <protection hidden="1"/>
    </xf>
    <xf numFmtId="0" fontId="22" fillId="0" borderId="0" xfId="0" applyFont="1" applyAlignment="1" applyProtection="1">
      <alignment horizontal="right"/>
      <protection hidden="1"/>
    </xf>
    <xf numFmtId="3" fontId="22" fillId="0" borderId="0" xfId="3" applyNumberFormat="1" applyFont="1" applyAlignment="1" applyProtection="1">
      <alignment horizontal="center"/>
      <protection hidden="1"/>
    </xf>
    <xf numFmtId="44" fontId="25" fillId="0" borderId="0" xfId="4" applyFont="1" applyProtection="1">
      <protection hidden="1"/>
    </xf>
    <xf numFmtId="164" fontId="21" fillId="5" borderId="18" xfId="0" applyNumberFormat="1" applyFont="1" applyFill="1" applyBorder="1" applyAlignment="1" applyProtection="1">
      <alignment horizontal="center"/>
      <protection hidden="1"/>
    </xf>
    <xf numFmtId="49" fontId="4" fillId="0" borderId="7" xfId="0" applyNumberFormat="1" applyFont="1" applyBorder="1" applyAlignment="1" applyProtection="1">
      <alignment horizontal="left"/>
      <protection hidden="1"/>
    </xf>
    <xf numFmtId="44" fontId="22" fillId="2" borderId="1" xfId="4" applyFont="1" applyFill="1" applyBorder="1" applyProtection="1">
      <protection locked="0" hidden="1"/>
    </xf>
    <xf numFmtId="44" fontId="22" fillId="4" borderId="2" xfId="4" applyFont="1" applyFill="1" applyBorder="1" applyAlignment="1" applyProtection="1">
      <alignment horizontal="center"/>
      <protection hidden="1"/>
    </xf>
    <xf numFmtId="166" fontId="22" fillId="7" borderId="1" xfId="5" applyNumberFormat="1" applyFont="1" applyFill="1" applyBorder="1" applyAlignment="1" applyProtection="1">
      <alignment horizontal="right"/>
      <protection locked="0" hidden="1"/>
    </xf>
    <xf numFmtId="165" fontId="24" fillId="0" borderId="11" xfId="3" applyNumberFormat="1" applyFont="1" applyBorder="1" applyAlignment="1" applyProtection="1">
      <alignment horizontal="center"/>
      <protection hidden="1"/>
    </xf>
    <xf numFmtId="166" fontId="22" fillId="7" borderId="11" xfId="5" applyNumberFormat="1" applyFont="1" applyFill="1" applyBorder="1" applyAlignment="1" applyProtection="1">
      <alignment horizontal="right"/>
      <protection locked="0" hidden="1"/>
    </xf>
    <xf numFmtId="165" fontId="24" fillId="0" borderId="0" xfId="3" applyNumberFormat="1" applyFont="1" applyAlignment="1" applyProtection="1">
      <alignment horizontal="center"/>
      <protection hidden="1"/>
    </xf>
    <xf numFmtId="44" fontId="24" fillId="7" borderId="11" xfId="3" applyNumberFormat="1" applyFont="1" applyFill="1" applyBorder="1" applyAlignment="1" applyProtection="1">
      <alignment horizontal="center"/>
      <protection locked="0" hidden="1"/>
    </xf>
    <xf numFmtId="166" fontId="22" fillId="0" borderId="11" xfId="5" applyNumberFormat="1" applyFont="1" applyBorder="1" applyAlignment="1" applyProtection="1">
      <alignment horizontal="right"/>
      <protection hidden="1"/>
    </xf>
    <xf numFmtId="0" fontId="26" fillId="5" borderId="17" xfId="0" applyFont="1" applyFill="1" applyBorder="1" applyProtection="1">
      <protection hidden="1"/>
    </xf>
    <xf numFmtId="0" fontId="26" fillId="5" borderId="18" xfId="0" applyFont="1" applyFill="1" applyBorder="1" applyProtection="1">
      <protection hidden="1"/>
    </xf>
    <xf numFmtId="1" fontId="21" fillId="5" borderId="18" xfId="0" applyNumberFormat="1" applyFont="1" applyFill="1" applyBorder="1" applyAlignment="1" applyProtection="1">
      <alignment horizontal="right"/>
      <protection hidden="1"/>
    </xf>
    <xf numFmtId="1" fontId="21" fillId="5" borderId="16" xfId="0" applyNumberFormat="1" applyFont="1" applyFill="1" applyBorder="1" applyAlignment="1" applyProtection="1">
      <alignment horizontal="right"/>
      <protection hidden="1"/>
    </xf>
    <xf numFmtId="168" fontId="22" fillId="3" borderId="6" xfId="3" applyNumberFormat="1" applyFont="1" applyFill="1" applyBorder="1" applyAlignment="1" applyProtection="1">
      <alignment horizontal="right"/>
      <protection hidden="1"/>
    </xf>
    <xf numFmtId="168" fontId="22" fillId="3" borderId="49" xfId="3" applyNumberFormat="1" applyFont="1" applyFill="1" applyBorder="1" applyAlignment="1" applyProtection="1">
      <alignment horizontal="right"/>
      <protection hidden="1"/>
    </xf>
    <xf numFmtId="168" fontId="22" fillId="3" borderId="50" xfId="3" applyNumberFormat="1" applyFont="1" applyFill="1" applyBorder="1" applyAlignment="1" applyProtection="1">
      <alignment horizontal="right"/>
      <protection hidden="1"/>
    </xf>
    <xf numFmtId="44" fontId="22" fillId="4" borderId="11" xfId="4" applyFont="1" applyFill="1" applyBorder="1" applyProtection="1">
      <protection hidden="1"/>
    </xf>
    <xf numFmtId="44" fontId="18" fillId="0" borderId="0" xfId="4" applyFont="1" applyProtection="1">
      <protection hidden="1"/>
    </xf>
    <xf numFmtId="0" fontId="22" fillId="3" borderId="0" xfId="0" applyFont="1" applyFill="1" applyAlignment="1" applyProtection="1">
      <alignment horizontal="left"/>
      <protection hidden="1"/>
    </xf>
    <xf numFmtId="44" fontId="22" fillId="4" borderId="12" xfId="4" applyFont="1" applyFill="1" applyBorder="1" applyProtection="1">
      <protection hidden="1"/>
    </xf>
    <xf numFmtId="44" fontId="22" fillId="4" borderId="16" xfId="4" applyFont="1" applyFill="1" applyBorder="1" applyProtection="1">
      <protection hidden="1"/>
    </xf>
    <xf numFmtId="44" fontId="22" fillId="0" borderId="1" xfId="4" applyFont="1" applyBorder="1" applyProtection="1">
      <protection hidden="1"/>
    </xf>
    <xf numFmtId="44" fontId="22" fillId="0" borderId="39" xfId="4" applyFont="1" applyBorder="1" applyProtection="1">
      <protection hidden="1"/>
    </xf>
    <xf numFmtId="44" fontId="22" fillId="0" borderId="14" xfId="4" applyFont="1" applyBorder="1" applyProtection="1">
      <protection hidden="1"/>
    </xf>
    <xf numFmtId="164" fontId="23" fillId="4" borderId="11" xfId="0" applyNumberFormat="1" applyFont="1" applyFill="1" applyBorder="1" applyProtection="1">
      <protection hidden="1"/>
    </xf>
    <xf numFmtId="164" fontId="23" fillId="4" borderId="48" xfId="0" applyNumberFormat="1" applyFont="1" applyFill="1" applyBorder="1" applyProtection="1">
      <protection hidden="1"/>
    </xf>
    <xf numFmtId="164" fontId="23" fillId="4" borderId="15" xfId="0" applyNumberFormat="1" applyFont="1" applyFill="1" applyBorder="1" applyProtection="1">
      <protection hidden="1"/>
    </xf>
    <xf numFmtId="164" fontId="23" fillId="4" borderId="37" xfId="0" applyNumberFormat="1" applyFont="1" applyFill="1" applyBorder="1" applyProtection="1">
      <protection hidden="1"/>
    </xf>
    <xf numFmtId="1" fontId="21" fillId="5" borderId="17" xfId="0" applyNumberFormat="1" applyFont="1" applyFill="1" applyBorder="1" applyAlignment="1" applyProtection="1">
      <alignment horizontal="right"/>
      <protection hidden="1"/>
    </xf>
    <xf numFmtId="1" fontId="21" fillId="5" borderId="19" xfId="0" applyNumberFormat="1" applyFont="1" applyFill="1" applyBorder="1" applyAlignment="1" applyProtection="1">
      <alignment horizontal="right"/>
      <protection hidden="1"/>
    </xf>
    <xf numFmtId="168" fontId="22" fillId="3" borderId="4" xfId="3" applyNumberFormat="1" applyFont="1" applyFill="1" applyBorder="1" applyAlignment="1" applyProtection="1">
      <alignment horizontal="right"/>
      <protection hidden="1"/>
    </xf>
    <xf numFmtId="44" fontId="22" fillId="4" borderId="9" xfId="4" applyFont="1" applyFill="1" applyBorder="1" applyProtection="1">
      <protection hidden="1"/>
    </xf>
    <xf numFmtId="0" fontId="31" fillId="5" borderId="0" xfId="0" applyFont="1" applyFill="1"/>
    <xf numFmtId="44" fontId="32" fillId="2" borderId="14" xfId="2" applyNumberFormat="1" applyFont="1" applyFill="1" applyBorder="1" applyAlignment="1" applyProtection="1">
      <alignment horizontal="right" vertical="center"/>
      <protection locked="0"/>
    </xf>
    <xf numFmtId="44" fontId="22" fillId="4" borderId="11" xfId="1" applyFont="1" applyFill="1" applyBorder="1" applyProtection="1">
      <protection hidden="1"/>
    </xf>
    <xf numFmtId="0" fontId="0" fillId="0" borderId="0" xfId="0" applyAlignment="1">
      <alignment vertical="center"/>
    </xf>
    <xf numFmtId="44" fontId="5" fillId="3" borderId="28" xfId="2" applyNumberFormat="1" applyFont="1" applyFill="1" applyBorder="1" applyAlignment="1" applyProtection="1">
      <alignment horizontal="right" vertical="center"/>
      <protection locked="0"/>
    </xf>
    <xf numFmtId="0" fontId="34" fillId="0" borderId="0" xfId="0" applyFont="1" applyAlignment="1">
      <alignment vertical="center"/>
    </xf>
    <xf numFmtId="0" fontId="33" fillId="0" borderId="0" xfId="0" applyFont="1" applyAlignment="1">
      <alignment horizontal="left" vertical="center" wrapText="1"/>
    </xf>
    <xf numFmtId="44" fontId="0" fillId="4" borderId="39" xfId="1" applyFont="1" applyFill="1" applyBorder="1" applyAlignment="1">
      <alignment horizontal="center"/>
    </xf>
    <xf numFmtId="44" fontId="0" fillId="4" borderId="8" xfId="1" applyFont="1" applyFill="1" applyBorder="1" applyAlignment="1">
      <alignment horizontal="center"/>
    </xf>
    <xf numFmtId="44" fontId="5" fillId="2" borderId="39" xfId="2" applyNumberFormat="1" applyFont="1" applyFill="1" applyBorder="1" applyAlignment="1" applyProtection="1">
      <alignment horizontal="center" vertical="center"/>
      <protection locked="0"/>
    </xf>
    <xf numFmtId="44" fontId="5" fillId="2" borderId="40" xfId="2" applyNumberFormat="1" applyFont="1" applyFill="1" applyBorder="1" applyAlignment="1" applyProtection="1">
      <alignment horizontal="center" vertical="center"/>
      <protection locked="0"/>
    </xf>
    <xf numFmtId="44" fontId="5" fillId="2" borderId="23" xfId="2" applyNumberFormat="1"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hidden="1"/>
    </xf>
    <xf numFmtId="0" fontId="10" fillId="5" borderId="30" xfId="0" applyFont="1" applyFill="1" applyBorder="1" applyAlignment="1" applyProtection="1">
      <alignment horizontal="center" vertical="center"/>
      <protection hidden="1"/>
    </xf>
    <xf numFmtId="0" fontId="11" fillId="5" borderId="25" xfId="0" applyFont="1" applyFill="1" applyBorder="1" applyAlignment="1" applyProtection="1">
      <alignment horizontal="center" vertical="center" wrapText="1"/>
      <protection hidden="1"/>
    </xf>
    <xf numFmtId="0" fontId="11" fillId="5" borderId="23" xfId="0" applyFont="1" applyFill="1" applyBorder="1" applyAlignment="1" applyProtection="1">
      <alignment horizontal="center" vertical="center" wrapText="1"/>
      <protection hidden="1"/>
    </xf>
    <xf numFmtId="0" fontId="10" fillId="5" borderId="43"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protection hidden="1"/>
    </xf>
    <xf numFmtId="0" fontId="10" fillId="5" borderId="16" xfId="0" applyFont="1" applyFill="1" applyBorder="1" applyAlignment="1" applyProtection="1">
      <alignment horizontal="center" vertical="center"/>
      <protection hidden="1"/>
    </xf>
    <xf numFmtId="0" fontId="2" fillId="0" borderId="31" xfId="0" quotePrefix="1" applyFont="1" applyBorder="1" applyAlignment="1">
      <alignment horizontal="right"/>
    </xf>
    <xf numFmtId="0" fontId="2" fillId="0" borderId="32" xfId="0" quotePrefix="1" applyFont="1" applyBorder="1" applyAlignment="1">
      <alignment horizontal="right"/>
    </xf>
    <xf numFmtId="0" fontId="2" fillId="0" borderId="10" xfId="0" quotePrefix="1" applyFont="1" applyBorder="1" applyAlignment="1">
      <alignment horizontal="right"/>
    </xf>
    <xf numFmtId="0" fontId="22" fillId="3" borderId="25" xfId="0" applyFont="1" applyFill="1" applyBorder="1" applyAlignment="1" applyProtection="1">
      <alignment horizontal="left"/>
      <protection hidden="1"/>
    </xf>
    <xf numFmtId="0" fontId="22" fillId="3" borderId="8" xfId="0" applyFont="1" applyFill="1" applyBorder="1" applyAlignment="1" applyProtection="1">
      <alignment horizontal="left"/>
      <protection hidden="1"/>
    </xf>
    <xf numFmtId="0" fontId="22" fillId="0" borderId="31" xfId="0" applyFont="1" applyBorder="1" applyAlignment="1" applyProtection="1">
      <alignment horizontal="left"/>
      <protection hidden="1"/>
    </xf>
    <xf numFmtId="0" fontId="22" fillId="0" borderId="10" xfId="0" applyFont="1" applyBorder="1" applyAlignment="1" applyProtection="1">
      <alignment horizontal="left"/>
      <protection hidden="1"/>
    </xf>
    <xf numFmtId="0" fontId="27" fillId="0" borderId="45" xfId="2" applyFont="1" applyBorder="1" applyAlignment="1" applyProtection="1">
      <alignment horizontal="left" vertical="center"/>
      <protection hidden="1"/>
    </xf>
    <xf numFmtId="0" fontId="27" fillId="0" borderId="35" xfId="2" applyFont="1" applyBorder="1" applyAlignment="1" applyProtection="1">
      <alignment horizontal="left" vertical="center"/>
      <protection hidden="1"/>
    </xf>
    <xf numFmtId="0" fontId="27" fillId="0" borderId="36" xfId="2" applyFont="1" applyBorder="1" applyAlignment="1" applyProtection="1">
      <alignment horizontal="left" vertical="center"/>
      <protection hidden="1"/>
    </xf>
    <xf numFmtId="0" fontId="28" fillId="0" borderId="0" xfId="0" applyFont="1" applyAlignment="1" applyProtection="1">
      <alignment horizontal="center" wrapText="1"/>
      <protection hidden="1"/>
    </xf>
    <xf numFmtId="0" fontId="22" fillId="3" borderId="31" xfId="0" applyFont="1" applyFill="1" applyBorder="1" applyAlignment="1" applyProtection="1">
      <alignment horizontal="left"/>
      <protection hidden="1"/>
    </xf>
    <xf numFmtId="0" fontId="22" fillId="3" borderId="10" xfId="0" applyFont="1" applyFill="1" applyBorder="1" applyAlignment="1" applyProtection="1">
      <alignment horizontal="left"/>
      <protection hidden="1"/>
    </xf>
    <xf numFmtId="0" fontId="22" fillId="3" borderId="29" xfId="0" applyFont="1" applyFill="1" applyBorder="1" applyAlignment="1" applyProtection="1">
      <alignment horizontal="left"/>
      <protection hidden="1"/>
    </xf>
    <xf numFmtId="0" fontId="22" fillId="3" borderId="5" xfId="0" applyFont="1" applyFill="1" applyBorder="1" applyAlignment="1" applyProtection="1">
      <alignment horizontal="left"/>
      <protection hidden="1"/>
    </xf>
    <xf numFmtId="0" fontId="21" fillId="5" borderId="3" xfId="0" applyFont="1" applyFill="1" applyBorder="1" applyAlignment="1" applyProtection="1">
      <alignment horizontal="center" vertical="center" wrapText="1"/>
      <protection hidden="1"/>
    </xf>
    <xf numFmtId="0" fontId="18" fillId="0" borderId="0" xfId="0" applyFont="1" applyAlignment="1" applyProtection="1">
      <protection hidden="1"/>
    </xf>
    <xf numFmtId="0" fontId="18" fillId="0" borderId="3" xfId="0" applyFont="1" applyBorder="1" applyAlignment="1" applyProtection="1">
      <protection hidden="1"/>
    </xf>
    <xf numFmtId="0" fontId="22" fillId="3" borderId="51" xfId="0" applyFont="1" applyFill="1" applyBorder="1" applyAlignment="1" applyProtection="1">
      <alignment horizontal="left"/>
      <protection hidden="1"/>
    </xf>
    <xf numFmtId="0" fontId="22" fillId="3" borderId="32" xfId="0" applyFont="1" applyFill="1" applyBorder="1" applyAlignment="1" applyProtection="1">
      <alignment horizontal="left"/>
      <protection hidden="1"/>
    </xf>
    <xf numFmtId="164" fontId="8" fillId="5" borderId="18" xfId="0" applyNumberFormat="1" applyFont="1" applyFill="1" applyBorder="1" applyAlignment="1" applyProtection="1">
      <alignment horizontal="center" vertical="center"/>
      <protection hidden="1"/>
    </xf>
    <xf numFmtId="0" fontId="3" fillId="5" borderId="18" xfId="0" applyFont="1" applyFill="1" applyBorder="1" applyAlignment="1" applyProtection="1">
      <protection hidden="1"/>
    </xf>
    <xf numFmtId="0" fontId="3" fillId="5" borderId="3" xfId="0" applyFont="1" applyFill="1" applyBorder="1" applyAlignment="1" applyProtection="1">
      <protection hidden="1"/>
    </xf>
    <xf numFmtId="0" fontId="5" fillId="0" borderId="21" xfId="2" quotePrefix="1" applyFont="1" applyBorder="1" applyAlignment="1" applyProtection="1">
      <alignment horizontal="left" vertical="center" wrapText="1"/>
      <protection hidden="1"/>
    </xf>
    <xf numFmtId="0" fontId="0" fillId="0" borderId="3" xfId="0" applyBorder="1" applyAlignment="1" applyProtection="1">
      <protection hidden="1"/>
    </xf>
    <xf numFmtId="0" fontId="5" fillId="0" borderId="22" xfId="2" quotePrefix="1" applyFont="1" applyBorder="1" applyAlignment="1" applyProtection="1">
      <alignment horizontal="left" vertical="center" wrapText="1"/>
      <protection hidden="1"/>
    </xf>
    <xf numFmtId="0" fontId="0" fillId="0" borderId="2" xfId="0" applyBorder="1" applyAlignment="1" applyProtection="1">
      <protection hidden="1"/>
    </xf>
    <xf numFmtId="0" fontId="5" fillId="0" borderId="7" xfId="2" quotePrefix="1" applyFont="1" applyBorder="1" applyAlignment="1" applyProtection="1">
      <alignment horizontal="left" vertical="center" wrapText="1"/>
      <protection hidden="1"/>
    </xf>
    <xf numFmtId="0" fontId="0" fillId="0" borderId="1" xfId="0" applyBorder="1" applyAlignment="1" applyProtection="1">
      <protection hidden="1"/>
    </xf>
    <xf numFmtId="0" fontId="2" fillId="8" borderId="17" xfId="0" applyFont="1" applyFill="1" applyBorder="1" applyProtection="1">
      <protection locked="0"/>
    </xf>
    <xf numFmtId="0" fontId="0" fillId="8" borderId="18" xfId="0" applyFill="1" applyBorder="1" applyProtection="1">
      <protection locked="0"/>
    </xf>
    <xf numFmtId="0" fontId="0" fillId="8" borderId="19" xfId="0" applyFill="1" applyBorder="1" applyProtection="1">
      <protection locked="0"/>
    </xf>
    <xf numFmtId="0" fontId="2" fillId="8" borderId="45" xfId="0" applyFont="1" applyFill="1" applyBorder="1" applyProtection="1">
      <protection locked="0"/>
    </xf>
    <xf numFmtId="0" fontId="0" fillId="8" borderId="35" xfId="0" applyFill="1" applyBorder="1" applyProtection="1">
      <protection locked="0"/>
    </xf>
    <xf numFmtId="0" fontId="0" fillId="8" borderId="44" xfId="0" applyFill="1" applyBorder="1" applyProtection="1">
      <protection locked="0"/>
    </xf>
    <xf numFmtId="44" fontId="6" fillId="4" borderId="37" xfId="2" applyNumberFormat="1" applyFont="1" applyFill="1" applyBorder="1" applyAlignment="1" applyProtection="1">
      <alignment horizontal="right" vertical="center"/>
    </xf>
    <xf numFmtId="44" fontId="6" fillId="4" borderId="28" xfId="2" applyNumberFormat="1" applyFont="1" applyFill="1" applyBorder="1" applyAlignment="1" applyProtection="1">
      <alignment horizontal="right" vertical="center"/>
    </xf>
    <xf numFmtId="44" fontId="6" fillId="4" borderId="15" xfId="2" applyNumberFormat="1" applyFont="1" applyFill="1" applyBorder="1" applyAlignment="1" applyProtection="1">
      <alignment vertical="center"/>
    </xf>
    <xf numFmtId="44" fontId="6" fillId="4" borderId="42" xfId="2" applyNumberFormat="1" applyFont="1" applyFill="1" applyBorder="1" applyAlignment="1" applyProtection="1">
      <alignment vertical="center"/>
    </xf>
    <xf numFmtId="166" fontId="22" fillId="0" borderId="1" xfId="5" applyNumberFormat="1" applyFont="1" applyBorder="1" applyAlignment="1" applyProtection="1">
      <alignment horizontal="right"/>
      <protection locked="0" hidden="1"/>
    </xf>
    <xf numFmtId="44" fontId="6" fillId="4" borderId="33" xfId="2" applyNumberFormat="1" applyFont="1" applyFill="1" applyBorder="1" applyAlignment="1" applyProtection="1">
      <alignment horizontal="right" vertical="center"/>
    </xf>
  </cellXfs>
  <cellStyles count="6">
    <cellStyle name="Komma 2" xfId="3" xr:uid="{542BB949-85D5-4A89-AE24-C0E5169B0626}"/>
    <cellStyle name="Procent 2" xfId="5" xr:uid="{12663CC2-3FDA-4D5A-A438-F0ED23A2C7FD}"/>
    <cellStyle name="Standaard" xfId="0" builtinId="0"/>
    <cellStyle name="Standaard 4" xfId="2" xr:uid="{0E9722E8-611B-46B2-9846-2893233D5A92}"/>
    <cellStyle name="Valuta" xfId="1" builtinId="4"/>
    <cellStyle name="Valuta 3" xfId="4" xr:uid="{D7DBE663-532F-429D-B0AE-62D1F1A07E3D}"/>
  </cellStyles>
  <dxfs count="10">
    <dxf>
      <fill>
        <patternFill>
          <bgColor theme="0" tint="-0.1498764000366222"/>
        </patternFill>
      </fill>
    </dxf>
    <dxf>
      <fill>
        <patternFill>
          <bgColor theme="0" tint="-0.1498764000366222"/>
        </patternFill>
      </fill>
    </dxf>
    <dxf>
      <fill>
        <patternFill>
          <bgColor theme="0" tint="-0.1498764000366222"/>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ocumenttasks/documenttask1.xml><?xml version="1.0" encoding="utf-8"?>
<Tasks xmlns="http://schemas.microsoft.com/office/tasks/2019/documenttasks">
  <Task id="{DFA5C3F2-FD4E-4499-8201-8453F6CC2E68}">
    <Anchor>
      <Comment id="{49C4BA2D-22BE-42B6-A475-5319EE3B26AF}"/>
    </Anchor>
    <History>
      <Event time="2026-06-09T13:41:11.50" id="{0A83F5A9-9AE1-40AB-B47E-D1330D795559}">
        <Attribution userId="S::monique.reinierkens@utrecht.nl::4cebe686-49e4-4a7c-b281-0287549ea064" userName="Reinierkens, Monique" userProvider="AD"/>
        <Anchor>
          <Comment id="{D4FBFBDD-5DEF-4329-B920-412D4CF00CF0}"/>
        </Anchor>
        <Create/>
      </Event>
      <Event time="2026-06-09T13:41:11.50" id="{B5E521F6-E702-4DBD-9025-8A27A0D97577}">
        <Attribution userId="S::monique.reinierkens@utrecht.nl::4cebe686-49e4-4a7c-b281-0287549ea064" userName="Reinierkens, Monique" userProvider="AD"/>
        <Anchor>
          <Comment id="{D4FBFBDD-5DEF-4329-B920-412D4CF00CF0}"/>
        </Anchor>
        <Assign userId="S::ricky.koster@utrecht.nl::0c65d3a0-16f5-43d0-9bc8-1c9ba79fa71e" userName="Koster, Ricky" userProvider="AD"/>
      </Event>
      <Event time="2026-06-09T13:41:11.50" id="{A6CB123D-156F-4416-9AEE-0AF968AD60DF}">
        <Attribution userId="S::monique.reinierkens@utrecht.nl::4cebe686-49e4-4a7c-b281-0287549ea064" userName="Reinierkens, Monique" userProvider="AD"/>
        <Anchor>
          <Comment id="{D4FBFBDD-5DEF-4329-B920-412D4CF00CF0}"/>
        </Anchor>
        <SetTitle title="@Koster, Ricky "/>
      </Event>
    </History>
  </Task>
</Tasks>
</file>

<file path=xl/persons/person.xml><?xml version="1.0" encoding="utf-8"?>
<personList xmlns="http://schemas.microsoft.com/office/spreadsheetml/2018/threadedcomments" xmlns:x="http://schemas.openxmlformats.org/spreadsheetml/2006/main">
  <person displayName="Koster, Ricky" id="{CDA9ED82-7B53-4394-870C-DC0D27F31373}" userId="ricky.koster@utrecht.nl" providerId="PeoplePicker"/>
  <person displayName="Muusse, Karl" id="{73E624C1-62E2-4360-9F77-049163181089}" userId="S::karl.muusse@utrecht.nl::f97e833a-d55d-438c-8ecc-4541ce67c78f" providerId="AD"/>
  <person displayName="Reinierkens, Monique" id="{8BA4402E-522F-4AC7-B56D-C6F9C77CD34F}" userId="S::monique.reinierkens@utrecht.nl::4cebe686-49e4-4a7c-b281-0287549ea064"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0" dT="2026-06-09T12:08:53.76" personId="{73E624C1-62E2-4360-9F77-049163181089}" id="{49C4BA2D-22BE-42B6-A475-5319EE3B26AF}">
    <text>ik kan me voorstellen dat er vooral mbt de tab gebruiksrecht een toelichting nodig is. Wat verwacht je daar nu wat de inschrijvers moeten invullen?</text>
  </threadedComment>
  <threadedComment ref="A30" dT="2026-06-09T13:41:11.50" personId="{8BA4402E-522F-4AC7-B56D-C6F9C77CD34F}" id="{D4FBFBDD-5DEF-4329-B920-412D4CF00CF0}" parentId="{49C4BA2D-22BE-42B6-A475-5319EE3B26AF}">
    <text xml:space="preserve">@Koster, Ricky </text>
    <mentions>
      <mention mentionpersonId="{CDA9ED82-7B53-4394-870C-DC0D27F31373}" mentionId="{72492081-0E93-485F-94A3-362341B0840E}" startIndex="0" length="14"/>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3ECF4-8442-4A09-A78E-0E5466DC1702}">
  <dimension ref="A1:M60"/>
  <sheetViews>
    <sheetView topLeftCell="A14" workbookViewId="0">
      <selection activeCell="N52" sqref="N52"/>
    </sheetView>
  </sheetViews>
  <sheetFormatPr defaultColWidth="9.109375" defaultRowHeight="14.4" x14ac:dyDescent="0.3"/>
  <cols>
    <col min="1" max="13" width="9.109375" style="31"/>
    <col min="14" max="16384" width="9.109375" style="30"/>
  </cols>
  <sheetData>
    <row r="1" spans="1:13" ht="36.6" x14ac:dyDescent="0.7">
      <c r="A1" s="19" t="s">
        <v>0</v>
      </c>
      <c r="B1" s="20"/>
      <c r="C1" s="18"/>
      <c r="D1" s="18"/>
      <c r="E1" s="18"/>
      <c r="F1" s="18"/>
      <c r="G1" s="18"/>
      <c r="H1" s="18"/>
      <c r="I1" s="18"/>
      <c r="J1" s="18"/>
      <c r="K1" s="18"/>
      <c r="L1" s="18"/>
      <c r="M1" s="17"/>
    </row>
    <row r="2" spans="1:13" ht="18" x14ac:dyDescent="0.35">
      <c r="A2" s="140" t="s">
        <v>1</v>
      </c>
      <c r="B2" s="20"/>
      <c r="C2" s="18"/>
      <c r="D2" s="18"/>
      <c r="E2" s="18"/>
      <c r="F2" s="18"/>
      <c r="G2" s="18"/>
      <c r="H2" s="18"/>
      <c r="I2" s="18"/>
      <c r="J2" s="18"/>
      <c r="K2" s="18"/>
      <c r="L2" s="18"/>
      <c r="M2" s="17"/>
    </row>
    <row r="3" spans="1:13" x14ac:dyDescent="0.3">
      <c r="A3" s="20" t="s">
        <v>2</v>
      </c>
      <c r="B3" s="20"/>
      <c r="C3" s="18"/>
      <c r="D3" s="18"/>
      <c r="E3" s="18"/>
      <c r="F3" s="18"/>
      <c r="G3" s="18"/>
      <c r="H3" s="18"/>
      <c r="I3" s="18"/>
      <c r="J3" s="18"/>
      <c r="K3" s="18"/>
      <c r="L3" s="18"/>
      <c r="M3" s="17"/>
    </row>
    <row r="4" spans="1:13" x14ac:dyDescent="0.3">
      <c r="A4" s="20" t="s">
        <v>3</v>
      </c>
      <c r="B4" s="20"/>
      <c r="C4" s="18"/>
      <c r="D4" s="18"/>
      <c r="E4" s="18"/>
      <c r="F4" s="18"/>
      <c r="G4" s="18"/>
      <c r="H4" s="18"/>
      <c r="I4" s="18"/>
      <c r="J4" s="18"/>
      <c r="K4" s="18"/>
      <c r="L4" s="18"/>
      <c r="M4" s="17"/>
    </row>
    <row r="5" spans="1:13" x14ac:dyDescent="0.3">
      <c r="A5" s="20"/>
      <c r="B5" s="20"/>
      <c r="C5" s="18"/>
      <c r="D5" s="18"/>
      <c r="E5" s="18"/>
      <c r="F5" s="18"/>
      <c r="G5" s="18"/>
      <c r="H5" s="18"/>
      <c r="I5" s="18"/>
      <c r="J5" s="18"/>
      <c r="K5" s="18"/>
      <c r="L5" s="18"/>
      <c r="M5" s="17"/>
    </row>
    <row r="6" spans="1:13" x14ac:dyDescent="0.3">
      <c r="A6" s="18"/>
      <c r="B6" s="18"/>
      <c r="C6" s="18"/>
      <c r="D6" s="18"/>
      <c r="E6" s="18"/>
      <c r="F6" s="18"/>
      <c r="G6" s="18"/>
      <c r="H6" s="18"/>
      <c r="I6" s="18"/>
      <c r="J6" s="18"/>
      <c r="K6" s="18"/>
      <c r="L6" s="18"/>
      <c r="M6" s="17"/>
    </row>
    <row r="7" spans="1:13" x14ac:dyDescent="0.3">
      <c r="A7" s="18"/>
      <c r="B7" s="18"/>
      <c r="C7" s="18"/>
      <c r="D7" s="18"/>
      <c r="E7" s="18"/>
      <c r="F7" s="18"/>
      <c r="G7" s="18"/>
      <c r="H7" s="18"/>
      <c r="I7" s="18"/>
      <c r="J7" s="18"/>
      <c r="K7" s="18"/>
      <c r="L7" s="18"/>
      <c r="M7" s="17"/>
    </row>
    <row r="8" spans="1:13" x14ac:dyDescent="0.3">
      <c r="A8" s="32" t="s">
        <v>4</v>
      </c>
      <c r="B8" s="18"/>
      <c r="C8" s="18"/>
      <c r="D8" s="18"/>
      <c r="E8" s="18"/>
      <c r="F8" s="18"/>
      <c r="G8" s="18"/>
      <c r="H8" s="18"/>
      <c r="I8" s="18"/>
      <c r="J8" s="18"/>
      <c r="K8" s="18"/>
      <c r="L8" s="18"/>
      <c r="M8" s="17"/>
    </row>
    <row r="9" spans="1:13" x14ac:dyDescent="0.3">
      <c r="A9" s="149"/>
      <c r="B9" s="150"/>
      <c r="C9" s="150"/>
      <c r="D9" s="150"/>
      <c r="E9" s="150"/>
      <c r="F9" s="150"/>
      <c r="G9" s="150"/>
      <c r="H9" s="151"/>
      <c r="I9" s="18"/>
      <c r="J9" s="11"/>
      <c r="K9" s="33" t="s">
        <v>5</v>
      </c>
      <c r="L9" s="18"/>
      <c r="M9" s="17"/>
    </row>
    <row r="10" spans="1:13" x14ac:dyDescent="0.3">
      <c r="A10" s="18"/>
      <c r="B10" s="18"/>
      <c r="C10" s="18"/>
      <c r="D10" s="18"/>
      <c r="E10" s="18"/>
      <c r="F10" s="18"/>
      <c r="G10" s="18"/>
      <c r="H10" s="18"/>
      <c r="I10" s="18"/>
      <c r="J10" s="18"/>
      <c r="K10" s="18"/>
      <c r="L10" s="18"/>
      <c r="M10" s="17"/>
    </row>
    <row r="11" spans="1:13" x14ac:dyDescent="0.3">
      <c r="A11" s="18"/>
      <c r="B11" s="18"/>
      <c r="C11" s="18"/>
      <c r="D11" s="18"/>
      <c r="E11" s="18"/>
      <c r="F11" s="18"/>
      <c r="G11" s="18"/>
      <c r="H11" s="18"/>
      <c r="I11" s="18"/>
      <c r="J11" s="18"/>
      <c r="K11" s="18"/>
      <c r="L11" s="18"/>
      <c r="M11" s="17"/>
    </row>
    <row r="12" spans="1:13" x14ac:dyDescent="0.3">
      <c r="A12" s="18"/>
      <c r="B12" s="18"/>
      <c r="C12" s="18"/>
      <c r="D12" s="18"/>
      <c r="E12" s="18"/>
      <c r="F12" s="18"/>
      <c r="G12" s="18"/>
      <c r="H12" s="18"/>
      <c r="I12" s="18"/>
      <c r="J12" s="18"/>
      <c r="K12" s="18"/>
      <c r="L12" s="18"/>
      <c r="M12" s="17"/>
    </row>
    <row r="13" spans="1:13" ht="15" thickBot="1" x14ac:dyDescent="0.35">
      <c r="A13" s="21"/>
      <c r="B13" s="21"/>
      <c r="C13" s="21"/>
      <c r="D13" s="21"/>
      <c r="E13" s="21"/>
      <c r="F13" s="21"/>
      <c r="G13" s="21"/>
      <c r="H13" s="21"/>
      <c r="I13" s="21"/>
      <c r="J13" s="21"/>
      <c r="K13" s="21"/>
      <c r="L13" s="21"/>
      <c r="M13" s="17"/>
    </row>
    <row r="14" spans="1:13" x14ac:dyDescent="0.3">
      <c r="A14" s="17"/>
      <c r="B14" s="17"/>
      <c r="C14" s="17"/>
      <c r="D14" s="17"/>
      <c r="E14" s="17"/>
      <c r="F14" s="17"/>
      <c r="G14" s="17"/>
      <c r="H14" s="17"/>
      <c r="I14" s="17"/>
      <c r="J14" s="17"/>
      <c r="K14" s="17"/>
      <c r="L14" s="17"/>
      <c r="M14" s="17"/>
    </row>
    <row r="15" spans="1:13" ht="17.399999999999999" x14ac:dyDescent="0.3">
      <c r="A15" s="22" t="s">
        <v>6</v>
      </c>
      <c r="B15" s="23"/>
      <c r="C15" s="24"/>
      <c r="D15" s="24"/>
      <c r="E15" s="24"/>
      <c r="F15" s="24"/>
      <c r="G15" s="24"/>
      <c r="H15" s="24"/>
      <c r="I15" s="25"/>
      <c r="J15" s="17"/>
      <c r="K15" s="147">
        <f>'1. Implementatie '!C13</f>
        <v>0</v>
      </c>
      <c r="L15" s="148"/>
      <c r="M15" s="17"/>
    </row>
    <row r="16" spans="1:13" x14ac:dyDescent="0.3">
      <c r="A16" s="17"/>
      <c r="B16" s="17"/>
      <c r="C16" s="17"/>
      <c r="D16" s="17"/>
      <c r="E16" s="17"/>
      <c r="F16" s="17"/>
      <c r="G16" s="17"/>
      <c r="H16" s="17"/>
      <c r="I16" s="17"/>
      <c r="J16" s="17"/>
      <c r="K16" s="17"/>
      <c r="L16" s="17"/>
      <c r="M16" s="17"/>
    </row>
    <row r="17" spans="1:13" ht="17.399999999999999" x14ac:dyDescent="0.3">
      <c r="A17" s="22" t="s">
        <v>7</v>
      </c>
      <c r="B17" s="23"/>
      <c r="C17" s="24"/>
      <c r="D17" s="24"/>
      <c r="E17" s="24"/>
      <c r="F17" s="24"/>
      <c r="G17" s="24"/>
      <c r="H17" s="24"/>
      <c r="I17" s="25"/>
      <c r="J17" s="17"/>
      <c r="K17" s="147">
        <f>'2. Koppelingen'!D25</f>
        <v>0</v>
      </c>
      <c r="L17" s="148"/>
      <c r="M17" s="17"/>
    </row>
    <row r="18" spans="1:13" x14ac:dyDescent="0.3">
      <c r="A18" s="17"/>
      <c r="B18" s="17"/>
      <c r="C18" s="17"/>
      <c r="D18" s="17"/>
      <c r="E18" s="17"/>
      <c r="F18" s="17"/>
      <c r="G18" s="17"/>
      <c r="H18" s="17"/>
      <c r="I18" s="17"/>
      <c r="J18" s="17"/>
      <c r="K18" s="17"/>
      <c r="L18" s="17"/>
      <c r="M18" s="17"/>
    </row>
    <row r="19" spans="1:13" ht="17.399999999999999" x14ac:dyDescent="0.3">
      <c r="A19" s="22" t="s">
        <v>8</v>
      </c>
      <c r="B19" s="23"/>
      <c r="C19" s="24"/>
      <c r="D19" s="24"/>
      <c r="E19" s="24"/>
      <c r="F19" s="24"/>
      <c r="G19" s="24"/>
      <c r="H19" s="24"/>
      <c r="I19" s="25"/>
      <c r="J19" s="17"/>
      <c r="K19" s="147">
        <f>'3. Gebruiksrecht (nieuw)'!G100</f>
        <v>0</v>
      </c>
      <c r="L19" s="148"/>
      <c r="M19" s="17"/>
    </row>
    <row r="20" spans="1:13" x14ac:dyDescent="0.3">
      <c r="A20" s="17"/>
      <c r="B20" s="17"/>
      <c r="C20" s="17"/>
      <c r="D20" s="17"/>
      <c r="E20" s="17"/>
      <c r="F20" s="17"/>
      <c r="G20" s="17"/>
      <c r="H20" s="17"/>
      <c r="I20" s="17"/>
      <c r="J20" s="17"/>
      <c r="K20" s="17"/>
      <c r="L20" s="17"/>
      <c r="M20" s="17"/>
    </row>
    <row r="21" spans="1:13" ht="17.399999999999999" x14ac:dyDescent="0.3">
      <c r="A21" s="22" t="s">
        <v>9</v>
      </c>
      <c r="B21" s="23"/>
      <c r="C21" s="24"/>
      <c r="D21" s="24"/>
      <c r="E21" s="24"/>
      <c r="F21" s="24"/>
      <c r="G21" s="24"/>
      <c r="H21" s="24"/>
      <c r="I21" s="25"/>
      <c r="J21" s="17"/>
      <c r="K21" s="147">
        <f>'4.Additionele werkzaamheden Con'!G4</f>
        <v>0</v>
      </c>
      <c r="L21" s="148"/>
      <c r="M21" s="17"/>
    </row>
    <row r="22" spans="1:13" x14ac:dyDescent="0.3">
      <c r="A22" s="17"/>
      <c r="B22" s="17"/>
      <c r="C22" s="17"/>
      <c r="D22" s="17"/>
      <c r="E22" s="17"/>
      <c r="F22" s="17"/>
      <c r="G22" s="17"/>
      <c r="H22" s="17"/>
      <c r="I22" s="17"/>
      <c r="J22" s="17"/>
      <c r="K22" s="17"/>
      <c r="L22" s="17"/>
      <c r="M22" s="17"/>
    </row>
    <row r="23" spans="1:13" ht="17.399999999999999" x14ac:dyDescent="0.3">
      <c r="A23" s="22" t="s">
        <v>10</v>
      </c>
      <c r="B23" s="23"/>
      <c r="C23" s="24"/>
      <c r="D23" s="24"/>
      <c r="E23" s="24"/>
      <c r="F23" s="24"/>
      <c r="G23" s="24"/>
      <c r="H23" s="24"/>
      <c r="I23" s="25"/>
      <c r="J23" s="17"/>
      <c r="K23" s="147">
        <f>'5. Additioneel'!G6</f>
        <v>0</v>
      </c>
      <c r="L23" s="148"/>
      <c r="M23" s="17"/>
    </row>
    <row r="24" spans="1:13" ht="15" thickBot="1" x14ac:dyDescent="0.35">
      <c r="A24" s="21"/>
      <c r="B24" s="21"/>
      <c r="C24" s="21"/>
      <c r="D24" s="21"/>
      <c r="E24" s="21"/>
      <c r="F24" s="21"/>
      <c r="G24" s="21"/>
      <c r="H24" s="21"/>
      <c r="I24" s="21"/>
      <c r="J24" s="21"/>
      <c r="K24" s="21"/>
      <c r="L24" s="21"/>
      <c r="M24" s="17"/>
    </row>
    <row r="25" spans="1:13" x14ac:dyDescent="0.3">
      <c r="A25" s="17"/>
      <c r="B25" s="17"/>
      <c r="C25" s="17"/>
      <c r="D25" s="17"/>
      <c r="E25" s="17"/>
      <c r="F25" s="17"/>
      <c r="G25" s="17"/>
      <c r="H25" s="17"/>
      <c r="I25" s="17"/>
      <c r="J25" s="17"/>
      <c r="K25" s="17"/>
      <c r="L25" s="17"/>
      <c r="M25" s="17"/>
    </row>
    <row r="26" spans="1:13" ht="17.399999999999999" x14ac:dyDescent="0.3">
      <c r="A26" s="26" t="s">
        <v>11</v>
      </c>
      <c r="B26" s="27"/>
      <c r="C26" s="28"/>
      <c r="D26" s="28"/>
      <c r="E26" s="28"/>
      <c r="F26" s="28"/>
      <c r="G26" s="28"/>
      <c r="H26" s="28"/>
      <c r="I26" s="29"/>
      <c r="J26" s="17"/>
      <c r="K26" s="147">
        <f>K15+K17+K19+K21+K23</f>
        <v>0</v>
      </c>
      <c r="L26" s="148"/>
      <c r="M26" s="17"/>
    </row>
    <row r="27" spans="1:13" ht="15" thickBot="1" x14ac:dyDescent="0.35">
      <c r="A27" s="21"/>
      <c r="B27" s="21"/>
      <c r="C27" s="21"/>
      <c r="D27" s="21"/>
      <c r="E27" s="21"/>
      <c r="F27" s="21"/>
      <c r="G27" s="21"/>
      <c r="H27" s="21"/>
      <c r="I27" s="21"/>
      <c r="J27" s="21"/>
      <c r="K27" s="21"/>
      <c r="L27" s="21"/>
      <c r="M27" s="17"/>
    </row>
    <row r="28" spans="1:13" x14ac:dyDescent="0.3">
      <c r="A28" s="17"/>
      <c r="B28" s="17"/>
      <c r="C28" s="17"/>
      <c r="D28" s="17"/>
      <c r="E28" s="17"/>
      <c r="F28" s="17"/>
      <c r="G28" s="17"/>
      <c r="H28" s="17"/>
      <c r="I28" s="17"/>
      <c r="J28" s="17"/>
      <c r="K28" s="17"/>
      <c r="L28" s="17"/>
      <c r="M28" s="17"/>
    </row>
    <row r="30" spans="1:13" ht="15" customHeight="1" thickBot="1" x14ac:dyDescent="0.35">
      <c r="A30" s="58" t="s">
        <v>12</v>
      </c>
    </row>
    <row r="31" spans="1:13" ht="15" thickBot="1" x14ac:dyDescent="0.35">
      <c r="A31" s="47" t="s">
        <v>13</v>
      </c>
      <c r="B31" s="48"/>
      <c r="C31" s="48"/>
      <c r="D31" s="48"/>
      <c r="E31" s="48"/>
      <c r="F31" s="48"/>
      <c r="G31" s="48"/>
      <c r="H31" s="48"/>
      <c r="I31" s="49"/>
    </row>
    <row r="32" spans="1:13" ht="15" thickBot="1" x14ac:dyDescent="0.35">
      <c r="A32" s="47" t="s">
        <v>14</v>
      </c>
      <c r="B32" s="48"/>
      <c r="C32" s="48"/>
      <c r="D32" s="48"/>
      <c r="E32" s="48"/>
      <c r="F32" s="48"/>
      <c r="G32" s="48"/>
      <c r="H32" s="48"/>
      <c r="I32" s="49"/>
    </row>
    <row r="33" spans="1:9" ht="15" thickBot="1" x14ac:dyDescent="0.35">
      <c r="A33" s="47" t="s">
        <v>15</v>
      </c>
      <c r="B33" s="48"/>
      <c r="C33" s="48"/>
      <c r="D33" s="48"/>
      <c r="E33" s="48"/>
      <c r="F33" s="48"/>
      <c r="G33" s="48"/>
      <c r="H33" s="48"/>
      <c r="I33" s="49"/>
    </row>
    <row r="34" spans="1:9" ht="15" thickBot="1" x14ac:dyDescent="0.35">
      <c r="A34" s="47" t="s">
        <v>16</v>
      </c>
      <c r="B34" s="48"/>
      <c r="C34" s="48"/>
      <c r="D34" s="48"/>
      <c r="E34" s="48"/>
      <c r="F34" s="48"/>
      <c r="G34" s="48"/>
      <c r="H34" s="48"/>
      <c r="I34" s="49"/>
    </row>
    <row r="35" spans="1:9" ht="15" thickBot="1" x14ac:dyDescent="0.35">
      <c r="A35" s="47" t="s">
        <v>17</v>
      </c>
      <c r="B35" s="48"/>
      <c r="C35" s="48"/>
      <c r="D35" s="48"/>
      <c r="E35" s="48"/>
      <c r="F35" s="48"/>
      <c r="G35" s="48"/>
      <c r="H35" s="48"/>
      <c r="I35" s="49"/>
    </row>
    <row r="36" spans="1:9" ht="15" thickBot="1" x14ac:dyDescent="0.35">
      <c r="A36" s="47" t="s">
        <v>18</v>
      </c>
      <c r="B36" s="48"/>
      <c r="C36" s="48"/>
      <c r="D36" s="48"/>
      <c r="E36" s="48"/>
      <c r="F36" s="48"/>
      <c r="G36" s="48"/>
      <c r="H36" s="48"/>
      <c r="I36" s="49"/>
    </row>
    <row r="37" spans="1:9" ht="15" thickBot="1" x14ac:dyDescent="0.35">
      <c r="A37" s="47" t="s">
        <v>19</v>
      </c>
      <c r="B37" s="48"/>
      <c r="C37" s="48"/>
      <c r="D37" s="48"/>
      <c r="E37" s="48" t="s">
        <v>20</v>
      </c>
      <c r="F37" s="48"/>
      <c r="G37" s="48"/>
      <c r="H37" s="48"/>
      <c r="I37" s="49"/>
    </row>
    <row r="38" spans="1:9" ht="15" thickBot="1" x14ac:dyDescent="0.35">
      <c r="A38" s="47" t="s">
        <v>21</v>
      </c>
      <c r="B38" s="48"/>
      <c r="C38" s="48"/>
      <c r="D38" s="48"/>
      <c r="E38" s="48"/>
      <c r="F38" s="48"/>
      <c r="G38" s="48"/>
      <c r="H38" s="48"/>
      <c r="I38" s="49"/>
    </row>
    <row r="39" spans="1:9" ht="15" thickBot="1" x14ac:dyDescent="0.35">
      <c r="A39" s="47" t="s">
        <v>22</v>
      </c>
      <c r="B39" s="48"/>
      <c r="C39" s="48"/>
      <c r="D39" s="48"/>
      <c r="E39" s="48"/>
      <c r="F39" s="48"/>
      <c r="G39" s="48"/>
      <c r="H39" s="48"/>
      <c r="I39" s="49"/>
    </row>
    <row r="40" spans="1:9" x14ac:dyDescent="0.3">
      <c r="A40" s="47" t="s">
        <v>23</v>
      </c>
      <c r="B40" s="48"/>
      <c r="C40" s="48"/>
      <c r="D40" s="48"/>
      <c r="E40" s="48"/>
      <c r="F40" s="48"/>
      <c r="G40" s="48"/>
      <c r="H40" s="48"/>
      <c r="I40" s="49"/>
    </row>
    <row r="41" spans="1:9" ht="15" thickBot="1" x14ac:dyDescent="0.35">
      <c r="A41" s="47" t="s">
        <v>24</v>
      </c>
      <c r="B41" s="48"/>
      <c r="C41" s="48"/>
      <c r="D41" s="48"/>
      <c r="E41" s="48"/>
      <c r="F41" s="48"/>
      <c r="G41" s="48"/>
      <c r="H41" s="48"/>
      <c r="I41" s="49"/>
    </row>
    <row r="42" spans="1:9" ht="15" thickBot="1" x14ac:dyDescent="0.35">
      <c r="A42" s="47" t="s">
        <v>25</v>
      </c>
      <c r="B42" s="48"/>
      <c r="C42" s="48"/>
      <c r="D42" s="48"/>
      <c r="E42" s="48"/>
      <c r="F42" s="48"/>
      <c r="G42" s="48"/>
      <c r="H42" s="48"/>
      <c r="I42" s="49"/>
    </row>
    <row r="43" spans="1:9" ht="15" thickBot="1" x14ac:dyDescent="0.35">
      <c r="A43" s="47" t="s">
        <v>26</v>
      </c>
      <c r="B43" s="48"/>
      <c r="C43" s="48"/>
      <c r="D43" s="48"/>
      <c r="E43" s="48"/>
      <c r="F43" s="48"/>
      <c r="G43" s="48"/>
      <c r="H43" s="48"/>
      <c r="I43" s="49"/>
    </row>
    <row r="44" spans="1:9" ht="15" thickBot="1" x14ac:dyDescent="0.35">
      <c r="A44" s="47" t="s">
        <v>27</v>
      </c>
      <c r="B44" s="48"/>
      <c r="C44" s="48"/>
      <c r="D44" s="48"/>
      <c r="E44" s="48"/>
      <c r="F44" s="48"/>
      <c r="G44" s="48"/>
      <c r="H44" s="48"/>
      <c r="I44" s="49"/>
    </row>
    <row r="45" spans="1:9" ht="15" thickBot="1" x14ac:dyDescent="0.35">
      <c r="A45" s="47" t="s">
        <v>28</v>
      </c>
      <c r="B45" s="48"/>
      <c r="C45" s="48"/>
      <c r="D45" s="48"/>
      <c r="E45" s="48"/>
      <c r="F45" s="48"/>
      <c r="G45" s="48"/>
      <c r="H45" s="48"/>
      <c r="I45" s="49"/>
    </row>
    <row r="46" spans="1:9" ht="15" thickBot="1" x14ac:dyDescent="0.35">
      <c r="A46" s="47" t="s">
        <v>29</v>
      </c>
      <c r="B46" s="48"/>
      <c r="C46" s="48"/>
      <c r="D46" s="48"/>
      <c r="E46" s="48"/>
      <c r="F46" s="48"/>
      <c r="G46" s="48"/>
      <c r="H46" s="48"/>
      <c r="I46" s="49"/>
    </row>
    <row r="47" spans="1:9" ht="15" thickBot="1" x14ac:dyDescent="0.35">
      <c r="A47" s="188" t="s">
        <v>30</v>
      </c>
      <c r="B47" s="189"/>
      <c r="C47" s="189"/>
      <c r="D47" s="189"/>
      <c r="E47" s="189"/>
      <c r="F47" s="189"/>
      <c r="G47" s="189"/>
      <c r="H47" s="189"/>
      <c r="I47" s="190"/>
    </row>
    <row r="48" spans="1:9" ht="15" thickBot="1" x14ac:dyDescent="0.35">
      <c r="A48" s="188" t="s">
        <v>31</v>
      </c>
      <c r="B48" s="189"/>
      <c r="C48" s="189"/>
      <c r="D48" s="189"/>
      <c r="E48" s="189"/>
      <c r="F48" s="189"/>
      <c r="G48" s="189"/>
      <c r="H48" s="189"/>
      <c r="I48" s="190"/>
    </row>
    <row r="49" spans="1:12" ht="15" thickBot="1" x14ac:dyDescent="0.35">
      <c r="A49" s="188" t="s">
        <v>32</v>
      </c>
      <c r="B49" s="189"/>
      <c r="C49" s="189"/>
      <c r="D49" s="189"/>
      <c r="E49" s="189"/>
      <c r="F49" s="189"/>
      <c r="G49" s="189"/>
      <c r="H49" s="189"/>
      <c r="I49" s="190"/>
    </row>
    <row r="50" spans="1:12" ht="15" thickBot="1" x14ac:dyDescent="0.35">
      <c r="A50" s="188" t="s">
        <v>33</v>
      </c>
      <c r="B50" s="189"/>
      <c r="C50" s="189"/>
      <c r="D50" s="189"/>
      <c r="E50" s="189"/>
      <c r="F50" s="189"/>
      <c r="G50" s="189"/>
      <c r="H50" s="189"/>
      <c r="I50" s="190"/>
    </row>
    <row r="51" spans="1:12" ht="15" thickBot="1" x14ac:dyDescent="0.35">
      <c r="A51" s="191" t="s">
        <v>34</v>
      </c>
      <c r="B51" s="192"/>
      <c r="C51" s="192"/>
      <c r="D51" s="192"/>
      <c r="E51" s="192"/>
      <c r="F51" s="192"/>
      <c r="G51" s="192"/>
      <c r="H51" s="192"/>
      <c r="I51" s="193"/>
    </row>
    <row r="54" spans="1:12" ht="16.8" x14ac:dyDescent="0.3">
      <c r="A54" s="145" t="s">
        <v>35</v>
      </c>
      <c r="B54" s="58"/>
      <c r="C54" s="58"/>
      <c r="D54" s="58"/>
    </row>
    <row r="55" spans="1:12" ht="82.5" customHeight="1" x14ac:dyDescent="0.3">
      <c r="A55" s="146" t="s">
        <v>36</v>
      </c>
      <c r="B55" s="146"/>
      <c r="C55" s="146"/>
      <c r="D55" s="146"/>
      <c r="E55" s="146"/>
      <c r="F55" s="146"/>
      <c r="G55" s="146"/>
      <c r="H55" s="146"/>
      <c r="I55" s="146"/>
      <c r="J55" s="146"/>
      <c r="K55" s="146"/>
      <c r="L55" s="146"/>
    </row>
    <row r="56" spans="1:12" x14ac:dyDescent="0.3">
      <c r="A56" s="143"/>
    </row>
    <row r="57" spans="1:12" ht="69.75" customHeight="1" x14ac:dyDescent="0.3">
      <c r="A57" s="146" t="s">
        <v>37</v>
      </c>
      <c r="B57" s="146"/>
      <c r="C57" s="146"/>
      <c r="D57" s="146"/>
      <c r="E57" s="146"/>
      <c r="F57" s="146"/>
      <c r="G57" s="146"/>
      <c r="H57" s="146"/>
      <c r="I57" s="146"/>
      <c r="J57" s="146"/>
      <c r="K57" s="146"/>
      <c r="L57" s="146"/>
    </row>
    <row r="58" spans="1:12" ht="69.75" customHeight="1" x14ac:dyDescent="0.3">
      <c r="A58" s="146" t="s">
        <v>38</v>
      </c>
      <c r="B58" s="146"/>
      <c r="C58" s="146"/>
      <c r="D58" s="146"/>
      <c r="E58" s="146"/>
      <c r="F58" s="146"/>
      <c r="G58" s="146"/>
      <c r="H58" s="146"/>
      <c r="I58" s="146"/>
      <c r="J58" s="146"/>
      <c r="K58" s="146"/>
      <c r="L58" s="146"/>
    </row>
    <row r="59" spans="1:12" ht="91.5" customHeight="1" x14ac:dyDescent="0.3">
      <c r="A59" s="146" t="s">
        <v>39</v>
      </c>
      <c r="B59" s="146"/>
      <c r="C59" s="146"/>
      <c r="D59" s="146"/>
      <c r="E59" s="146"/>
      <c r="F59" s="146"/>
      <c r="G59" s="146"/>
      <c r="H59" s="146"/>
      <c r="I59" s="146"/>
      <c r="J59" s="146"/>
      <c r="K59" s="146"/>
      <c r="L59" s="146"/>
    </row>
    <row r="60" spans="1:12" ht="96" customHeight="1" x14ac:dyDescent="0.3">
      <c r="A60" s="146" t="s">
        <v>146</v>
      </c>
      <c r="B60" s="146"/>
      <c r="C60" s="146"/>
      <c r="D60" s="146"/>
      <c r="E60" s="146"/>
      <c r="F60" s="146"/>
      <c r="G60" s="146"/>
      <c r="H60" s="146"/>
      <c r="I60" s="146"/>
      <c r="J60" s="146"/>
      <c r="K60" s="146"/>
      <c r="L60" s="146"/>
    </row>
  </sheetData>
  <sheetProtection algorithmName="SHA-512" hashValue="6hdeH8SWMWKU0f61f5KL87KZJKhXcf/4C2Ih24L6Sv9lQhL1/w47A492blH/zGLmgxkvijzY3me9afsHWAC7fw==" saltValue="SG1foxDikKrj2hhT2aTvBA==" spinCount="100000" sheet="1" objects="1" scenarios="1"/>
  <mergeCells count="12">
    <mergeCell ref="K23:L23"/>
    <mergeCell ref="K26:L26"/>
    <mergeCell ref="A9:H9"/>
    <mergeCell ref="K15:L15"/>
    <mergeCell ref="K17:L17"/>
    <mergeCell ref="K19:L19"/>
    <mergeCell ref="K21:L21"/>
    <mergeCell ref="A55:L55"/>
    <mergeCell ref="A57:L57"/>
    <mergeCell ref="A59:L59"/>
    <mergeCell ref="A60:L60"/>
    <mergeCell ref="A58:L58"/>
  </mergeCells>
  <pageMargins left="0.7" right="0.7" top="0.75" bottom="0.75" header="0.3" footer="0.3"/>
  <pageSetup paperSize="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027E-7F3F-467A-8B51-E2D91749BD85}">
  <dimension ref="A1:F14"/>
  <sheetViews>
    <sheetView workbookViewId="0">
      <selection activeCell="F29" sqref="F29"/>
    </sheetView>
  </sheetViews>
  <sheetFormatPr defaultColWidth="9.109375" defaultRowHeight="14.4" x14ac:dyDescent="0.3"/>
  <cols>
    <col min="1" max="1" width="5.88671875" style="31" customWidth="1"/>
    <col min="2" max="3" width="37.44140625" style="31" customWidth="1"/>
    <col min="4" max="4" width="5.33203125" style="31" customWidth="1"/>
    <col min="5" max="16384" width="9.109375" style="31"/>
  </cols>
  <sheetData>
    <row r="1" spans="1:6" ht="15" thickBot="1" x14ac:dyDescent="0.35">
      <c r="A1" s="17"/>
      <c r="B1" s="17"/>
      <c r="C1" s="17"/>
      <c r="D1" s="17"/>
      <c r="E1" s="17"/>
      <c r="F1" s="17"/>
    </row>
    <row r="2" spans="1:6" ht="19.8" x14ac:dyDescent="0.3">
      <c r="A2" s="17"/>
      <c r="B2" s="152" t="s">
        <v>40</v>
      </c>
      <c r="C2" s="153"/>
      <c r="D2" s="17"/>
    </row>
    <row r="3" spans="1:6" ht="61.5" customHeight="1" x14ac:dyDescent="0.3">
      <c r="A3" s="17"/>
      <c r="B3" s="154" t="s">
        <v>41</v>
      </c>
      <c r="C3" s="155"/>
      <c r="D3" s="17"/>
    </row>
    <row r="4" spans="1:6" x14ac:dyDescent="0.3">
      <c r="A4" s="17"/>
      <c r="B4" s="34" t="s">
        <v>42</v>
      </c>
      <c r="C4" s="35" t="s">
        <v>43</v>
      </c>
      <c r="D4" s="17"/>
    </row>
    <row r="5" spans="1:6" x14ac:dyDescent="0.3">
      <c r="A5" s="17"/>
      <c r="B5" s="5" t="s">
        <v>44</v>
      </c>
      <c r="C5" s="11"/>
      <c r="D5" s="17"/>
    </row>
    <row r="6" spans="1:6" x14ac:dyDescent="0.3">
      <c r="A6" s="17"/>
      <c r="B6" s="5" t="s">
        <v>45</v>
      </c>
      <c r="C6" s="11"/>
      <c r="D6" s="17"/>
    </row>
    <row r="7" spans="1:6" x14ac:dyDescent="0.3">
      <c r="A7" s="17"/>
      <c r="B7" s="5" t="s">
        <v>46</v>
      </c>
      <c r="C7" s="11"/>
      <c r="D7" s="17"/>
    </row>
    <row r="8" spans="1:6" x14ac:dyDescent="0.3">
      <c r="A8" s="17"/>
      <c r="B8" s="8" t="s">
        <v>47</v>
      </c>
      <c r="C8" s="11"/>
      <c r="D8" s="17"/>
    </row>
    <row r="9" spans="1:6" x14ac:dyDescent="0.3">
      <c r="A9" s="17"/>
      <c r="B9" s="8" t="s">
        <v>48</v>
      </c>
      <c r="C9" s="11"/>
      <c r="D9" s="17"/>
    </row>
    <row r="10" spans="1:6" x14ac:dyDescent="0.3">
      <c r="A10" s="17"/>
      <c r="B10" s="5" t="s">
        <v>49</v>
      </c>
      <c r="C10" s="11"/>
      <c r="D10" s="17"/>
    </row>
    <row r="11" spans="1:6" x14ac:dyDescent="0.3">
      <c r="A11" s="17"/>
      <c r="B11" s="8" t="s">
        <v>50</v>
      </c>
      <c r="C11" s="11"/>
      <c r="D11" s="17"/>
    </row>
    <row r="12" spans="1:6" x14ac:dyDescent="0.3">
      <c r="A12" s="17"/>
      <c r="B12" s="45" t="s">
        <v>51</v>
      </c>
      <c r="C12" s="141"/>
      <c r="D12" s="17"/>
    </row>
    <row r="13" spans="1:6" ht="15" thickBot="1" x14ac:dyDescent="0.35">
      <c r="A13" s="17"/>
      <c r="B13" s="46" t="s">
        <v>52</v>
      </c>
      <c r="C13" s="194">
        <f>SUM(C5:C12)</f>
        <v>0</v>
      </c>
      <c r="D13" s="17"/>
    </row>
    <row r="14" spans="1:6" ht="20.25" customHeight="1" x14ac:dyDescent="0.3">
      <c r="A14" s="17"/>
      <c r="B14" s="17"/>
      <c r="C14" s="17"/>
      <c r="D14" s="17"/>
    </row>
  </sheetData>
  <sheetProtection algorithmName="SHA-512" hashValue="C+nIJQW8pqB0JwP9e4wlumZ7U0+9DZsB9Nkl7xgEMAu6DyX3fQJWNxKkfXaBnQkc571BgLFMyiT5fC3tOnuYYg==" saltValue="hx7DXBfhFXU4L4WD/qIa3A==" spinCount="100000" sheet="1" objects="1" scenarios="1"/>
  <mergeCells count="2">
    <mergeCell ref="B2:C2"/>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1572-A101-4A12-8A29-7EBA15E77640}">
  <dimension ref="A1:F26"/>
  <sheetViews>
    <sheetView workbookViewId="0">
      <selection activeCell="H30" sqref="H30"/>
    </sheetView>
  </sheetViews>
  <sheetFormatPr defaultColWidth="9.109375" defaultRowHeight="14.4" x14ac:dyDescent="0.3"/>
  <cols>
    <col min="1" max="1" width="9.109375" style="31"/>
    <col min="2" max="2" width="50.44140625" style="31" customWidth="1"/>
    <col min="3" max="3" width="14.6640625" style="31" bestFit="1" customWidth="1"/>
    <col min="4" max="4" width="13.88671875" style="31" customWidth="1"/>
    <col min="5" max="5" width="11.5546875" style="31" bestFit="1" customWidth="1"/>
    <col min="6" max="16384" width="9.109375" style="31"/>
  </cols>
  <sheetData>
    <row r="1" spans="1:6" ht="15" thickBot="1" x14ac:dyDescent="0.35">
      <c r="A1" s="17"/>
      <c r="B1"/>
      <c r="C1"/>
      <c r="D1" s="17"/>
      <c r="E1" s="17"/>
      <c r="F1" s="17"/>
    </row>
    <row r="2" spans="1:6" ht="19.8" x14ac:dyDescent="0.3">
      <c r="A2" s="17"/>
      <c r="B2" s="152" t="s">
        <v>53</v>
      </c>
      <c r="C2" s="153"/>
      <c r="D2" s="17"/>
      <c r="E2" s="17"/>
      <c r="F2" s="17"/>
    </row>
    <row r="3" spans="1:6" x14ac:dyDescent="0.3">
      <c r="A3" s="17"/>
      <c r="B3" s="36" t="s">
        <v>42</v>
      </c>
      <c r="C3" s="37" t="s">
        <v>54</v>
      </c>
      <c r="D3" s="17"/>
      <c r="E3" s="17"/>
      <c r="F3" s="17"/>
    </row>
    <row r="4" spans="1:6" x14ac:dyDescent="0.3">
      <c r="A4" s="17"/>
      <c r="B4" s="9" t="s">
        <v>55</v>
      </c>
      <c r="C4" s="13"/>
      <c r="D4" s="17"/>
      <c r="E4" s="17"/>
      <c r="F4" s="17"/>
    </row>
    <row r="5" spans="1:6" x14ac:dyDescent="0.3">
      <c r="A5" s="17"/>
      <c r="B5" s="5" t="s">
        <v>56</v>
      </c>
      <c r="C5" s="14"/>
      <c r="D5" s="17"/>
      <c r="E5" s="17"/>
      <c r="F5" s="17"/>
    </row>
    <row r="6" spans="1:6" x14ac:dyDescent="0.3">
      <c r="A6" s="17"/>
      <c r="B6" s="5" t="s">
        <v>57</v>
      </c>
      <c r="C6" s="14"/>
      <c r="D6" s="17"/>
      <c r="E6" s="17"/>
      <c r="F6" s="17"/>
    </row>
    <row r="7" spans="1:6" x14ac:dyDescent="0.3">
      <c r="A7" s="17"/>
      <c r="B7" s="5" t="s">
        <v>58</v>
      </c>
      <c r="C7" s="14"/>
      <c r="D7" s="17"/>
      <c r="E7" s="17"/>
      <c r="F7" s="17"/>
    </row>
    <row r="8" spans="1:6" x14ac:dyDescent="0.3">
      <c r="A8" s="17"/>
      <c r="B8" s="5" t="s">
        <v>59</v>
      </c>
      <c r="C8" s="14"/>
      <c r="D8" s="17"/>
      <c r="E8" s="17"/>
      <c r="F8" s="17"/>
    </row>
    <row r="9" spans="1:6" x14ac:dyDescent="0.3">
      <c r="A9" s="17"/>
      <c r="B9" s="5" t="s">
        <v>60</v>
      </c>
      <c r="C9" s="14"/>
      <c r="D9" s="17"/>
      <c r="E9" s="17"/>
      <c r="F9" s="17"/>
    </row>
    <row r="10" spans="1:6" x14ac:dyDescent="0.3">
      <c r="A10" s="17"/>
      <c r="B10" s="5"/>
      <c r="C10" s="144"/>
      <c r="D10" s="17"/>
      <c r="E10" s="17"/>
      <c r="F10" s="17"/>
    </row>
    <row r="11" spans="1:6" x14ac:dyDescent="0.3">
      <c r="A11" s="17"/>
      <c r="B11" s="9" t="s">
        <v>61</v>
      </c>
      <c r="C11" s="144"/>
      <c r="D11" s="17"/>
      <c r="E11" s="17"/>
      <c r="F11" s="17"/>
    </row>
    <row r="12" spans="1:6" x14ac:dyDescent="0.3">
      <c r="A12" s="17"/>
      <c r="B12" s="5" t="s">
        <v>62</v>
      </c>
      <c r="C12" s="14"/>
      <c r="D12" s="17"/>
      <c r="E12" s="17"/>
      <c r="F12" s="17"/>
    </row>
    <row r="13" spans="1:6" x14ac:dyDescent="0.3">
      <c r="A13" s="17"/>
      <c r="B13" s="5" t="s">
        <v>63</v>
      </c>
      <c r="C13" s="14"/>
      <c r="D13" s="17"/>
      <c r="E13" s="17"/>
      <c r="F13" s="17"/>
    </row>
    <row r="14" spans="1:6" x14ac:dyDescent="0.3">
      <c r="A14" s="17"/>
      <c r="B14" s="5" t="s">
        <v>64</v>
      </c>
      <c r="C14" s="14"/>
      <c r="D14" s="17"/>
      <c r="E14" s="17"/>
      <c r="F14" s="17"/>
    </row>
    <row r="15" spans="1:6" x14ac:dyDescent="0.3">
      <c r="A15" s="17"/>
      <c r="B15" s="5"/>
      <c r="C15" s="144"/>
      <c r="D15" s="17"/>
      <c r="E15" s="17"/>
      <c r="F15" s="17"/>
    </row>
    <row r="16" spans="1:6" x14ac:dyDescent="0.3">
      <c r="A16" s="17"/>
      <c r="B16" s="5"/>
      <c r="C16" s="12"/>
      <c r="D16" s="17"/>
      <c r="E16" s="17"/>
      <c r="F16" s="17"/>
    </row>
    <row r="17" spans="1:6" x14ac:dyDescent="0.3">
      <c r="A17" s="17"/>
      <c r="B17" s="10" t="s">
        <v>65</v>
      </c>
      <c r="C17" s="195">
        <f>SUM(C5:C16)</f>
        <v>0</v>
      </c>
      <c r="D17" s="17"/>
      <c r="E17" s="17"/>
      <c r="F17" s="17"/>
    </row>
    <row r="18" spans="1:6" ht="15" thickBot="1" x14ac:dyDescent="0.35">
      <c r="A18" s="17"/>
      <c r="B18" s="7"/>
      <c r="C18" s="6"/>
      <c r="D18" s="17"/>
      <c r="E18" s="17"/>
      <c r="F18" s="17"/>
    </row>
    <row r="19" spans="1:6" ht="15" thickBot="1" x14ac:dyDescent="0.35">
      <c r="A19" s="17"/>
      <c r="B19" s="17"/>
      <c r="C19" s="17"/>
      <c r="D19" s="17"/>
      <c r="E19" s="17"/>
      <c r="F19" s="17"/>
    </row>
    <row r="20" spans="1:6" ht="19.8" x14ac:dyDescent="0.3">
      <c r="A20" s="17"/>
      <c r="B20" s="156" t="s">
        <v>66</v>
      </c>
      <c r="C20" s="157"/>
      <c r="D20" s="157"/>
      <c r="E20" s="158"/>
      <c r="F20" s="17"/>
    </row>
    <row r="21" spans="1:6" ht="27" thickBot="1" x14ac:dyDescent="0.35">
      <c r="A21" s="17"/>
      <c r="B21" s="53" t="s">
        <v>42</v>
      </c>
      <c r="C21" s="54" t="s">
        <v>67</v>
      </c>
      <c r="D21" s="55" t="s">
        <v>68</v>
      </c>
      <c r="E21" s="56" t="s">
        <v>54</v>
      </c>
      <c r="F21" s="17"/>
    </row>
    <row r="22" spans="1:6" x14ac:dyDescent="0.3">
      <c r="A22" s="17"/>
      <c r="B22" s="52" t="s">
        <v>69</v>
      </c>
      <c r="C22" s="4">
        <v>7</v>
      </c>
      <c r="D22" s="57"/>
      <c r="E22" s="195">
        <f>D22*C22</f>
        <v>0</v>
      </c>
      <c r="F22" s="17"/>
    </row>
    <row r="23" spans="1:6" ht="15" thickBot="1" x14ac:dyDescent="0.35">
      <c r="A23" s="17"/>
      <c r="B23" s="159" t="s">
        <v>70</v>
      </c>
      <c r="C23" s="160"/>
      <c r="D23" s="161"/>
      <c r="E23" s="196">
        <f>E22</f>
        <v>0</v>
      </c>
      <c r="F23" s="17"/>
    </row>
    <row r="24" spans="1:6" ht="15" thickBot="1" x14ac:dyDescent="0.35">
      <c r="A24" s="17"/>
      <c r="B24" s="17"/>
      <c r="C24" s="17"/>
      <c r="D24" s="17"/>
      <c r="E24" s="17"/>
      <c r="F24" s="17"/>
    </row>
    <row r="25" spans="1:6" ht="15" thickBot="1" x14ac:dyDescent="0.35">
      <c r="A25" s="17"/>
      <c r="B25" s="50"/>
      <c r="C25" s="51" t="s">
        <v>71</v>
      </c>
      <c r="D25" s="197">
        <f>E23+C17</f>
        <v>0</v>
      </c>
      <c r="E25" s="17"/>
      <c r="F25" s="17"/>
    </row>
    <row r="26" spans="1:6" x14ac:dyDescent="0.3">
      <c r="A26" s="17"/>
      <c r="B26" s="17"/>
      <c r="C26" s="17"/>
      <c r="D26" s="17"/>
      <c r="E26" s="17"/>
      <c r="F26" s="17"/>
    </row>
  </sheetData>
  <sheetProtection algorithmName="SHA-512" hashValue="ThkI1LrwQPl4gzgJNWyIxiV0gG2XoRu64L+31oBvi8tebZkhUgU3pxr0QQt9uQFeQNcWPTEh6T6mD66sJmkaIg==" saltValue="iXXEF2wkw16eCzedUSJFcA==" spinCount="100000" sheet="1" objects="1" scenarios="1"/>
  <mergeCells count="3">
    <mergeCell ref="B2:C2"/>
    <mergeCell ref="B20:E20"/>
    <mergeCell ref="B23:D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D872-DFFB-4502-A3F2-1D11B9B2E54F}">
  <dimension ref="B1:J100"/>
  <sheetViews>
    <sheetView showGridLines="0" topLeftCell="B1" zoomScale="110" zoomScaleNormal="110" workbookViewId="0">
      <selection activeCell="I89" sqref="I89"/>
    </sheetView>
  </sheetViews>
  <sheetFormatPr defaultColWidth="8.6640625" defaultRowHeight="13.8" x14ac:dyDescent="0.25"/>
  <cols>
    <col min="1" max="1" width="6.33203125" style="59" customWidth="1"/>
    <col min="2" max="2" width="51.44140625" style="59" customWidth="1"/>
    <col min="3" max="3" width="31.109375" style="59" bestFit="1" customWidth="1"/>
    <col min="4" max="4" width="18.33203125" style="59" bestFit="1" customWidth="1"/>
    <col min="5" max="5" width="20.109375" style="59" bestFit="1" customWidth="1"/>
    <col min="6" max="6" width="16.109375" style="59" bestFit="1" customWidth="1"/>
    <col min="7" max="7" width="18.33203125" style="59" bestFit="1" customWidth="1"/>
    <col min="8" max="8" width="16.6640625" style="59" bestFit="1" customWidth="1"/>
    <col min="9" max="9" width="29.44140625" style="59" bestFit="1" customWidth="1"/>
    <col min="10" max="10" width="32.109375" style="59" customWidth="1"/>
    <col min="11" max="16384" width="8.6640625" style="59"/>
  </cols>
  <sheetData>
    <row r="1" spans="2:10" ht="15.75" customHeight="1" thickBot="1" x14ac:dyDescent="0.3"/>
    <row r="2" spans="2:10" ht="19.5" customHeight="1" x14ac:dyDescent="0.25">
      <c r="B2" s="60" t="s">
        <v>72</v>
      </c>
      <c r="C2" s="61"/>
      <c r="D2" s="62"/>
      <c r="E2" s="62"/>
      <c r="F2" s="61"/>
      <c r="G2" s="61"/>
      <c r="H2" s="61"/>
      <c r="I2" s="61"/>
    </row>
    <row r="3" spans="2:10" x14ac:dyDescent="0.25">
      <c r="B3" s="63" t="s">
        <v>73</v>
      </c>
      <c r="C3" s="64" t="s">
        <v>74</v>
      </c>
      <c r="D3" s="64" t="s">
        <v>75</v>
      </c>
      <c r="E3" s="64" t="s">
        <v>76</v>
      </c>
      <c r="F3" s="64" t="s">
        <v>77</v>
      </c>
      <c r="G3" s="64" t="s">
        <v>78</v>
      </c>
      <c r="H3" s="64" t="s">
        <v>79</v>
      </c>
      <c r="I3" s="64" t="s">
        <v>80</v>
      </c>
    </row>
    <row r="4" spans="2:10" x14ac:dyDescent="0.25">
      <c r="B4" s="65" t="s">
        <v>81</v>
      </c>
      <c r="C4" s="66">
        <v>140</v>
      </c>
      <c r="D4" s="66">
        <v>140</v>
      </c>
      <c r="E4" s="66">
        <v>140</v>
      </c>
      <c r="F4" s="66">
        <v>140</v>
      </c>
      <c r="G4" s="66">
        <v>140</v>
      </c>
      <c r="H4" s="66">
        <v>140</v>
      </c>
      <c r="I4" s="66">
        <v>140</v>
      </c>
      <c r="J4" s="169"/>
    </row>
    <row r="5" spans="2:10" x14ac:dyDescent="0.25">
      <c r="B5" s="65" t="s">
        <v>82</v>
      </c>
      <c r="C5" s="67">
        <v>3000</v>
      </c>
      <c r="D5" s="67">
        <v>3000</v>
      </c>
      <c r="E5" s="67">
        <v>3000</v>
      </c>
      <c r="F5" s="67">
        <v>3000</v>
      </c>
      <c r="G5" s="67">
        <v>3000</v>
      </c>
      <c r="H5" s="67">
        <v>3000</v>
      </c>
      <c r="I5" s="67">
        <v>3000</v>
      </c>
      <c r="J5" s="169"/>
    </row>
    <row r="6" spans="2:10" x14ac:dyDescent="0.25">
      <c r="B6" s="65" t="s">
        <v>83</v>
      </c>
      <c r="C6" s="67">
        <v>400</v>
      </c>
      <c r="D6" s="67">
        <v>400</v>
      </c>
      <c r="E6" s="67">
        <v>400</v>
      </c>
      <c r="F6" s="67">
        <v>400</v>
      </c>
      <c r="G6" s="67">
        <v>400</v>
      </c>
      <c r="H6" s="67">
        <v>400</v>
      </c>
      <c r="I6" s="67">
        <v>400</v>
      </c>
      <c r="J6" s="169"/>
    </row>
    <row r="7" spans="2:10" ht="15.6" customHeight="1" thickBot="1" x14ac:dyDescent="0.3">
      <c r="B7" s="68" t="s">
        <v>84</v>
      </c>
      <c r="C7" s="69">
        <v>5</v>
      </c>
      <c r="D7" s="69">
        <v>5</v>
      </c>
      <c r="E7" s="69">
        <v>5</v>
      </c>
      <c r="F7" s="69">
        <v>5</v>
      </c>
      <c r="G7" s="69">
        <v>5</v>
      </c>
      <c r="H7" s="69">
        <v>5</v>
      </c>
      <c r="I7" s="69">
        <v>5</v>
      </c>
      <c r="J7" s="169"/>
    </row>
    <row r="8" spans="2:10" x14ac:dyDescent="0.25">
      <c r="J8" s="169"/>
    </row>
    <row r="9" spans="2:10" ht="15.75" customHeight="1" thickBot="1" x14ac:dyDescent="0.3">
      <c r="J9" s="169"/>
    </row>
    <row r="10" spans="2:10" ht="19.5" customHeight="1" x14ac:dyDescent="0.4">
      <c r="B10" s="70" t="s">
        <v>85</v>
      </c>
      <c r="C10" s="71"/>
      <c r="D10" s="72"/>
      <c r="E10" s="72"/>
      <c r="F10" s="72" t="s">
        <v>73</v>
      </c>
      <c r="G10" s="72"/>
      <c r="H10" s="72"/>
      <c r="I10" s="72"/>
      <c r="J10" s="169"/>
    </row>
    <row r="11" spans="2:10" x14ac:dyDescent="0.25">
      <c r="B11" s="74" t="s">
        <v>73</v>
      </c>
      <c r="C11" s="174" t="s">
        <v>86</v>
      </c>
      <c r="D11" s="75"/>
      <c r="E11" s="75"/>
      <c r="F11" s="75"/>
      <c r="G11" s="75"/>
      <c r="H11" s="75"/>
      <c r="I11" s="75"/>
      <c r="J11" s="169"/>
    </row>
    <row r="12" spans="2:10" ht="14.4" thickBot="1" x14ac:dyDescent="0.3">
      <c r="B12" s="76" t="s">
        <v>87</v>
      </c>
      <c r="C12" s="175"/>
      <c r="D12" s="75"/>
      <c r="E12" s="75"/>
      <c r="F12" s="75"/>
      <c r="G12" s="75"/>
      <c r="H12" s="75"/>
      <c r="I12" s="75"/>
      <c r="J12" s="169"/>
    </row>
    <row r="13" spans="2:10" ht="14.4" thickBot="1" x14ac:dyDescent="0.3">
      <c r="B13" s="77" t="s">
        <v>88</v>
      </c>
      <c r="C13" s="78"/>
      <c r="D13" s="75"/>
      <c r="E13" s="75"/>
      <c r="F13" s="75"/>
      <c r="G13" s="75"/>
      <c r="H13" s="75"/>
      <c r="I13" s="75"/>
      <c r="J13" s="169"/>
    </row>
    <row r="14" spans="2:10" x14ac:dyDescent="0.25">
      <c r="B14" s="79" t="s">
        <v>89</v>
      </c>
      <c r="C14" s="80"/>
      <c r="D14" s="80"/>
      <c r="E14" s="80"/>
      <c r="F14" s="80"/>
      <c r="G14" s="80"/>
      <c r="H14" s="80"/>
      <c r="I14" s="80"/>
      <c r="J14" s="169"/>
    </row>
    <row r="15" spans="2:10" x14ac:dyDescent="0.25">
      <c r="B15" s="81"/>
      <c r="C15" s="80"/>
      <c r="D15" s="80"/>
      <c r="E15" s="80"/>
      <c r="F15" s="80"/>
      <c r="G15" s="80"/>
      <c r="H15" s="80"/>
      <c r="I15" s="80"/>
      <c r="J15" s="169"/>
    </row>
    <row r="16" spans="2:10" x14ac:dyDescent="0.25">
      <c r="B16" s="79"/>
      <c r="C16" s="80"/>
      <c r="D16" s="80"/>
      <c r="E16" s="80"/>
      <c r="F16" s="80"/>
      <c r="G16" s="80"/>
      <c r="H16" s="82"/>
      <c r="I16" s="82"/>
      <c r="J16" s="169"/>
    </row>
    <row r="17" spans="2:10" x14ac:dyDescent="0.25">
      <c r="B17" s="81"/>
      <c r="C17" s="80"/>
      <c r="D17" s="80"/>
      <c r="E17" s="82" t="s">
        <v>90</v>
      </c>
      <c r="F17" s="82"/>
      <c r="G17" s="80"/>
      <c r="H17" s="82" t="s">
        <v>91</v>
      </c>
      <c r="I17" s="80"/>
      <c r="J17" s="169"/>
    </row>
    <row r="18" spans="2:10" x14ac:dyDescent="0.25">
      <c r="B18" s="65"/>
      <c r="C18" s="80"/>
      <c r="D18" s="80"/>
      <c r="E18" s="82" t="s">
        <v>92</v>
      </c>
      <c r="F18" s="82" t="s">
        <v>93</v>
      </c>
      <c r="G18" s="82"/>
      <c r="H18" s="83" t="s">
        <v>94</v>
      </c>
      <c r="I18" s="82"/>
      <c r="J18" s="73"/>
    </row>
    <row r="19" spans="2:10" x14ac:dyDescent="0.25">
      <c r="B19" s="84"/>
      <c r="C19" s="85"/>
      <c r="D19" s="85"/>
      <c r="E19" s="82" t="s">
        <v>95</v>
      </c>
      <c r="F19" s="83" t="s">
        <v>96</v>
      </c>
      <c r="G19" s="83" t="s">
        <v>73</v>
      </c>
      <c r="H19" s="83" t="s">
        <v>97</v>
      </c>
      <c r="I19" s="83"/>
      <c r="J19" s="73"/>
    </row>
    <row r="20" spans="2:10" x14ac:dyDescent="0.25">
      <c r="B20" s="86" t="s">
        <v>98</v>
      </c>
      <c r="C20" s="87" t="s">
        <v>99</v>
      </c>
      <c r="D20" s="87" t="s">
        <v>100</v>
      </c>
      <c r="E20" s="87" t="s">
        <v>101</v>
      </c>
      <c r="F20" s="87" t="s">
        <v>101</v>
      </c>
      <c r="G20" s="87" t="s">
        <v>102</v>
      </c>
      <c r="H20" s="87" t="s">
        <v>103</v>
      </c>
      <c r="I20" s="82"/>
    </row>
    <row r="21" spans="2:10" x14ac:dyDescent="0.25">
      <c r="B21" s="88" t="s">
        <v>104</v>
      </c>
      <c r="C21" s="89">
        <v>1</v>
      </c>
      <c r="D21" s="90"/>
      <c r="E21" s="198"/>
      <c r="F21" s="91" t="str">
        <f>IF(D21="","",D21)</f>
        <v/>
      </c>
      <c r="G21" s="91" t="str">
        <f>F21</f>
        <v/>
      </c>
      <c r="H21" s="92">
        <f>C13</f>
        <v>0</v>
      </c>
      <c r="I21" s="93" t="s">
        <v>105</v>
      </c>
    </row>
    <row r="22" spans="2:10" x14ac:dyDescent="0.25">
      <c r="B22" s="94" t="s">
        <v>106</v>
      </c>
      <c r="C22" s="89" t="str">
        <f>IF(D21="","",D21+1)</f>
        <v/>
      </c>
      <c r="D22" s="90"/>
      <c r="E22" s="95"/>
      <c r="F22" s="91" t="str">
        <f>IF(D22="","",D22)</f>
        <v/>
      </c>
      <c r="G22" s="91" t="str">
        <f>IF(F22="","",F22-F21)</f>
        <v/>
      </c>
      <c r="H22" s="92" t="str">
        <f>IF(D22="","",$C$13*(1-E22))</f>
        <v/>
      </c>
      <c r="I22" s="93" t="s">
        <v>105</v>
      </c>
    </row>
    <row r="23" spans="2:10" x14ac:dyDescent="0.25">
      <c r="B23" s="96" t="s">
        <v>107</v>
      </c>
      <c r="C23" s="89" t="str">
        <f>IF(D22="","",D22+1)</f>
        <v/>
      </c>
      <c r="D23" s="90"/>
      <c r="E23" s="95"/>
      <c r="F23" s="91" t="str">
        <f>IF(D23="","",D23)</f>
        <v/>
      </c>
      <c r="G23" s="91" t="str">
        <f t="shared" ref="G23:G30" si="0">IF(F23="","",F23-F22)</f>
        <v/>
      </c>
      <c r="H23" s="92" t="str">
        <f>IF(D23="","",$C$13*(1-E23))</f>
        <v/>
      </c>
      <c r="I23" s="93" t="s">
        <v>105</v>
      </c>
    </row>
    <row r="24" spans="2:10" x14ac:dyDescent="0.25">
      <c r="B24" s="96" t="s">
        <v>108</v>
      </c>
      <c r="C24" s="89" t="str">
        <f t="shared" ref="C24:C30" si="1">IF(D23="","",D23+1)</f>
        <v/>
      </c>
      <c r="D24" s="90"/>
      <c r="E24" s="95"/>
      <c r="F24" s="91" t="str">
        <f t="shared" ref="F24:F30" si="2">IF(D24="","",D24)</f>
        <v/>
      </c>
      <c r="G24" s="91" t="str">
        <f t="shared" si="0"/>
        <v/>
      </c>
      <c r="H24" s="92" t="str">
        <f>IF(D24="","",$C$13*(1-E24))</f>
        <v/>
      </c>
      <c r="I24" s="93" t="s">
        <v>105</v>
      </c>
    </row>
    <row r="25" spans="2:10" x14ac:dyDescent="0.25">
      <c r="B25" s="88" t="s">
        <v>109</v>
      </c>
      <c r="C25" s="89" t="str">
        <f t="shared" si="1"/>
        <v/>
      </c>
      <c r="D25" s="90"/>
      <c r="E25" s="95"/>
      <c r="F25" s="91" t="str">
        <f t="shared" si="2"/>
        <v/>
      </c>
      <c r="G25" s="91" t="str">
        <f t="shared" si="0"/>
        <v/>
      </c>
      <c r="H25" s="92" t="str">
        <f t="shared" ref="H25:H30" si="3">IF(D25="","",$C$13*(1-E25))</f>
        <v/>
      </c>
      <c r="I25" s="93" t="s">
        <v>105</v>
      </c>
    </row>
    <row r="26" spans="2:10" x14ac:dyDescent="0.25">
      <c r="B26" s="94" t="s">
        <v>110</v>
      </c>
      <c r="C26" s="89" t="str">
        <f t="shared" si="1"/>
        <v/>
      </c>
      <c r="D26" s="90"/>
      <c r="E26" s="95"/>
      <c r="F26" s="91" t="str">
        <f t="shared" si="2"/>
        <v/>
      </c>
      <c r="G26" s="91" t="str">
        <f t="shared" si="0"/>
        <v/>
      </c>
      <c r="H26" s="92" t="str">
        <f t="shared" si="3"/>
        <v/>
      </c>
      <c r="I26" s="93" t="s">
        <v>105</v>
      </c>
    </row>
    <row r="27" spans="2:10" x14ac:dyDescent="0.25">
      <c r="B27" s="96" t="s">
        <v>111</v>
      </c>
      <c r="C27" s="89" t="str">
        <f t="shared" si="1"/>
        <v/>
      </c>
      <c r="D27" s="90"/>
      <c r="E27" s="95"/>
      <c r="F27" s="91" t="str">
        <f t="shared" si="2"/>
        <v/>
      </c>
      <c r="G27" s="91" t="str">
        <f t="shared" si="0"/>
        <v/>
      </c>
      <c r="H27" s="92" t="str">
        <f t="shared" si="3"/>
        <v/>
      </c>
      <c r="I27" s="93" t="s">
        <v>105</v>
      </c>
    </row>
    <row r="28" spans="2:10" x14ac:dyDescent="0.25">
      <c r="B28" s="96" t="s">
        <v>112</v>
      </c>
      <c r="C28" s="89" t="str">
        <f t="shared" si="1"/>
        <v/>
      </c>
      <c r="D28" s="90"/>
      <c r="E28" s="95"/>
      <c r="F28" s="91" t="str">
        <f t="shared" si="2"/>
        <v/>
      </c>
      <c r="G28" s="91" t="str">
        <f t="shared" si="0"/>
        <v/>
      </c>
      <c r="H28" s="92" t="str">
        <f t="shared" si="3"/>
        <v/>
      </c>
      <c r="I28" s="93" t="s">
        <v>105</v>
      </c>
    </row>
    <row r="29" spans="2:10" x14ac:dyDescent="0.25">
      <c r="B29" s="88" t="s">
        <v>113</v>
      </c>
      <c r="C29" s="89" t="str">
        <f t="shared" si="1"/>
        <v/>
      </c>
      <c r="D29" s="90"/>
      <c r="E29" s="95"/>
      <c r="F29" s="91" t="str">
        <f t="shared" si="2"/>
        <v/>
      </c>
      <c r="G29" s="91" t="str">
        <f t="shared" si="0"/>
        <v/>
      </c>
      <c r="H29" s="92" t="str">
        <f t="shared" si="3"/>
        <v/>
      </c>
      <c r="I29" s="93" t="s">
        <v>105</v>
      </c>
    </row>
    <row r="30" spans="2:10" ht="14.4" thickBot="1" x14ac:dyDescent="0.3">
      <c r="B30" s="97" t="s">
        <v>114</v>
      </c>
      <c r="C30" s="98" t="str">
        <f t="shared" si="1"/>
        <v/>
      </c>
      <c r="D30" s="99"/>
      <c r="E30" s="100"/>
      <c r="F30" s="101" t="str">
        <f t="shared" si="2"/>
        <v/>
      </c>
      <c r="G30" s="101" t="str">
        <f t="shared" si="0"/>
        <v/>
      </c>
      <c r="H30" s="102" t="str">
        <f t="shared" si="3"/>
        <v/>
      </c>
      <c r="I30" s="103" t="s">
        <v>105</v>
      </c>
    </row>
    <row r="31" spans="2:10" x14ac:dyDescent="0.25">
      <c r="B31" s="104"/>
      <c r="C31" s="105"/>
      <c r="D31" s="105"/>
      <c r="E31" s="105"/>
      <c r="F31" s="105"/>
      <c r="G31" s="105"/>
      <c r="H31" s="105"/>
      <c r="I31" s="106"/>
    </row>
    <row r="32" spans="2:10" ht="14.4" thickBot="1" x14ac:dyDescent="0.3"/>
    <row r="33" spans="2:10" ht="19.5" customHeight="1" x14ac:dyDescent="0.4">
      <c r="B33" s="70" t="s">
        <v>115</v>
      </c>
      <c r="C33" s="71"/>
      <c r="D33" s="107"/>
      <c r="E33" s="107"/>
      <c r="F33" s="107" t="s">
        <v>73</v>
      </c>
      <c r="G33" s="107"/>
      <c r="H33" s="107"/>
      <c r="I33" s="107"/>
      <c r="J33" s="73"/>
    </row>
    <row r="34" spans="2:10" x14ac:dyDescent="0.25">
      <c r="B34" s="74" t="s">
        <v>73</v>
      </c>
      <c r="C34" s="174" t="s">
        <v>116</v>
      </c>
      <c r="D34" s="80"/>
      <c r="E34" s="80"/>
      <c r="F34" s="80"/>
      <c r="G34" s="80"/>
      <c r="H34" s="80"/>
      <c r="I34" s="80"/>
      <c r="J34" s="73"/>
    </row>
    <row r="35" spans="2:10" x14ac:dyDescent="0.25">
      <c r="B35" s="76" t="s">
        <v>87</v>
      </c>
      <c r="C35" s="176"/>
      <c r="D35" s="80"/>
      <c r="E35" s="80"/>
      <c r="F35" s="80"/>
      <c r="G35" s="80"/>
      <c r="H35" s="80"/>
      <c r="I35" s="80"/>
      <c r="J35" s="73"/>
    </row>
    <row r="36" spans="2:10" x14ac:dyDescent="0.25">
      <c r="B36" s="108" t="s">
        <v>88</v>
      </c>
      <c r="C36" s="109"/>
      <c r="D36" s="75"/>
      <c r="E36" s="75"/>
      <c r="F36" s="75"/>
      <c r="G36" s="75"/>
      <c r="H36" s="75"/>
      <c r="I36" s="75"/>
      <c r="J36" s="73"/>
    </row>
    <row r="37" spans="2:10" x14ac:dyDescent="0.25">
      <c r="B37" s="79" t="s">
        <v>117</v>
      </c>
      <c r="C37" s="80"/>
      <c r="D37" s="80"/>
      <c r="E37" s="80"/>
      <c r="F37" s="80"/>
      <c r="G37" s="80"/>
      <c r="H37" s="82"/>
      <c r="I37" s="82"/>
      <c r="J37" s="73"/>
    </row>
    <row r="38" spans="2:10" x14ac:dyDescent="0.25">
      <c r="B38" s="81"/>
      <c r="C38" s="80"/>
      <c r="D38" s="80"/>
      <c r="E38" s="82" t="s">
        <v>90</v>
      </c>
      <c r="F38" s="82"/>
      <c r="G38" s="80"/>
      <c r="H38" s="82" t="s">
        <v>91</v>
      </c>
      <c r="I38" s="80"/>
      <c r="J38" s="73"/>
    </row>
    <row r="39" spans="2:10" x14ac:dyDescent="0.25">
      <c r="B39" s="65"/>
      <c r="C39" s="80"/>
      <c r="D39" s="80"/>
      <c r="E39" s="82" t="s">
        <v>92</v>
      </c>
      <c r="F39" s="82" t="s">
        <v>93</v>
      </c>
      <c r="G39" s="82"/>
      <c r="H39" s="83" t="s">
        <v>94</v>
      </c>
      <c r="I39" s="82"/>
      <c r="J39" s="73"/>
    </row>
    <row r="40" spans="2:10" x14ac:dyDescent="0.25">
      <c r="B40" s="84"/>
      <c r="C40" s="85"/>
      <c r="D40" s="85"/>
      <c r="E40" s="82" t="s">
        <v>95</v>
      </c>
      <c r="F40" s="83" t="s">
        <v>96</v>
      </c>
      <c r="G40" s="83" t="s">
        <v>73</v>
      </c>
      <c r="H40" s="83" t="s">
        <v>97</v>
      </c>
      <c r="I40" s="83"/>
      <c r="J40" s="73"/>
    </row>
    <row r="41" spans="2:10" x14ac:dyDescent="0.25">
      <c r="B41" s="86" t="s">
        <v>98</v>
      </c>
      <c r="C41" s="87" t="s">
        <v>99</v>
      </c>
      <c r="D41" s="87" t="s">
        <v>100</v>
      </c>
      <c r="E41" s="87" t="s">
        <v>101</v>
      </c>
      <c r="F41" s="87" t="s">
        <v>101</v>
      </c>
      <c r="G41" s="87" t="s">
        <v>102</v>
      </c>
      <c r="H41" s="87" t="s">
        <v>103</v>
      </c>
      <c r="I41" s="82"/>
      <c r="J41" s="73"/>
    </row>
    <row r="42" spans="2:10" x14ac:dyDescent="0.25">
      <c r="B42" s="88" t="s">
        <v>104</v>
      </c>
      <c r="C42" s="89">
        <v>1</v>
      </c>
      <c r="D42" s="90"/>
      <c r="E42" s="198"/>
      <c r="F42" s="91" t="str">
        <f>IF(D42="","",D42)</f>
        <v/>
      </c>
      <c r="G42" s="91">
        <f>D42</f>
        <v>0</v>
      </c>
      <c r="H42" s="110">
        <f>C36</f>
        <v>0</v>
      </c>
      <c r="I42" s="93" t="s">
        <v>105</v>
      </c>
      <c r="J42" s="73"/>
    </row>
    <row r="43" spans="2:10" x14ac:dyDescent="0.25">
      <c r="B43" s="94" t="s">
        <v>106</v>
      </c>
      <c r="C43" s="89" t="str">
        <f>IF(D42="","",D42+1)</f>
        <v/>
      </c>
      <c r="D43" s="90"/>
      <c r="E43" s="111"/>
      <c r="F43" s="91" t="str">
        <f t="shared" ref="F43:F50" si="4">IF(D43="","",D43)</f>
        <v/>
      </c>
      <c r="G43" s="91" t="str">
        <f>IF(D43="","",F43-F42)</f>
        <v/>
      </c>
      <c r="H43" s="110" t="str">
        <f>IF($E43="","",$C$36*(1-$E43))</f>
        <v/>
      </c>
      <c r="I43" s="93" t="s">
        <v>105</v>
      </c>
      <c r="J43" s="73"/>
    </row>
    <row r="44" spans="2:10" x14ac:dyDescent="0.25">
      <c r="B44" s="96" t="s">
        <v>107</v>
      </c>
      <c r="C44" s="89" t="str">
        <f t="shared" ref="C44:C51" si="5">IF(D43="","",D43+1)</f>
        <v/>
      </c>
      <c r="D44" s="90"/>
      <c r="E44" s="111"/>
      <c r="F44" s="91" t="str">
        <f t="shared" si="4"/>
        <v/>
      </c>
      <c r="G44" s="91" t="str">
        <f t="shared" ref="G44:G50" si="6">IF(D44="","",F44-F43)</f>
        <v/>
      </c>
      <c r="H44" s="110" t="str">
        <f t="shared" ref="H44:H51" si="7">IF($E44="","",$C$36*(1-$E44))</f>
        <v/>
      </c>
      <c r="I44" s="93" t="s">
        <v>105</v>
      </c>
      <c r="J44" s="73"/>
    </row>
    <row r="45" spans="2:10" x14ac:dyDescent="0.25">
      <c r="B45" s="96" t="s">
        <v>108</v>
      </c>
      <c r="C45" s="89" t="str">
        <f t="shared" si="5"/>
        <v/>
      </c>
      <c r="D45" s="90"/>
      <c r="E45" s="111"/>
      <c r="F45" s="91" t="str">
        <f t="shared" si="4"/>
        <v/>
      </c>
      <c r="G45" s="91" t="str">
        <f t="shared" si="6"/>
        <v/>
      </c>
      <c r="H45" s="110" t="str">
        <f t="shared" si="7"/>
        <v/>
      </c>
      <c r="I45" s="93" t="s">
        <v>105</v>
      </c>
      <c r="J45" s="73"/>
    </row>
    <row r="46" spans="2:10" x14ac:dyDescent="0.25">
      <c r="B46" s="88" t="s">
        <v>109</v>
      </c>
      <c r="C46" s="89" t="str">
        <f t="shared" si="5"/>
        <v/>
      </c>
      <c r="D46" s="90"/>
      <c r="E46" s="111"/>
      <c r="F46" s="91" t="str">
        <f t="shared" si="4"/>
        <v/>
      </c>
      <c r="G46" s="91" t="str">
        <f t="shared" si="6"/>
        <v/>
      </c>
      <c r="H46" s="110" t="str">
        <f t="shared" si="7"/>
        <v/>
      </c>
      <c r="I46" s="93" t="s">
        <v>105</v>
      </c>
      <c r="J46" s="73"/>
    </row>
    <row r="47" spans="2:10" x14ac:dyDescent="0.25">
      <c r="B47" s="94" t="s">
        <v>110</v>
      </c>
      <c r="C47" s="89" t="str">
        <f t="shared" si="5"/>
        <v/>
      </c>
      <c r="D47" s="90"/>
      <c r="E47" s="111"/>
      <c r="F47" s="91" t="str">
        <f>IF(D47="","",D47)</f>
        <v/>
      </c>
      <c r="G47" s="91" t="str">
        <f t="shared" si="6"/>
        <v/>
      </c>
      <c r="H47" s="110" t="str">
        <f t="shared" si="7"/>
        <v/>
      </c>
      <c r="I47" s="93" t="s">
        <v>105</v>
      </c>
      <c r="J47" s="73"/>
    </row>
    <row r="48" spans="2:10" x14ac:dyDescent="0.25">
      <c r="B48" s="96" t="s">
        <v>111</v>
      </c>
      <c r="C48" s="89" t="str">
        <f t="shared" si="5"/>
        <v/>
      </c>
      <c r="D48" s="90"/>
      <c r="E48" s="111"/>
      <c r="F48" s="91" t="str">
        <f t="shared" si="4"/>
        <v/>
      </c>
      <c r="G48" s="91" t="str">
        <f t="shared" si="6"/>
        <v/>
      </c>
      <c r="H48" s="110" t="str">
        <f t="shared" si="7"/>
        <v/>
      </c>
      <c r="I48" s="93" t="s">
        <v>105</v>
      </c>
      <c r="J48" s="73"/>
    </row>
    <row r="49" spans="2:10" x14ac:dyDescent="0.25">
      <c r="B49" s="96" t="s">
        <v>112</v>
      </c>
      <c r="C49" s="89" t="str">
        <f t="shared" si="5"/>
        <v/>
      </c>
      <c r="D49" s="90"/>
      <c r="E49" s="111"/>
      <c r="F49" s="91" t="str">
        <f t="shared" si="4"/>
        <v/>
      </c>
      <c r="G49" s="91" t="str">
        <f t="shared" si="6"/>
        <v/>
      </c>
      <c r="H49" s="110" t="str">
        <f t="shared" si="7"/>
        <v/>
      </c>
      <c r="I49" s="93" t="s">
        <v>105</v>
      </c>
      <c r="J49" s="73"/>
    </row>
    <row r="50" spans="2:10" x14ac:dyDescent="0.25">
      <c r="B50" s="88" t="s">
        <v>113</v>
      </c>
      <c r="C50" s="89" t="str">
        <f t="shared" si="5"/>
        <v/>
      </c>
      <c r="D50" s="90"/>
      <c r="E50" s="111"/>
      <c r="F50" s="91" t="str">
        <f t="shared" si="4"/>
        <v/>
      </c>
      <c r="G50" s="91" t="str">
        <f t="shared" si="6"/>
        <v/>
      </c>
      <c r="H50" s="110" t="str">
        <f t="shared" si="7"/>
        <v/>
      </c>
      <c r="I50" s="93" t="s">
        <v>105</v>
      </c>
      <c r="J50" s="73"/>
    </row>
    <row r="51" spans="2:10" ht="14.4" thickBot="1" x14ac:dyDescent="0.3">
      <c r="B51" s="97" t="s">
        <v>114</v>
      </c>
      <c r="C51" s="112" t="str">
        <f t="shared" si="5"/>
        <v/>
      </c>
      <c r="D51" s="99"/>
      <c r="E51" s="113"/>
      <c r="F51" s="112" t="str">
        <f>IF(D51="","",D51)</f>
        <v/>
      </c>
      <c r="G51" s="112" t="str">
        <f>IF(D51="","",F51-F50)</f>
        <v/>
      </c>
      <c r="H51" s="102" t="str">
        <f t="shared" si="7"/>
        <v/>
      </c>
      <c r="I51" s="103" t="s">
        <v>105</v>
      </c>
      <c r="J51" s="73"/>
    </row>
    <row r="52" spans="2:10" x14ac:dyDescent="0.25">
      <c r="H52" s="105"/>
    </row>
    <row r="53" spans="2:10" ht="14.4" thickBot="1" x14ac:dyDescent="0.3"/>
    <row r="54" spans="2:10" ht="21" x14ac:dyDescent="0.4">
      <c r="B54" s="70" t="s">
        <v>118</v>
      </c>
      <c r="C54" s="71"/>
      <c r="D54" s="107"/>
      <c r="E54" s="107"/>
      <c r="F54" s="107" t="s">
        <v>73</v>
      </c>
      <c r="G54" s="107"/>
      <c r="H54" s="107"/>
      <c r="I54" s="107"/>
      <c r="J54" s="73"/>
    </row>
    <row r="55" spans="2:10" x14ac:dyDescent="0.25">
      <c r="B55" s="74" t="s">
        <v>73</v>
      </c>
      <c r="C55" s="174" t="s">
        <v>116</v>
      </c>
      <c r="D55" s="80"/>
      <c r="E55" s="80"/>
      <c r="F55" s="80"/>
      <c r="G55" s="80"/>
      <c r="H55" s="80"/>
      <c r="I55" s="80"/>
      <c r="J55" s="73"/>
    </row>
    <row r="56" spans="2:10" x14ac:dyDescent="0.25">
      <c r="B56" s="76" t="s">
        <v>87</v>
      </c>
      <c r="C56" s="176"/>
      <c r="D56" s="80"/>
      <c r="E56" s="80"/>
      <c r="F56" s="80"/>
      <c r="G56" s="80"/>
      <c r="H56" s="80"/>
      <c r="I56" s="80"/>
      <c r="J56" s="73"/>
    </row>
    <row r="57" spans="2:10" x14ac:dyDescent="0.25">
      <c r="B57" s="108" t="s">
        <v>88</v>
      </c>
      <c r="C57" s="109"/>
      <c r="D57" s="75"/>
      <c r="E57" s="75"/>
      <c r="F57" s="75"/>
      <c r="G57" s="75"/>
      <c r="H57" s="75"/>
      <c r="I57" s="75"/>
      <c r="J57" s="73"/>
    </row>
    <row r="58" spans="2:10" x14ac:dyDescent="0.25">
      <c r="B58" s="79" t="s">
        <v>119</v>
      </c>
      <c r="C58" s="80"/>
      <c r="D58" s="80"/>
      <c r="E58" s="80"/>
      <c r="F58" s="80"/>
      <c r="G58" s="80"/>
      <c r="H58" s="82"/>
      <c r="I58" s="82"/>
      <c r="J58" s="73"/>
    </row>
    <row r="59" spans="2:10" x14ac:dyDescent="0.25">
      <c r="B59" s="81"/>
      <c r="C59" s="80"/>
      <c r="D59" s="80"/>
      <c r="E59" s="82" t="s">
        <v>90</v>
      </c>
      <c r="F59" s="82"/>
      <c r="G59" s="80"/>
      <c r="H59" s="82" t="s">
        <v>91</v>
      </c>
      <c r="I59" s="80"/>
      <c r="J59" s="73"/>
    </row>
    <row r="60" spans="2:10" x14ac:dyDescent="0.25">
      <c r="B60" s="65"/>
      <c r="C60" s="80"/>
      <c r="D60" s="80"/>
      <c r="E60" s="82" t="s">
        <v>92</v>
      </c>
      <c r="F60" s="82" t="s">
        <v>93</v>
      </c>
      <c r="G60" s="82"/>
      <c r="H60" s="83" t="s">
        <v>94</v>
      </c>
      <c r="I60" s="82"/>
      <c r="J60" s="73"/>
    </row>
    <row r="61" spans="2:10" x14ac:dyDescent="0.25">
      <c r="B61" s="84"/>
      <c r="C61" s="85"/>
      <c r="D61" s="85"/>
      <c r="E61" s="82" t="s">
        <v>95</v>
      </c>
      <c r="F61" s="83" t="s">
        <v>96</v>
      </c>
      <c r="G61" s="83" t="s">
        <v>73</v>
      </c>
      <c r="H61" s="83" t="s">
        <v>97</v>
      </c>
      <c r="I61" s="83"/>
      <c r="J61" s="73"/>
    </row>
    <row r="62" spans="2:10" x14ac:dyDescent="0.25">
      <c r="B62" s="86" t="s">
        <v>98</v>
      </c>
      <c r="C62" s="87" t="s">
        <v>99</v>
      </c>
      <c r="D62" s="87" t="s">
        <v>100</v>
      </c>
      <c r="E62" s="87" t="s">
        <v>101</v>
      </c>
      <c r="F62" s="87" t="s">
        <v>101</v>
      </c>
      <c r="G62" s="87" t="s">
        <v>102</v>
      </c>
      <c r="H62" s="87" t="s">
        <v>103</v>
      </c>
      <c r="I62" s="82"/>
      <c r="J62" s="73"/>
    </row>
    <row r="63" spans="2:10" x14ac:dyDescent="0.25">
      <c r="B63" s="88" t="s">
        <v>104</v>
      </c>
      <c r="C63" s="89">
        <v>1</v>
      </c>
      <c r="D63" s="90"/>
      <c r="E63" s="198"/>
      <c r="F63" s="91" t="str">
        <f>IF(D63="","",D63)</f>
        <v/>
      </c>
      <c r="G63" s="91"/>
      <c r="H63" s="110">
        <f>C57</f>
        <v>0</v>
      </c>
      <c r="I63" s="93" t="s">
        <v>105</v>
      </c>
      <c r="J63" s="73"/>
    </row>
    <row r="64" spans="2:10" x14ac:dyDescent="0.25">
      <c r="B64" s="94" t="s">
        <v>106</v>
      </c>
      <c r="C64" s="89" t="str">
        <f>IF(D63="","",D63+1)</f>
        <v/>
      </c>
      <c r="D64" s="90"/>
      <c r="E64" s="111"/>
      <c r="F64" s="91" t="str">
        <f t="shared" ref="F64:F67" si="8">IF(D64="","",D64)</f>
        <v/>
      </c>
      <c r="G64" s="91" t="str">
        <f>IF(D64="","",F64-F63)</f>
        <v/>
      </c>
      <c r="H64" s="110" t="str">
        <f>IF($E64="","",$C$57*(1-$E64))</f>
        <v/>
      </c>
      <c r="I64" s="93" t="s">
        <v>105</v>
      </c>
      <c r="J64" s="73"/>
    </row>
    <row r="65" spans="2:10" x14ac:dyDescent="0.25">
      <c r="B65" s="96" t="s">
        <v>107</v>
      </c>
      <c r="C65" s="89" t="str">
        <f t="shared" ref="C65:C72" si="9">IF(D64="","",D64+1)</f>
        <v/>
      </c>
      <c r="D65" s="90"/>
      <c r="E65" s="111"/>
      <c r="F65" s="91" t="str">
        <f t="shared" si="8"/>
        <v/>
      </c>
      <c r="G65" s="91" t="str">
        <f t="shared" ref="G65:G71" si="10">IF(D65="","",F65-F64)</f>
        <v/>
      </c>
      <c r="H65" s="110" t="str">
        <f t="shared" ref="H65:H72" si="11">IF($E65="","",$C$36*(1-$E65))</f>
        <v/>
      </c>
      <c r="I65" s="93" t="s">
        <v>105</v>
      </c>
      <c r="J65" s="73"/>
    </row>
    <row r="66" spans="2:10" x14ac:dyDescent="0.25">
      <c r="B66" s="96" t="s">
        <v>108</v>
      </c>
      <c r="C66" s="89" t="str">
        <f t="shared" si="9"/>
        <v/>
      </c>
      <c r="D66" s="90"/>
      <c r="E66" s="111"/>
      <c r="F66" s="91" t="str">
        <f t="shared" si="8"/>
        <v/>
      </c>
      <c r="G66" s="91" t="str">
        <f t="shared" si="10"/>
        <v/>
      </c>
      <c r="H66" s="110" t="str">
        <f t="shared" si="11"/>
        <v/>
      </c>
      <c r="I66" s="93" t="s">
        <v>105</v>
      </c>
      <c r="J66" s="73"/>
    </row>
    <row r="67" spans="2:10" x14ac:dyDescent="0.25">
      <c r="B67" s="88" t="s">
        <v>109</v>
      </c>
      <c r="C67" s="89" t="str">
        <f t="shared" si="9"/>
        <v/>
      </c>
      <c r="D67" s="90"/>
      <c r="E67" s="111"/>
      <c r="F67" s="91" t="str">
        <f t="shared" si="8"/>
        <v/>
      </c>
      <c r="G67" s="91" t="str">
        <f t="shared" si="10"/>
        <v/>
      </c>
      <c r="H67" s="110" t="str">
        <f t="shared" si="11"/>
        <v/>
      </c>
      <c r="I67" s="93" t="s">
        <v>105</v>
      </c>
      <c r="J67" s="73"/>
    </row>
    <row r="68" spans="2:10" x14ac:dyDescent="0.25">
      <c r="B68" s="94" t="s">
        <v>110</v>
      </c>
      <c r="C68" s="89" t="str">
        <f t="shared" si="9"/>
        <v/>
      </c>
      <c r="D68" s="90"/>
      <c r="E68" s="111"/>
      <c r="F68" s="91" t="str">
        <f>IF(D68="","",D68)</f>
        <v/>
      </c>
      <c r="G68" s="91" t="str">
        <f t="shared" si="10"/>
        <v/>
      </c>
      <c r="H68" s="110" t="str">
        <f t="shared" si="11"/>
        <v/>
      </c>
      <c r="I68" s="93" t="s">
        <v>105</v>
      </c>
      <c r="J68" s="73"/>
    </row>
    <row r="69" spans="2:10" x14ac:dyDescent="0.25">
      <c r="B69" s="96" t="s">
        <v>111</v>
      </c>
      <c r="C69" s="89" t="str">
        <f t="shared" si="9"/>
        <v/>
      </c>
      <c r="D69" s="90"/>
      <c r="E69" s="111"/>
      <c r="F69" s="91" t="str">
        <f t="shared" ref="F69:F71" si="12">IF(D69="","",D69)</f>
        <v/>
      </c>
      <c r="G69" s="91" t="str">
        <f t="shared" si="10"/>
        <v/>
      </c>
      <c r="H69" s="110" t="str">
        <f t="shared" si="11"/>
        <v/>
      </c>
      <c r="I69" s="93" t="s">
        <v>105</v>
      </c>
      <c r="J69" s="73"/>
    </row>
    <row r="70" spans="2:10" x14ac:dyDescent="0.25">
      <c r="B70" s="96" t="s">
        <v>112</v>
      </c>
      <c r="C70" s="89" t="str">
        <f t="shared" si="9"/>
        <v/>
      </c>
      <c r="D70" s="90"/>
      <c r="E70" s="111"/>
      <c r="F70" s="91" t="str">
        <f t="shared" si="12"/>
        <v/>
      </c>
      <c r="G70" s="91" t="str">
        <f t="shared" si="10"/>
        <v/>
      </c>
      <c r="H70" s="110" t="str">
        <f t="shared" si="11"/>
        <v/>
      </c>
      <c r="I70" s="93" t="s">
        <v>105</v>
      </c>
      <c r="J70" s="73"/>
    </row>
    <row r="71" spans="2:10" x14ac:dyDescent="0.25">
      <c r="B71" s="88" t="s">
        <v>113</v>
      </c>
      <c r="C71" s="89" t="str">
        <f t="shared" si="9"/>
        <v/>
      </c>
      <c r="D71" s="90"/>
      <c r="E71" s="111"/>
      <c r="F71" s="91" t="str">
        <f t="shared" si="12"/>
        <v/>
      </c>
      <c r="G71" s="91" t="str">
        <f t="shared" si="10"/>
        <v/>
      </c>
      <c r="H71" s="110" t="str">
        <f t="shared" si="11"/>
        <v/>
      </c>
      <c r="I71" s="93" t="s">
        <v>105</v>
      </c>
      <c r="J71" s="73"/>
    </row>
    <row r="72" spans="2:10" ht="14.4" thickBot="1" x14ac:dyDescent="0.3">
      <c r="B72" s="97" t="s">
        <v>114</v>
      </c>
      <c r="C72" s="112" t="str">
        <f t="shared" si="9"/>
        <v/>
      </c>
      <c r="D72" s="99"/>
      <c r="E72" s="113"/>
      <c r="F72" s="112" t="str">
        <f>IF(D72="","",D72)</f>
        <v/>
      </c>
      <c r="G72" s="112" t="str">
        <f>IF(D72="","",F72-F71)</f>
        <v/>
      </c>
      <c r="H72" s="102" t="str">
        <f t="shared" si="11"/>
        <v/>
      </c>
      <c r="I72" s="103" t="s">
        <v>105</v>
      </c>
      <c r="J72" s="73"/>
    </row>
    <row r="73" spans="2:10" x14ac:dyDescent="0.25">
      <c r="B73" s="104"/>
      <c r="C73" s="114"/>
      <c r="D73" s="106"/>
      <c r="E73" s="106"/>
      <c r="F73" s="106"/>
      <c r="G73" s="106"/>
      <c r="H73" s="105"/>
      <c r="I73" s="106"/>
    </row>
    <row r="74" spans="2:10" ht="14.4" thickBot="1" x14ac:dyDescent="0.3"/>
    <row r="75" spans="2:10" ht="21" x14ac:dyDescent="0.4">
      <c r="B75" s="70" t="s">
        <v>120</v>
      </c>
      <c r="C75" s="71"/>
      <c r="D75" s="107"/>
      <c r="E75" s="107"/>
      <c r="F75" s="107" t="s">
        <v>73</v>
      </c>
      <c r="G75" s="107"/>
      <c r="H75" s="107"/>
      <c r="I75" s="107"/>
      <c r="J75" s="73"/>
    </row>
    <row r="76" spans="2:10" x14ac:dyDescent="0.25">
      <c r="B76" s="74" t="s">
        <v>73</v>
      </c>
      <c r="C76" s="80"/>
      <c r="D76" s="80"/>
      <c r="E76" s="80"/>
      <c r="F76" s="80"/>
      <c r="G76" s="80"/>
      <c r="H76" s="80"/>
      <c r="I76" s="80"/>
      <c r="J76" s="73"/>
    </row>
    <row r="77" spans="2:10" x14ac:dyDescent="0.25">
      <c r="B77" s="81"/>
      <c r="C77" s="80" t="s">
        <v>116</v>
      </c>
      <c r="D77" s="80"/>
      <c r="E77" s="82"/>
      <c r="F77" s="82"/>
      <c r="G77" s="80"/>
      <c r="H77" s="82" t="s">
        <v>116</v>
      </c>
      <c r="I77" s="80"/>
      <c r="J77" s="73"/>
    </row>
    <row r="78" spans="2:10" ht="14.4" thickBot="1" x14ac:dyDescent="0.3">
      <c r="B78" s="97" t="s">
        <v>104</v>
      </c>
      <c r="C78" s="115"/>
      <c r="D78" s="116"/>
      <c r="E78" s="116"/>
      <c r="F78" s="112" t="str">
        <f>IF(D78="","",D78)</f>
        <v/>
      </c>
      <c r="G78" s="112" t="str">
        <f>IF(D78="","",F78-#REF!)</f>
        <v/>
      </c>
      <c r="H78" s="102">
        <f>C78</f>
        <v>0</v>
      </c>
      <c r="I78" s="103" t="s">
        <v>105</v>
      </c>
      <c r="J78" s="73"/>
    </row>
    <row r="79" spans="2:10" x14ac:dyDescent="0.25">
      <c r="H79" s="105"/>
    </row>
    <row r="80" spans="2:10" ht="14.4" thickBot="1" x14ac:dyDescent="0.3"/>
    <row r="81" spans="2:10" ht="15.75" customHeight="1" thickBot="1" x14ac:dyDescent="0.35">
      <c r="B81" s="117" t="s">
        <v>121</v>
      </c>
      <c r="C81" s="118"/>
      <c r="D81" s="136" t="s">
        <v>74</v>
      </c>
      <c r="E81" s="119" t="s">
        <v>75</v>
      </c>
      <c r="F81" s="119" t="s">
        <v>76</v>
      </c>
      <c r="G81" s="120" t="s">
        <v>77</v>
      </c>
      <c r="H81" s="119" t="s">
        <v>78</v>
      </c>
      <c r="I81" s="119" t="s">
        <v>79</v>
      </c>
      <c r="J81" s="137" t="s">
        <v>80</v>
      </c>
    </row>
    <row r="82" spans="2:10" x14ac:dyDescent="0.25">
      <c r="B82" s="172" t="s">
        <v>122</v>
      </c>
      <c r="C82" s="177"/>
      <c r="D82" s="138">
        <f t="shared" ref="D82:J82" si="13">C4</f>
        <v>140</v>
      </c>
      <c r="E82" s="121">
        <f t="shared" si="13"/>
        <v>140</v>
      </c>
      <c r="F82" s="122">
        <f t="shared" si="13"/>
        <v>140</v>
      </c>
      <c r="G82" s="123">
        <f t="shared" si="13"/>
        <v>140</v>
      </c>
      <c r="H82" s="121">
        <f t="shared" si="13"/>
        <v>140</v>
      </c>
      <c r="I82" s="121">
        <f t="shared" si="13"/>
        <v>140</v>
      </c>
      <c r="J82" s="123">
        <f t="shared" si="13"/>
        <v>140</v>
      </c>
    </row>
    <row r="83" spans="2:10" ht="15.75" customHeight="1" thickBot="1" x14ac:dyDescent="0.3">
      <c r="B83" s="170" t="s">
        <v>123</v>
      </c>
      <c r="C83" s="178"/>
      <c r="D83" s="139">
        <f>INDEX($H21:$H$30,MATCH($D$82,$C$21:$C$30,1))</f>
        <v>0</v>
      </c>
      <c r="E83" s="139">
        <f>INDEX($H21:$H$30,MATCH($D$82,$C$21:$C$30,1))</f>
        <v>0</v>
      </c>
      <c r="F83" s="139">
        <f>INDEX($H21:$H$30,MATCH($D$82,$C$21:$C$30,1))</f>
        <v>0</v>
      </c>
      <c r="G83" s="139">
        <f>INDEX($H21:$H$30,MATCH($D$82,$C$21:$C$30,1))</f>
        <v>0</v>
      </c>
      <c r="H83" s="139">
        <f>INDEX($H21:$H$30,MATCH($D$82,$C$21:$C$30,1))</f>
        <v>0</v>
      </c>
      <c r="I83" s="139">
        <f>INDEX($H21:$H$30,MATCH($D$82,$C$21:$C$30,1))</f>
        <v>0</v>
      </c>
      <c r="J83" s="139">
        <f>INDEX($H21:$H$30,MATCH($D$82,$C$21:$C$30,1))</f>
        <v>0</v>
      </c>
    </row>
    <row r="84" spans="2:10" ht="15.75" customHeight="1" thickBot="1" x14ac:dyDescent="0.3">
      <c r="B84" s="125"/>
      <c r="C84" s="125"/>
      <c r="D84" s="125"/>
      <c r="E84" s="125"/>
      <c r="F84" s="125"/>
      <c r="G84" s="125"/>
      <c r="H84" s="125"/>
      <c r="I84" s="125"/>
      <c r="J84" s="125"/>
    </row>
    <row r="85" spans="2:10" x14ac:dyDescent="0.25">
      <c r="B85" s="172" t="s">
        <v>124</v>
      </c>
      <c r="C85" s="173"/>
      <c r="D85" s="121">
        <f>C5</f>
        <v>3000</v>
      </c>
      <c r="E85" s="121">
        <f t="shared" ref="E85:G85" si="14">D5</f>
        <v>3000</v>
      </c>
      <c r="F85" s="121">
        <f t="shared" si="14"/>
        <v>3000</v>
      </c>
      <c r="G85" s="123">
        <f t="shared" si="14"/>
        <v>3000</v>
      </c>
      <c r="H85" s="121">
        <f>G5</f>
        <v>3000</v>
      </c>
      <c r="I85" s="121">
        <f t="shared" ref="I85:J85" si="15">H5</f>
        <v>3000</v>
      </c>
      <c r="J85" s="121">
        <f t="shared" si="15"/>
        <v>3000</v>
      </c>
    </row>
    <row r="86" spans="2:10" ht="14.4" thickBot="1" x14ac:dyDescent="0.3">
      <c r="B86" s="170" t="s">
        <v>125</v>
      </c>
      <c r="C86" s="171"/>
      <c r="D86" s="142">
        <f>INDEX($H$42:$H$51,MATCH($D$85,$C$42:$C$51,1))</f>
        <v>0</v>
      </c>
      <c r="E86" s="142">
        <f t="shared" ref="E86:J86" si="16">INDEX($H$42:$H$51,MATCH($D$85,$C$42:$C$51,1))</f>
        <v>0</v>
      </c>
      <c r="F86" s="142">
        <f t="shared" si="16"/>
        <v>0</v>
      </c>
      <c r="G86" s="142">
        <f t="shared" si="16"/>
        <v>0</v>
      </c>
      <c r="H86" s="142">
        <f t="shared" si="16"/>
        <v>0</v>
      </c>
      <c r="I86" s="142">
        <f t="shared" si="16"/>
        <v>0</v>
      </c>
      <c r="J86" s="142">
        <f t="shared" si="16"/>
        <v>0</v>
      </c>
    </row>
    <row r="87" spans="2:10" ht="14.4" thickBot="1" x14ac:dyDescent="0.3">
      <c r="B87" s="125"/>
      <c r="C87" s="125"/>
      <c r="D87" s="125"/>
      <c r="E87" s="125"/>
      <c r="F87" s="125"/>
      <c r="G87" s="125"/>
      <c r="H87" s="125"/>
      <c r="I87" s="125"/>
      <c r="J87" s="125"/>
    </row>
    <row r="88" spans="2:10" x14ac:dyDescent="0.25">
      <c r="B88" s="172" t="s">
        <v>126</v>
      </c>
      <c r="C88" s="173"/>
      <c r="D88" s="121">
        <f>C6</f>
        <v>400</v>
      </c>
      <c r="E88" s="121">
        <f t="shared" ref="E88:F88" si="17">D6</f>
        <v>400</v>
      </c>
      <c r="F88" s="121">
        <f t="shared" si="17"/>
        <v>400</v>
      </c>
      <c r="G88" s="123">
        <f>F6</f>
        <v>400</v>
      </c>
      <c r="H88" s="121">
        <f>G6</f>
        <v>400</v>
      </c>
      <c r="I88" s="121">
        <f t="shared" ref="I88:J88" si="18">H6</f>
        <v>400</v>
      </c>
      <c r="J88" s="121">
        <f t="shared" si="18"/>
        <v>400</v>
      </c>
    </row>
    <row r="89" spans="2:10" ht="14.4" thickBot="1" x14ac:dyDescent="0.3">
      <c r="B89" s="170" t="s">
        <v>127</v>
      </c>
      <c r="C89" s="171"/>
      <c r="D89" s="124">
        <f>INDEX($H$63:$H$72,MATCH($D$88,$C$63:$C$72,1))</f>
        <v>0</v>
      </c>
      <c r="E89" s="124">
        <f t="shared" ref="E89:J89" si="19">INDEX($H$63:$H$72,MATCH($D$88,$C$63:$C$72,1))</f>
        <v>0</v>
      </c>
      <c r="F89" s="124">
        <f t="shared" si="19"/>
        <v>0</v>
      </c>
      <c r="G89" s="124">
        <f t="shared" si="19"/>
        <v>0</v>
      </c>
      <c r="H89" s="124">
        <f t="shared" si="19"/>
        <v>0</v>
      </c>
      <c r="I89" s="124">
        <f t="shared" si="19"/>
        <v>0</v>
      </c>
      <c r="J89" s="124">
        <f t="shared" si="19"/>
        <v>0</v>
      </c>
    </row>
    <row r="90" spans="2:10" ht="14.4" thickBot="1" x14ac:dyDescent="0.3">
      <c r="B90" s="125"/>
      <c r="C90" s="125"/>
      <c r="D90" s="125"/>
      <c r="E90" s="125"/>
      <c r="F90" s="125"/>
      <c r="G90" s="125"/>
      <c r="H90" s="125"/>
      <c r="I90" s="125"/>
      <c r="J90" s="125"/>
    </row>
    <row r="91" spans="2:10" x14ac:dyDescent="0.25">
      <c r="B91" s="172" t="s">
        <v>128</v>
      </c>
      <c r="C91" s="173"/>
      <c r="D91" s="121">
        <f>C7</f>
        <v>5</v>
      </c>
      <c r="E91" s="121">
        <f t="shared" ref="E91:F91" si="20">D7</f>
        <v>5</v>
      </c>
      <c r="F91" s="121">
        <f t="shared" si="20"/>
        <v>5</v>
      </c>
      <c r="G91" s="123">
        <f>F7</f>
        <v>5</v>
      </c>
      <c r="H91" s="121">
        <f>G7</f>
        <v>5</v>
      </c>
      <c r="I91" s="121">
        <f t="shared" ref="I91:J91" si="21">H7</f>
        <v>5</v>
      </c>
      <c r="J91" s="121">
        <f t="shared" si="21"/>
        <v>5</v>
      </c>
    </row>
    <row r="92" spans="2:10" ht="14.4" thickBot="1" x14ac:dyDescent="0.3">
      <c r="B92" s="170" t="s">
        <v>129</v>
      </c>
      <c r="C92" s="171"/>
      <c r="D92" s="124">
        <f>$H$78</f>
        <v>0</v>
      </c>
      <c r="E92" s="124">
        <f t="shared" ref="E92:J92" si="22">$H$78</f>
        <v>0</v>
      </c>
      <c r="F92" s="124">
        <f t="shared" si="22"/>
        <v>0</v>
      </c>
      <c r="G92" s="124">
        <f t="shared" si="22"/>
        <v>0</v>
      </c>
      <c r="H92" s="124">
        <f t="shared" si="22"/>
        <v>0</v>
      </c>
      <c r="I92" s="124">
        <f t="shared" si="22"/>
        <v>0</v>
      </c>
      <c r="J92" s="124">
        <f t="shared" si="22"/>
        <v>0</v>
      </c>
    </row>
    <row r="93" spans="2:10" x14ac:dyDescent="0.25">
      <c r="B93" s="126"/>
      <c r="C93" s="126"/>
      <c r="D93" s="126"/>
      <c r="E93" s="126"/>
      <c r="F93" s="126"/>
      <c r="G93" s="126"/>
      <c r="H93" s="126"/>
      <c r="I93" s="126"/>
      <c r="J93" s="126"/>
    </row>
    <row r="94" spans="2:10" ht="14.4" thickBot="1" x14ac:dyDescent="0.3">
      <c r="B94" s="125"/>
      <c r="C94" s="125"/>
      <c r="D94" s="125"/>
      <c r="E94" s="125"/>
      <c r="F94" s="125"/>
      <c r="G94" s="125"/>
      <c r="H94" s="125"/>
      <c r="I94" s="125"/>
      <c r="J94" s="125"/>
    </row>
    <row r="95" spans="2:10" x14ac:dyDescent="0.25">
      <c r="B95" s="172" t="s">
        <v>130</v>
      </c>
      <c r="C95" s="173"/>
      <c r="D95" s="127">
        <f>D82*D83+D85*D86+D88*D89+D91*D92</f>
        <v>0</v>
      </c>
      <c r="E95" s="127">
        <f t="shared" ref="E95:F95" si="23">E82*E83+E85*E86+E88*E89+E91*E92</f>
        <v>0</v>
      </c>
      <c r="F95" s="127">
        <f t="shared" si="23"/>
        <v>0</v>
      </c>
      <c r="G95" s="128">
        <f>G82*G83+G85*G86+G88*G89+G91*G92</f>
        <v>0</v>
      </c>
      <c r="H95" s="127">
        <f>H82*H83+H85*H86+H88*H89+H91*H92</f>
        <v>0</v>
      </c>
      <c r="I95" s="127">
        <f t="shared" ref="I95:J95" si="24">I82*I83+I85*I86+I88*I89+I91*I92</f>
        <v>0</v>
      </c>
      <c r="J95" s="127">
        <f t="shared" si="24"/>
        <v>0</v>
      </c>
    </row>
    <row r="96" spans="2:10" x14ac:dyDescent="0.25">
      <c r="B96" s="162"/>
      <c r="C96" s="163"/>
      <c r="D96" s="129"/>
      <c r="E96" s="129"/>
      <c r="F96" s="130"/>
      <c r="G96" s="131"/>
      <c r="H96" s="131"/>
      <c r="I96" s="131"/>
      <c r="J96" s="131"/>
    </row>
    <row r="97" spans="2:10" ht="14.4" thickBot="1" x14ac:dyDescent="0.3">
      <c r="B97" s="164" t="s">
        <v>131</v>
      </c>
      <c r="C97" s="165"/>
      <c r="D97" s="132">
        <f t="shared" ref="D97:J97" si="25">D95</f>
        <v>0</v>
      </c>
      <c r="E97" s="132">
        <f>E95</f>
        <v>0</v>
      </c>
      <c r="F97" s="133">
        <f t="shared" si="25"/>
        <v>0</v>
      </c>
      <c r="G97" s="134">
        <f t="shared" si="25"/>
        <v>0</v>
      </c>
      <c r="H97" s="132">
        <f t="shared" si="25"/>
        <v>0</v>
      </c>
      <c r="I97" s="132">
        <f>I95</f>
        <v>0</v>
      </c>
      <c r="J97" s="133">
        <f t="shared" si="25"/>
        <v>0</v>
      </c>
    </row>
    <row r="99" spans="2:10" ht="15.75" customHeight="1" thickBot="1" x14ac:dyDescent="0.3"/>
    <row r="100" spans="2:10" ht="15.75" customHeight="1" thickBot="1" x14ac:dyDescent="0.3">
      <c r="B100" s="166" t="s">
        <v>132</v>
      </c>
      <c r="C100" s="167"/>
      <c r="D100" s="167"/>
      <c r="E100" s="167"/>
      <c r="F100" s="168"/>
      <c r="G100" s="135">
        <f>SUM(D97:J97)</f>
        <v>0</v>
      </c>
    </row>
  </sheetData>
  <sheetProtection algorithmName="SHA-512" hashValue="gfr+dl5bwQsQJskCSLTNrUDkcgeUUcGP3Y25BHnFbCmPO20Ass04AkIzsMgu+CrtYeJuhc1mNDgUGj5/HqCwBg==" saltValue="bcrZI09onl1bw2WRo846gA==" spinCount="100000" sheet="1" objects="1" scenarios="1"/>
  <mergeCells count="16">
    <mergeCell ref="B96:C96"/>
    <mergeCell ref="B97:C97"/>
    <mergeCell ref="B100:F100"/>
    <mergeCell ref="J4:J17"/>
    <mergeCell ref="B86:C86"/>
    <mergeCell ref="B88:C88"/>
    <mergeCell ref="B89:C89"/>
    <mergeCell ref="B91:C91"/>
    <mergeCell ref="B92:C92"/>
    <mergeCell ref="B95:C95"/>
    <mergeCell ref="C11:C12"/>
    <mergeCell ref="C34:C35"/>
    <mergeCell ref="C55:C56"/>
    <mergeCell ref="B82:C82"/>
    <mergeCell ref="B83:C83"/>
    <mergeCell ref="B85:C85"/>
  </mergeCells>
  <conditionalFormatting sqref="C51">
    <cfRule type="expression" dxfId="9" priority="7">
      <formula>AND(C51&lt;&gt;"",C51&lt;=$D50)</formula>
    </cfRule>
  </conditionalFormatting>
  <conditionalFormatting sqref="C72:C73">
    <cfRule type="expression" dxfId="8" priority="4">
      <formula>AND(C72&lt;&gt;"",C72&lt;=$D71)</formula>
    </cfRule>
  </conditionalFormatting>
  <conditionalFormatting sqref="D21">
    <cfRule type="expression" dxfId="7" priority="2">
      <formula>AND(D21&lt;&gt;"",D21&lt;=C21)</formula>
    </cfRule>
  </conditionalFormatting>
  <conditionalFormatting sqref="D22:D30">
    <cfRule type="expression" dxfId="6" priority="8">
      <formula>AND(D22&lt;&gt;"",D22&lt;=$D21)</formula>
    </cfRule>
  </conditionalFormatting>
  <conditionalFormatting sqref="D42">
    <cfRule type="expression" dxfId="5" priority="1">
      <formula>AND(D42&lt;&gt;"",D42&lt;=C42)</formula>
    </cfRule>
  </conditionalFormatting>
  <conditionalFormatting sqref="D63">
    <cfRule type="expression" dxfId="4" priority="3">
      <formula>AND(D63&lt;&gt;"",D63&lt;=C63)</formula>
    </cfRule>
  </conditionalFormatting>
  <conditionalFormatting sqref="D64:D72">
    <cfRule type="expression" dxfId="3" priority="5">
      <formula>AND(D64&lt;&gt;"",D64&lt;=$D63)</formula>
    </cfRule>
  </conditionalFormatting>
  <conditionalFormatting sqref="D78:E78">
    <cfRule type="expression" dxfId="2" priority="10">
      <formula>#REF!="&gt;"</formula>
    </cfRule>
  </conditionalFormatting>
  <conditionalFormatting sqref="E22:E30 E43:E51">
    <cfRule type="expression" dxfId="1" priority="9">
      <formula>D21="&gt;"</formula>
    </cfRule>
  </conditionalFormatting>
  <conditionalFormatting sqref="E64:E72">
    <cfRule type="expression" dxfId="0" priority="6">
      <formula>D63="&gt;"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E47C-4060-4C50-A8C9-13341982F008}">
  <dimension ref="A1:H6"/>
  <sheetViews>
    <sheetView workbookViewId="0">
      <selection activeCell="G4" sqref="G4"/>
    </sheetView>
  </sheetViews>
  <sheetFormatPr defaultColWidth="9.109375" defaultRowHeight="14.4" x14ac:dyDescent="0.3"/>
  <cols>
    <col min="1" max="1" width="9.109375" style="31"/>
    <col min="2" max="2" width="51.88671875" style="31" bestFit="1" customWidth="1"/>
    <col min="3" max="4" width="9.109375" style="31"/>
    <col min="5" max="5" width="10.109375" style="31" customWidth="1"/>
    <col min="6" max="6" width="11.109375" style="31" customWidth="1"/>
    <col min="7" max="7" width="19.6640625" style="31" customWidth="1"/>
    <col min="8" max="8" width="6.33203125" style="31" customWidth="1"/>
    <col min="9" max="16384" width="9.109375" style="31"/>
  </cols>
  <sheetData>
    <row r="1" spans="1:8" ht="15" thickBot="1" x14ac:dyDescent="0.35">
      <c r="A1" s="17"/>
      <c r="B1" s="17"/>
      <c r="C1" s="17"/>
      <c r="D1" s="17"/>
      <c r="E1" s="17"/>
      <c r="F1" s="17"/>
      <c r="G1" s="17"/>
      <c r="H1" s="17"/>
    </row>
    <row r="2" spans="1:8" ht="17.399999999999999" x14ac:dyDescent="0.3">
      <c r="A2" s="17"/>
      <c r="B2" s="39" t="s">
        <v>133</v>
      </c>
      <c r="C2" s="179"/>
      <c r="D2" s="180"/>
      <c r="E2" s="40"/>
      <c r="F2" s="38"/>
      <c r="G2" s="41"/>
      <c r="H2" s="17"/>
    </row>
    <row r="3" spans="1:8" ht="25.2" x14ac:dyDescent="0.3">
      <c r="A3" s="17"/>
      <c r="B3" s="42" t="s">
        <v>42</v>
      </c>
      <c r="C3" s="181"/>
      <c r="D3" s="181"/>
      <c r="E3" s="43" t="s">
        <v>134</v>
      </c>
      <c r="F3" s="43" t="s">
        <v>135</v>
      </c>
      <c r="G3" s="44"/>
      <c r="H3" s="17"/>
    </row>
    <row r="4" spans="1:8" ht="15" thickBot="1" x14ac:dyDescent="0.35">
      <c r="A4" s="17"/>
      <c r="B4" s="182" t="s">
        <v>136</v>
      </c>
      <c r="C4" s="183"/>
      <c r="D4" s="183"/>
      <c r="E4" s="2">
        <v>500</v>
      </c>
      <c r="F4" s="11"/>
      <c r="G4" s="199">
        <f>F4*E4</f>
        <v>0</v>
      </c>
      <c r="H4" s="17"/>
    </row>
    <row r="5" spans="1:8" ht="15" thickBot="1" x14ac:dyDescent="0.35">
      <c r="A5" s="17"/>
      <c r="B5" s="159" t="s">
        <v>137</v>
      </c>
      <c r="C5" s="160"/>
      <c r="D5" s="160"/>
      <c r="E5" s="160"/>
      <c r="F5" s="161"/>
      <c r="G5" s="199">
        <f>G4</f>
        <v>0</v>
      </c>
      <c r="H5" s="17"/>
    </row>
    <row r="6" spans="1:8" x14ac:dyDescent="0.3">
      <c r="A6" s="17"/>
      <c r="B6" s="17"/>
      <c r="C6" s="17"/>
      <c r="D6" s="17"/>
      <c r="E6" s="17"/>
      <c r="F6" s="17"/>
      <c r="G6" s="17"/>
      <c r="H6" s="17"/>
    </row>
  </sheetData>
  <sheetProtection algorithmName="SHA-512" hashValue="FvniT8qehTMh5jlrdQDZhU59gI88gvqYqs8YjSsN5gDgiKpXJiOGH/p+SkMFeLyeo7H6v8jreqsXsIyD8nPTEw==" saltValue="iIgdRnAX1JQkDs0hPiRPxw==" spinCount="100000" sheet="1" objects="1" scenarios="1"/>
  <mergeCells count="3">
    <mergeCell ref="C2:D3"/>
    <mergeCell ref="B5:F5"/>
    <mergeCell ref="B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CA17D-373B-42A0-8239-2D0DFF9F2FCB}">
  <dimension ref="B1:G6"/>
  <sheetViews>
    <sheetView tabSelected="1" workbookViewId="0">
      <selection activeCell="E5" sqref="E5:F5"/>
    </sheetView>
  </sheetViews>
  <sheetFormatPr defaultColWidth="9.109375" defaultRowHeight="14.4" x14ac:dyDescent="0.3"/>
  <cols>
    <col min="1" max="1" width="9.109375" style="17"/>
    <col min="2" max="2" width="37.109375" style="17" customWidth="1"/>
    <col min="3" max="4" width="9.109375" style="17"/>
    <col min="5" max="5" width="17.88671875" style="17" customWidth="1"/>
    <col min="6" max="6" width="19.33203125" style="17" customWidth="1"/>
    <col min="7" max="7" width="18.6640625" style="17" customWidth="1"/>
    <col min="8" max="16384" width="9.109375" style="17"/>
  </cols>
  <sheetData>
    <row r="1" spans="2:7" ht="15" thickBot="1" x14ac:dyDescent="0.35"/>
    <row r="2" spans="2:7" ht="17.399999999999999" x14ac:dyDescent="0.3">
      <c r="B2" s="39" t="s">
        <v>138</v>
      </c>
      <c r="C2" s="179"/>
      <c r="D2" s="180"/>
      <c r="E2" s="40"/>
      <c r="F2" s="38"/>
      <c r="G2" s="41"/>
    </row>
    <row r="3" spans="2:7" ht="37.799999999999997" x14ac:dyDescent="0.3">
      <c r="B3" s="42" t="s">
        <v>139</v>
      </c>
      <c r="C3" s="181"/>
      <c r="D3" s="181"/>
      <c r="E3" s="43" t="s">
        <v>140</v>
      </c>
      <c r="F3" s="43" t="s">
        <v>141</v>
      </c>
      <c r="G3" s="44" t="s">
        <v>142</v>
      </c>
    </row>
    <row r="4" spans="2:7" ht="15" thickBot="1" x14ac:dyDescent="0.35">
      <c r="B4" s="184" t="s">
        <v>143</v>
      </c>
      <c r="C4" s="185"/>
      <c r="D4" s="185"/>
      <c r="E4" s="3">
        <v>30</v>
      </c>
      <c r="F4" s="15"/>
      <c r="G4" s="199">
        <f>E4*F4</f>
        <v>0</v>
      </c>
    </row>
    <row r="5" spans="2:7" ht="15" thickBot="1" x14ac:dyDescent="0.35">
      <c r="B5" s="186" t="s">
        <v>144</v>
      </c>
      <c r="C5" s="187"/>
      <c r="D5" s="187"/>
      <c r="E5" s="1">
        <v>10</v>
      </c>
      <c r="F5" s="16"/>
      <c r="G5" s="199">
        <f>E5*F5</f>
        <v>0</v>
      </c>
    </row>
    <row r="6" spans="2:7" ht="15" thickBot="1" x14ac:dyDescent="0.35">
      <c r="B6" s="159" t="s">
        <v>145</v>
      </c>
      <c r="C6" s="160"/>
      <c r="D6" s="160"/>
      <c r="E6" s="160"/>
      <c r="F6" s="161"/>
      <c r="G6" s="199">
        <f>SUM(G4:G5)</f>
        <v>0</v>
      </c>
    </row>
  </sheetData>
  <sheetProtection algorithmName="SHA-512" hashValue="Els9xq0X7lPSXrJaR60pGiQ31hNTgHzaQ0Wt46pq4EikkrLkiRiUqNQO+biLnv0YRrLiragsJBQYQ6w6DaJzTA==" saltValue="vjfgrhHPc+FTfSxb6fX5Tg==" spinCount="100000" sheet="1" objects="1" scenarios="1"/>
  <mergeCells count="4">
    <mergeCell ref="C2:D3"/>
    <mergeCell ref="B4:D4"/>
    <mergeCell ref="B5:D5"/>
    <mergeCell ref="B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146843-7464-45bf-99f9-3e5e5280635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3A6E5C7564B44E924C8A06F8CE0691" ma:contentTypeVersion="9" ma:contentTypeDescription="Een nieuw document maken." ma:contentTypeScope="" ma:versionID="4189f97e0332b569f1188fc1f2613523">
  <xsd:schema xmlns:xsd="http://www.w3.org/2001/XMLSchema" xmlns:xs="http://www.w3.org/2001/XMLSchema" xmlns:p="http://schemas.microsoft.com/office/2006/metadata/properties" xmlns:ns2="21146843-7464-45bf-99f9-3e5e52806354" targetNamespace="http://schemas.microsoft.com/office/2006/metadata/properties" ma:root="true" ma:fieldsID="d8a613f7cf837350bcc83723f8c016dc" ns2:_="">
    <xsd:import namespace="21146843-7464-45bf-99f9-3e5e528063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146843-7464-45bf-99f9-3e5e52806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5849B-F312-4C1D-B2B5-6310115EEE86}">
  <ds:schemaRefs>
    <ds:schemaRef ds:uri="http://purl.org/dc/terms/"/>
    <ds:schemaRef ds:uri="http://purl.org/dc/elements/1.1/"/>
    <ds:schemaRef ds:uri="http://schemas.microsoft.com/office/2006/documentManagement/types"/>
    <ds:schemaRef ds:uri="21146843-7464-45bf-99f9-3e5e52806354"/>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DD26063-58A6-4551-B32E-F97490E6A0A0}">
  <ds:schemaRefs>
    <ds:schemaRef ds:uri="http://schemas.microsoft.com/sharepoint/v3/contenttype/forms"/>
  </ds:schemaRefs>
</ds:datastoreItem>
</file>

<file path=customXml/itemProps3.xml><?xml version="1.0" encoding="utf-8"?>
<ds:datastoreItem xmlns:ds="http://schemas.openxmlformats.org/officeDocument/2006/customXml" ds:itemID="{4CEDFAFC-93F5-4ACB-93F9-B9DB2ED96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146843-7464-45bf-99f9-3e5e52806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Samenvatting en uitleg </vt:lpstr>
      <vt:lpstr>1. Implementatie </vt:lpstr>
      <vt:lpstr>2. Koppelingen</vt:lpstr>
      <vt:lpstr>3. Gebruiksrecht (nieuw)</vt:lpstr>
      <vt:lpstr>4.Additionele werkzaamheden Con</vt:lpstr>
      <vt:lpstr>5. Additioneel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Koster, Ricky</dc:creator>
  <cp:keywords/>
  <dc:description/>
  <cp:lastModifiedBy>Mattheijssen, Patricia</cp:lastModifiedBy>
  <cp:revision/>
  <dcterms:created xsi:type="dcterms:W3CDTF">2026-01-29T05:59:06Z</dcterms:created>
  <dcterms:modified xsi:type="dcterms:W3CDTF">2026-06-11T09:43:21Z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0x010100ED3A6E5C7564B44E924C8A06F8CE0691</vt:lpwstr>
  </property>
  <property fmtid="{D5CDD505-2E9C-101B-9397-08002B2CF9AE}" pid="3" name="MediaServiceImageTags">
    <vt:lpwstr/>
  </property>
</Properties>
</file>