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p_mattheijssen_utrecht_nl/Documents/Downloads/Inwonerportaal/Publicatie/"/>
    </mc:Choice>
  </mc:AlternateContent>
  <xr:revisionPtr revIDLastSave="0" documentId="8_{F8372C20-A02A-46B1-8815-EBDF24978D55}" xr6:coauthVersionLast="47" xr6:coauthVersionMax="47" xr10:uidLastSave="{00000000-0000-0000-0000-000000000000}"/>
  <bookViews>
    <workbookView xWindow="28680" yWindow="-120" windowWidth="29040" windowHeight="15720" xr2:uid="{2619B9B3-6C12-48B5-9A65-ED17CF0CFD1A}"/>
  </bookViews>
  <sheets>
    <sheet name="Functioneel" sheetId="1" r:id="rId1"/>
    <sheet name="Generiek" sheetId="5" r:id="rId2"/>
    <sheet name="SAAS" sheetId="14" r:id="rId3"/>
    <sheet name="Social return" sheetId="9" r:id="rId4"/>
    <sheet name="Totaal" sheetId="15" r:id="rId5"/>
  </sheets>
  <definedNames>
    <definedName name="_xlnm._FilterDatabase" localSheetId="0" hidden="1">Functioneel!$A$1:$E$35</definedName>
    <definedName name="_xlnm._FilterDatabase" localSheetId="1" hidden="1">Generiek!$A$1:$E$2</definedName>
    <definedName name="_xlnm._FilterDatabase" localSheetId="3" hidden="1">'Social return'!$A$1:$D$1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11" i="1"/>
  <c r="H18" i="1"/>
  <c r="H17" i="1"/>
  <c r="H27" i="1"/>
  <c r="H31" i="1"/>
  <c r="H6" i="1"/>
  <c r="G2" i="9"/>
  <c r="G4" i="9" s="1"/>
  <c r="G3" i="14"/>
  <c r="G4" i="14"/>
  <c r="G5" i="14"/>
  <c r="H2" i="5"/>
  <c r="H4" i="5" s="1"/>
  <c r="G2" i="14"/>
  <c r="H32" i="1"/>
  <c r="H33" i="1"/>
  <c r="H34" i="1"/>
  <c r="H35" i="1"/>
  <c r="H28" i="1"/>
  <c r="H29" i="1"/>
  <c r="H30" i="1"/>
  <c r="H19" i="1"/>
  <c r="H20" i="1"/>
  <c r="H21" i="1"/>
  <c r="H22" i="1"/>
  <c r="H23" i="1"/>
  <c r="H24" i="1"/>
  <c r="H25" i="1"/>
  <c r="H26" i="1"/>
  <c r="H8" i="1"/>
  <c r="H9" i="1"/>
  <c r="H10" i="1"/>
  <c r="H12" i="1"/>
  <c r="H13" i="1"/>
  <c r="H14" i="1"/>
  <c r="H15" i="1"/>
  <c r="H16" i="1"/>
  <c r="H4" i="1"/>
  <c r="H5" i="1"/>
  <c r="H7" i="1"/>
  <c r="H2" i="1"/>
  <c r="E4" i="9"/>
  <c r="E7" i="14"/>
  <c r="F4" i="5"/>
  <c r="B1" i="15" s="1"/>
  <c r="F37" i="1"/>
  <c r="G7" i="14" l="1"/>
  <c r="H37" i="1"/>
  <c r="B2" i="15" l="1"/>
</calcChain>
</file>

<file path=xl/sharedStrings.xml><?xml version="1.0" encoding="utf-8"?>
<sst xmlns="http://schemas.openxmlformats.org/spreadsheetml/2006/main" count="191" uniqueCount="74">
  <si>
    <t>ID</t>
  </si>
  <si>
    <t>Functionaliteit voor</t>
  </si>
  <si>
    <t>Thema</t>
  </si>
  <si>
    <t>Eis</t>
  </si>
  <si>
    <t>Prioriteit</t>
  </si>
  <si>
    <t>Punten mogelijk</t>
  </si>
  <si>
    <t xml:space="preserve">Op te leveren? </t>
  </si>
  <si>
    <t>Punten behaald</t>
  </si>
  <si>
    <t>Iedereen</t>
  </si>
  <si>
    <t>Toegang</t>
  </si>
  <si>
    <t xml:space="preserve">Het portaal is beschikbaar als app. </t>
  </si>
  <si>
    <t>Could have</t>
  </si>
  <si>
    <t>Inwoner</t>
  </si>
  <si>
    <t xml:space="preserve">Inwoners die reeds zijn ingelogd via de (toekomstige) mijn-omgeving van de gemeente Utrecht kunnen zonder extra in te loggen toegang krijgen tot het portaal. </t>
  </si>
  <si>
    <t>Should have</t>
  </si>
  <si>
    <t>Caseload</t>
  </si>
  <si>
    <t xml:space="preserve">De historie van statussen is zichtbaar. </t>
  </si>
  <si>
    <t>Dashboard</t>
  </si>
  <si>
    <t xml:space="preserve">Gemaakte afspraken in Outlook zijn zichtbaar in het portaal. </t>
  </si>
  <si>
    <t>Producten</t>
  </si>
  <si>
    <t>Een inwoner kan bij het product budgetbeheer een betaalverzoek indienen voor het betalen van een factuur uit reserveringen.</t>
  </si>
  <si>
    <t>Medewerker</t>
  </si>
  <si>
    <t xml:space="preserve">Een medewerker kan bij het product budgetbeheer een betaalverzoek accorderen voor betaling uit reserveringen. </t>
  </si>
  <si>
    <t>Begeleiding</t>
  </si>
  <si>
    <t>De inwoner kan in het eigen begeleidingsplan uitgevoerde taken afvinken.</t>
  </si>
  <si>
    <t xml:space="preserve">De inwoner kan taken uit een checklist afvinken. </t>
  </si>
  <si>
    <t>Ketenpartner</t>
  </si>
  <si>
    <t>Ketenpartners kunnen taken/opdrachten klaarzetten gelinkt aan de doelen in het begeleidingsplan.</t>
  </si>
  <si>
    <t xml:space="preserve">Medewerkers kunnen een dossier afsluiten. </t>
  </si>
  <si>
    <t xml:space="preserve">Medewerkers kunnen in het portaal een set aanvullende verdiepende vragen (van VNG) selecteren en beantwoorden om de financiële gezondheid van de inwoner en andere leefgebieden nauwkeuriger in beeld te brengen. </t>
  </si>
  <si>
    <t xml:space="preserve">Medewerkers kunnen gerealiseerde doelen, subdoelen en taken in het begeleidingsplan afvinken om voortgang in beeld te brengen. </t>
  </si>
  <si>
    <t>Medewerkers kunnen zien wat het aanmaak-, uitvoer- en afrondmoment van een taak was en wie de taak uitvoerde of afrondde.    </t>
  </si>
  <si>
    <t>Er kan gelijktijdig door meerdere behandelaren en ketenpartners op verschillende onderdelen in hetzelfde dossier gewerkt worden. </t>
  </si>
  <si>
    <t xml:space="preserve">Medewerkers kunnen gebruik maken van templates voor checklists (taken), die ze nog kunnen bewerken. </t>
  </si>
  <si>
    <t xml:space="preserve">De applicatie vertaalt de VNG-scan automatisch naar een begeleidingsplan met doelen, subdoelen en taken. Medewerkers kunnen dit overnemen, wijzigen en gedurende het traject aanvullen. </t>
  </si>
  <si>
    <t xml:space="preserve">De medewerker kan andere (nog te ontwikkelen) scans inzetten bij de financiële begeleiding. </t>
  </si>
  <si>
    <t>Documenten</t>
  </si>
  <si>
    <t xml:space="preserve">De inwoner kan documenten inzien (view), downloaden en uploaden. </t>
  </si>
  <si>
    <t xml:space="preserve">De inwoner kan documenten digitaal ondertekenen. </t>
  </si>
  <si>
    <t xml:space="preserve">Ketenpartners kunnen documenten uploaden.  </t>
  </si>
  <si>
    <t>Medewerkers kunnen digitale ondertekening van documenten initiëren.  </t>
  </si>
  <si>
    <t>Medewerkers kunnen documenten uploaden en gedeelde documenten inzien.</t>
  </si>
  <si>
    <t>Communiceren</t>
  </si>
  <si>
    <t xml:space="preserve">Het portaal verstuurt notificaties, tenminste bij statuswijzigingen en accorderingen. </t>
  </si>
  <si>
    <t>De inwoner kan berichten uitwisselen met de behandelaren binnen de context van het dossier.</t>
  </si>
  <si>
    <t xml:space="preserve">De inwoner kan in het portaal bij het verzenden van een bericht aangeven naar welke rol binnen de behandelaren het bericht moet gaan. </t>
  </si>
  <si>
    <t>De inwoner ontvangt een afspraakherinnering op basis van de afspraken in Outlook.</t>
  </si>
  <si>
    <t xml:space="preserve">Ketenpartners kunnen berichten uitwisselen met medewerkers binnen de context van het dossier, zonder inzage van de inwoner. </t>
  </si>
  <si>
    <t>Medewerkers kunnen berichten uitwisselen met inwoners binnen de context van het dossier.</t>
  </si>
  <si>
    <t xml:space="preserve">Medewerkers kunnen berichten uitwisselen met ketenpartners binnen de context van het dossier, zonder inzage van de inwoner. </t>
  </si>
  <si>
    <t>De (interne) notities in Allegro zijn inzichtelijk via het portaal.</t>
  </si>
  <si>
    <t>Beheerder</t>
  </si>
  <si>
    <t>Beheer</t>
  </si>
  <si>
    <t>Beheerders kunnen templates voor checklists (taken) opvoeren.</t>
  </si>
  <si>
    <t>Het portaal biedt per individuele gebruiker instelbare notificatievoorkeuren, waarbij de gebruiker zelf kan bepalen of, welke en hoe notificaties worden ontvangen.</t>
  </si>
  <si>
    <t>Sturingsinformatie</t>
  </si>
  <si>
    <t xml:space="preserve">Sturingsinformatie kan geanonimiseerd door een beheerder worden geëxporteerd naar het Utrechts Datawarehouse (UDWH) bij voorkeur in CSV of JSON. </t>
  </si>
  <si>
    <t xml:space="preserve">De teamleider heeft inzage in geanonimiseerde sturingsinformatie over portaalgebruik en gegevens zoals klantprofielen, scans en transacties. De sturingsinformatie is beschikbaar via dashboards. </t>
  </si>
  <si>
    <t>Subtotaal</t>
  </si>
  <si>
    <t>Bijlage of link</t>
  </si>
  <si>
    <t>Punten</t>
  </si>
  <si>
    <t>Koppeling</t>
  </si>
  <si>
    <t>Het portaal heeft een koppeling met het zaaksysteem, dit is XXLLNC Zaken of OpenZaak via ZGW-API en volgt in het laatste geval de FSC-standaard om de API via de API-gateway aan te roepen.</t>
  </si>
  <si>
    <t>https://fsc-standaard.nl/standaard/</t>
  </si>
  <si>
    <t>Algemeen</t>
  </si>
  <si>
    <t xml:space="preserve">De beschikbaarheid, responsetijden van de front-end kan door de gemeente Utrecht gemonitord worden. </t>
  </si>
  <si>
    <t>Koppelingen</t>
  </si>
  <si>
    <t xml:space="preserve">Koppelingen van het portaal met bij de gemeente Utrecht gehoste applicaties, die gebruik maken van XML en transformatie, verlopen via de ESB van de gemeente Utrecht.   </t>
  </si>
  <si>
    <t xml:space="preserve">Als het portaal koppelingen heeft met landelijke voorzieningen (bijv. een basisregistratie) en/of SaaS-applicaties die door de gemeente Utrecht gebruikt worden, dan identificeert het portaal zich namens de gemeente Utrecht.  </t>
  </si>
  <si>
    <t xml:space="preserve">Koppelingen van het portaal naar applicaties die gehost worden in het datacenter van de gemeente Utrecht verlopen altijd via DMZ van de gemeente Utrecht.   </t>
  </si>
  <si>
    <t>Social return</t>
  </si>
  <si>
    <t>Na gunning van de opdracht plant opdrachtnemer via socialreturn@utrecht.nl een gesprek met een adviseur social return. De gemeente adviseert de opdrachtnemer graag over mogelijkheden. Het toepassen van social return is maatwerk waarbij de gemeente rekening houdt met uw wensen: we zoeken naar een ‘win-win-winsituatie’.</t>
  </si>
  <si>
    <t>Totaal mogelijk</t>
  </si>
  <si>
    <t>Totaal behaald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</si>
</sst>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/>
    <xf numFmtId="0" fontId="6" fillId="0" borderId="0" xfId="1" applyFill="1" applyAlignment="1">
      <alignment wrapText="1"/>
    </xf>
    <xf numFmtId="0" fontId="3" fillId="0" borderId="0" xfId="0" applyFont="1" applyAlignment="1">
      <alignment horizontal="left" vertical="center" wrapText="1" readingOrder="1"/>
    </xf>
    <xf numFmtId="0" fontId="8" fillId="0" borderId="0" xfId="0" applyFont="1"/>
    <xf numFmtId="0" fontId="0" fillId="2" borderId="0" xfId="0" applyFill="1"/>
    <xf numFmtId="0" fontId="8" fillId="2" borderId="0" xfId="0" applyFont="1" applyFill="1"/>
    <xf numFmtId="0" fontId="2" fillId="2" borderId="0" xfId="0" applyFont="1" applyFill="1"/>
    <xf numFmtId="0" fontId="5" fillId="2" borderId="0" xfId="0" applyFont="1" applyFill="1"/>
  </cellXfs>
  <cellStyles count="2">
    <cellStyle name="Hyperlink" xfId="1" builtinId="8"/>
    <cellStyle name="Standaard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sc-standaard.nl/standa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2E03-10FD-4785-A4E3-0A377E4D4A56}">
  <dimension ref="A1:H40"/>
  <sheetViews>
    <sheetView tabSelected="1" workbookViewId="0">
      <selection activeCell="G4" sqref="G4"/>
    </sheetView>
  </sheetViews>
  <sheetFormatPr defaultRowHeight="14.4" x14ac:dyDescent="0.3"/>
  <cols>
    <col min="1" max="1" width="6.88671875" customWidth="1"/>
    <col min="2" max="2" width="22" customWidth="1"/>
    <col min="3" max="3" width="15.44140625" customWidth="1"/>
    <col min="4" max="4" width="121.5546875" style="1" customWidth="1"/>
    <col min="5" max="5" width="18.109375" customWidth="1"/>
    <col min="6" max="6" width="17.6640625" customWidth="1"/>
    <col min="7" max="7" width="13.33203125" customWidth="1"/>
    <col min="8" max="8" width="16" customWidth="1"/>
  </cols>
  <sheetData>
    <row r="1" spans="1:8" x14ac:dyDescent="0.3">
      <c r="A1" s="10" t="s">
        <v>0</v>
      </c>
      <c r="B1" s="10" t="s">
        <v>1</v>
      </c>
      <c r="C1" s="10" t="s">
        <v>2</v>
      </c>
      <c r="D1" s="3" t="s">
        <v>3</v>
      </c>
      <c r="E1" s="10" t="s">
        <v>4</v>
      </c>
      <c r="F1" s="10" t="s">
        <v>5</v>
      </c>
      <c r="G1" s="14" t="s">
        <v>6</v>
      </c>
      <c r="H1" s="14" t="s">
        <v>7</v>
      </c>
    </row>
    <row r="2" spans="1:8" x14ac:dyDescent="0.3">
      <c r="A2" s="11">
        <v>1</v>
      </c>
      <c r="B2" s="11" t="s">
        <v>8</v>
      </c>
      <c r="C2" s="11" t="s">
        <v>9</v>
      </c>
      <c r="D2" s="2" t="s">
        <v>10</v>
      </c>
      <c r="E2" s="11" t="s">
        <v>11</v>
      </c>
      <c r="F2" s="11">
        <v>3</v>
      </c>
      <c r="H2">
        <f>IF(G2="Ja", 3, 0)</f>
        <v>0</v>
      </c>
    </row>
    <row r="3" spans="1:8" ht="27" x14ac:dyDescent="0.3">
      <c r="A3" s="11">
        <v>3</v>
      </c>
      <c r="B3" s="11" t="s">
        <v>12</v>
      </c>
      <c r="C3" s="11" t="s">
        <v>9</v>
      </c>
      <c r="D3" s="2" t="s">
        <v>13</v>
      </c>
      <c r="E3" s="11" t="s">
        <v>14</v>
      </c>
      <c r="F3" s="11">
        <v>6</v>
      </c>
      <c r="H3">
        <f>IF(G3="Ja", 6, 0)</f>
        <v>0</v>
      </c>
    </row>
    <row r="4" spans="1:8" x14ac:dyDescent="0.3">
      <c r="A4" s="11">
        <v>9</v>
      </c>
      <c r="B4" s="11" t="s">
        <v>8</v>
      </c>
      <c r="C4" s="11" t="s">
        <v>15</v>
      </c>
      <c r="D4" s="6" t="s">
        <v>16</v>
      </c>
      <c r="E4" s="11" t="s">
        <v>11</v>
      </c>
      <c r="F4" s="11">
        <v>3</v>
      </c>
      <c r="H4">
        <f>IF(G4="Ja", 3, 0)</f>
        <v>0</v>
      </c>
    </row>
    <row r="5" spans="1:8" x14ac:dyDescent="0.3">
      <c r="A5" s="11">
        <v>13</v>
      </c>
      <c r="B5" s="11" t="s">
        <v>8</v>
      </c>
      <c r="C5" s="11" t="s">
        <v>17</v>
      </c>
      <c r="D5" s="6" t="s">
        <v>18</v>
      </c>
      <c r="E5" s="11" t="s">
        <v>11</v>
      </c>
      <c r="F5" s="11">
        <v>3</v>
      </c>
      <c r="H5">
        <f>IF(G5="Ja", 3, 0)</f>
        <v>0</v>
      </c>
    </row>
    <row r="6" spans="1:8" x14ac:dyDescent="0.3">
      <c r="A6" s="11">
        <v>22</v>
      </c>
      <c r="B6" s="11" t="s">
        <v>12</v>
      </c>
      <c r="C6" s="11" t="s">
        <v>19</v>
      </c>
      <c r="D6" s="2" t="s">
        <v>20</v>
      </c>
      <c r="E6" s="11" t="s">
        <v>11</v>
      </c>
      <c r="F6" s="11">
        <v>3</v>
      </c>
      <c r="H6">
        <f>IF(G6="Ja", 3, 0)</f>
        <v>0</v>
      </c>
    </row>
    <row r="7" spans="1:8" x14ac:dyDescent="0.3">
      <c r="A7" s="11">
        <v>25</v>
      </c>
      <c r="B7" s="11" t="s">
        <v>21</v>
      </c>
      <c r="C7" s="11" t="s">
        <v>19</v>
      </c>
      <c r="D7" s="2" t="s">
        <v>22</v>
      </c>
      <c r="E7" s="11" t="s">
        <v>11</v>
      </c>
      <c r="F7" s="11">
        <v>3</v>
      </c>
      <c r="H7">
        <f>IF(G7="Ja", 3, 0)</f>
        <v>0</v>
      </c>
    </row>
    <row r="8" spans="1:8" x14ac:dyDescent="0.3">
      <c r="A8" s="11">
        <v>28</v>
      </c>
      <c r="B8" s="11" t="s">
        <v>12</v>
      </c>
      <c r="C8" s="11" t="s">
        <v>23</v>
      </c>
      <c r="D8" s="4" t="s">
        <v>24</v>
      </c>
      <c r="E8" s="11" t="s">
        <v>14</v>
      </c>
      <c r="F8" s="11">
        <v>6</v>
      </c>
      <c r="H8">
        <f t="shared" ref="H8:H16" si="0">IF(G8="Ja", 6, 0)</f>
        <v>0</v>
      </c>
    </row>
    <row r="9" spans="1:8" x14ac:dyDescent="0.3">
      <c r="A9" s="11">
        <v>30</v>
      </c>
      <c r="B9" s="11" t="s">
        <v>12</v>
      </c>
      <c r="C9" s="11" t="s">
        <v>23</v>
      </c>
      <c r="D9" s="4" t="s">
        <v>25</v>
      </c>
      <c r="E9" s="11" t="s">
        <v>14</v>
      </c>
      <c r="F9" s="11">
        <v>6</v>
      </c>
      <c r="H9">
        <f t="shared" si="0"/>
        <v>0</v>
      </c>
    </row>
    <row r="10" spans="1:8" x14ac:dyDescent="0.3">
      <c r="A10" s="11">
        <v>31</v>
      </c>
      <c r="B10" s="11" t="s">
        <v>26</v>
      </c>
      <c r="C10" s="11" t="s">
        <v>23</v>
      </c>
      <c r="D10" s="4" t="s">
        <v>27</v>
      </c>
      <c r="E10" s="11" t="s">
        <v>14</v>
      </c>
      <c r="F10" s="11">
        <v>6</v>
      </c>
      <c r="H10">
        <f t="shared" si="0"/>
        <v>0</v>
      </c>
    </row>
    <row r="11" spans="1:8" ht="33" customHeight="1" x14ac:dyDescent="0.3">
      <c r="A11" s="11">
        <v>32</v>
      </c>
      <c r="B11" s="11" t="s">
        <v>21</v>
      </c>
      <c r="C11" s="11" t="s">
        <v>23</v>
      </c>
      <c r="D11" s="4" t="s">
        <v>28</v>
      </c>
      <c r="E11" s="11" t="s">
        <v>14</v>
      </c>
      <c r="F11" s="11">
        <v>6</v>
      </c>
      <c r="H11">
        <f>IF(G11="Ja", 6, 0)</f>
        <v>0</v>
      </c>
    </row>
    <row r="12" spans="1:8" ht="26.4" x14ac:dyDescent="0.3">
      <c r="A12" s="11">
        <v>35</v>
      </c>
      <c r="B12" s="11" t="s">
        <v>21</v>
      </c>
      <c r="C12" s="11" t="s">
        <v>23</v>
      </c>
      <c r="D12" s="4" t="s">
        <v>29</v>
      </c>
      <c r="E12" s="11" t="s">
        <v>14</v>
      </c>
      <c r="F12" s="11">
        <v>6</v>
      </c>
      <c r="H12">
        <f t="shared" si="0"/>
        <v>0</v>
      </c>
    </row>
    <row r="13" spans="1:8" x14ac:dyDescent="0.3">
      <c r="A13" s="11">
        <v>36</v>
      </c>
      <c r="B13" s="11" t="s">
        <v>21</v>
      </c>
      <c r="C13" s="11" t="s">
        <v>23</v>
      </c>
      <c r="D13" s="4" t="s">
        <v>30</v>
      </c>
      <c r="E13" s="11" t="s">
        <v>14</v>
      </c>
      <c r="F13" s="11">
        <v>6</v>
      </c>
      <c r="H13">
        <f t="shared" si="0"/>
        <v>0</v>
      </c>
    </row>
    <row r="14" spans="1:8" x14ac:dyDescent="0.3">
      <c r="A14" s="11">
        <v>37</v>
      </c>
      <c r="B14" s="11" t="s">
        <v>21</v>
      </c>
      <c r="C14" s="11" t="s">
        <v>23</v>
      </c>
      <c r="D14" s="2" t="s">
        <v>31</v>
      </c>
      <c r="E14" s="11" t="s">
        <v>14</v>
      </c>
      <c r="F14" s="11">
        <v>6</v>
      </c>
      <c r="H14">
        <f t="shared" si="0"/>
        <v>0</v>
      </c>
    </row>
    <row r="15" spans="1:8" x14ac:dyDescent="0.3">
      <c r="A15" s="11">
        <v>38</v>
      </c>
      <c r="B15" s="11" t="s">
        <v>21</v>
      </c>
      <c r="C15" s="11" t="s">
        <v>23</v>
      </c>
      <c r="D15" s="4" t="s">
        <v>32</v>
      </c>
      <c r="E15" s="11" t="s">
        <v>14</v>
      </c>
      <c r="F15" s="11">
        <v>6</v>
      </c>
      <c r="H15">
        <f t="shared" si="0"/>
        <v>0</v>
      </c>
    </row>
    <row r="16" spans="1:8" x14ac:dyDescent="0.3">
      <c r="A16" s="11">
        <v>39</v>
      </c>
      <c r="B16" s="11" t="s">
        <v>21</v>
      </c>
      <c r="C16" s="11" t="s">
        <v>23</v>
      </c>
      <c r="D16" s="4" t="s">
        <v>33</v>
      </c>
      <c r="E16" s="11" t="s">
        <v>14</v>
      </c>
      <c r="F16" s="11">
        <v>6</v>
      </c>
      <c r="H16">
        <f t="shared" si="0"/>
        <v>0</v>
      </c>
    </row>
    <row r="17" spans="1:8" ht="26.4" x14ac:dyDescent="0.3">
      <c r="A17" s="11">
        <v>40</v>
      </c>
      <c r="B17" s="11" t="s">
        <v>21</v>
      </c>
      <c r="C17" s="11" t="s">
        <v>23</v>
      </c>
      <c r="D17" s="5" t="s">
        <v>34</v>
      </c>
      <c r="E17" s="11" t="s">
        <v>11</v>
      </c>
      <c r="F17" s="11">
        <v>3</v>
      </c>
      <c r="H17">
        <f>IF(G17="Ja", 3, 0)</f>
        <v>0</v>
      </c>
    </row>
    <row r="18" spans="1:8" x14ac:dyDescent="0.3">
      <c r="A18" s="11">
        <v>41</v>
      </c>
      <c r="B18" s="11" t="s">
        <v>21</v>
      </c>
      <c r="C18" s="11" t="s">
        <v>23</v>
      </c>
      <c r="D18" s="6" t="s">
        <v>35</v>
      </c>
      <c r="E18" s="11" t="s">
        <v>11</v>
      </c>
      <c r="F18" s="11">
        <v>3</v>
      </c>
      <c r="H18">
        <f>IF(G18="Ja", 3, 0)</f>
        <v>0</v>
      </c>
    </row>
    <row r="19" spans="1:8" x14ac:dyDescent="0.3">
      <c r="A19" s="11">
        <v>44</v>
      </c>
      <c r="B19" s="11" t="s">
        <v>12</v>
      </c>
      <c r="C19" s="11" t="s">
        <v>36</v>
      </c>
      <c r="D19" s="2" t="s">
        <v>37</v>
      </c>
      <c r="E19" s="11" t="s">
        <v>14</v>
      </c>
      <c r="F19" s="11">
        <v>6</v>
      </c>
      <c r="H19">
        <f t="shared" ref="H19:H26" si="1">IF(G19="Ja", 6, 0)</f>
        <v>0</v>
      </c>
    </row>
    <row r="20" spans="1:8" x14ac:dyDescent="0.3">
      <c r="A20" s="11">
        <v>45</v>
      </c>
      <c r="B20" s="11" t="s">
        <v>12</v>
      </c>
      <c r="C20" s="11" t="s">
        <v>36</v>
      </c>
      <c r="D20" s="2" t="s">
        <v>38</v>
      </c>
      <c r="E20" s="11" t="s">
        <v>14</v>
      </c>
      <c r="F20" s="11">
        <v>6</v>
      </c>
      <c r="H20">
        <f t="shared" si="1"/>
        <v>0</v>
      </c>
    </row>
    <row r="21" spans="1:8" x14ac:dyDescent="0.3">
      <c r="A21" s="11">
        <v>46</v>
      </c>
      <c r="B21" s="11" t="s">
        <v>26</v>
      </c>
      <c r="C21" s="11" t="s">
        <v>36</v>
      </c>
      <c r="D21" s="2" t="s">
        <v>39</v>
      </c>
      <c r="E21" s="11" t="s">
        <v>14</v>
      </c>
      <c r="F21" s="11">
        <v>6</v>
      </c>
      <c r="H21">
        <f t="shared" si="1"/>
        <v>0</v>
      </c>
    </row>
    <row r="22" spans="1:8" x14ac:dyDescent="0.3">
      <c r="A22" s="11">
        <v>47</v>
      </c>
      <c r="B22" s="11" t="s">
        <v>21</v>
      </c>
      <c r="C22" s="11" t="s">
        <v>36</v>
      </c>
      <c r="D22" s="4" t="s">
        <v>40</v>
      </c>
      <c r="E22" s="11" t="s">
        <v>14</v>
      </c>
      <c r="F22" s="11">
        <v>6</v>
      </c>
      <c r="H22">
        <f t="shared" si="1"/>
        <v>0</v>
      </c>
    </row>
    <row r="23" spans="1:8" x14ac:dyDescent="0.3">
      <c r="A23" s="11">
        <v>48</v>
      </c>
      <c r="B23" s="11" t="s">
        <v>21</v>
      </c>
      <c r="C23" s="11" t="s">
        <v>36</v>
      </c>
      <c r="D23" s="4" t="s">
        <v>41</v>
      </c>
      <c r="E23" s="11" t="s">
        <v>14</v>
      </c>
      <c r="F23" s="11">
        <v>6</v>
      </c>
      <c r="H23">
        <f t="shared" si="1"/>
        <v>0</v>
      </c>
    </row>
    <row r="24" spans="1:8" ht="24.75" customHeight="1" x14ac:dyDescent="0.3">
      <c r="A24" s="11">
        <v>49</v>
      </c>
      <c r="B24" s="11" t="s">
        <v>8</v>
      </c>
      <c r="C24" s="11" t="s">
        <v>42</v>
      </c>
      <c r="D24" s="2" t="s">
        <v>43</v>
      </c>
      <c r="E24" s="11" t="s">
        <v>14</v>
      </c>
      <c r="F24" s="11">
        <v>6</v>
      </c>
      <c r="H24">
        <f t="shared" si="1"/>
        <v>0</v>
      </c>
    </row>
    <row r="25" spans="1:8" x14ac:dyDescent="0.3">
      <c r="A25" s="11">
        <v>50</v>
      </c>
      <c r="B25" s="11" t="s">
        <v>12</v>
      </c>
      <c r="C25" s="11" t="s">
        <v>42</v>
      </c>
      <c r="D25" s="2" t="s">
        <v>44</v>
      </c>
      <c r="E25" s="11" t="s">
        <v>14</v>
      </c>
      <c r="F25" s="11">
        <v>6</v>
      </c>
      <c r="H25">
        <f t="shared" si="1"/>
        <v>0</v>
      </c>
    </row>
    <row r="26" spans="1:8" x14ac:dyDescent="0.3">
      <c r="A26" s="11">
        <v>51</v>
      </c>
      <c r="B26" s="11" t="s">
        <v>12</v>
      </c>
      <c r="C26" s="11" t="s">
        <v>42</v>
      </c>
      <c r="D26" s="2" t="s">
        <v>45</v>
      </c>
      <c r="E26" s="11" t="s">
        <v>14</v>
      </c>
      <c r="F26" s="11">
        <v>6</v>
      </c>
      <c r="H26">
        <f t="shared" si="1"/>
        <v>0</v>
      </c>
    </row>
    <row r="27" spans="1:8" x14ac:dyDescent="0.3">
      <c r="A27" s="11">
        <v>52</v>
      </c>
      <c r="B27" s="11" t="s">
        <v>12</v>
      </c>
      <c r="C27" s="11" t="s">
        <v>42</v>
      </c>
      <c r="D27" s="6" t="s">
        <v>46</v>
      </c>
      <c r="E27" s="11" t="s">
        <v>11</v>
      </c>
      <c r="F27" s="11">
        <v>3</v>
      </c>
      <c r="H27">
        <f>IF(G27="Ja", 3, 0)</f>
        <v>0</v>
      </c>
    </row>
    <row r="28" spans="1:8" x14ac:dyDescent="0.3">
      <c r="A28" s="11">
        <v>53</v>
      </c>
      <c r="B28" s="11" t="s">
        <v>26</v>
      </c>
      <c r="C28" s="11" t="s">
        <v>42</v>
      </c>
      <c r="D28" s="4" t="s">
        <v>47</v>
      </c>
      <c r="E28" s="11" t="s">
        <v>14</v>
      </c>
      <c r="F28" s="11">
        <v>6</v>
      </c>
      <c r="H28">
        <f>IF(G28="Ja", 6, 0)</f>
        <v>0</v>
      </c>
    </row>
    <row r="29" spans="1:8" x14ac:dyDescent="0.3">
      <c r="A29" s="11">
        <v>54</v>
      </c>
      <c r="B29" s="11" t="s">
        <v>21</v>
      </c>
      <c r="C29" s="11" t="s">
        <v>42</v>
      </c>
      <c r="D29" s="2" t="s">
        <v>48</v>
      </c>
      <c r="E29" s="11" t="s">
        <v>14</v>
      </c>
      <c r="F29" s="11">
        <v>6</v>
      </c>
      <c r="H29">
        <f>IF(G29="Ja", 6, 0)</f>
        <v>0</v>
      </c>
    </row>
    <row r="30" spans="1:8" x14ac:dyDescent="0.3">
      <c r="A30" s="11">
        <v>55</v>
      </c>
      <c r="B30" s="11" t="s">
        <v>21</v>
      </c>
      <c r="C30" s="11" t="s">
        <v>42</v>
      </c>
      <c r="D30" s="4" t="s">
        <v>49</v>
      </c>
      <c r="E30" s="11" t="s">
        <v>14</v>
      </c>
      <c r="F30" s="11">
        <v>6</v>
      </c>
      <c r="H30">
        <f>IF(G30="Ja", 6, 0)</f>
        <v>0</v>
      </c>
    </row>
    <row r="31" spans="1:8" x14ac:dyDescent="0.3">
      <c r="A31" s="11">
        <v>57</v>
      </c>
      <c r="B31" s="11" t="s">
        <v>21</v>
      </c>
      <c r="C31" s="11" t="s">
        <v>42</v>
      </c>
      <c r="D31" s="5" t="s">
        <v>50</v>
      </c>
      <c r="E31" s="11" t="s">
        <v>11</v>
      </c>
      <c r="F31" s="11">
        <v>3</v>
      </c>
      <c r="H31">
        <f>IF(G31="Ja", 3, 0)</f>
        <v>0</v>
      </c>
    </row>
    <row r="32" spans="1:8" x14ac:dyDescent="0.3">
      <c r="A32" s="11">
        <v>62</v>
      </c>
      <c r="B32" s="11" t="s">
        <v>51</v>
      </c>
      <c r="C32" s="11" t="s">
        <v>52</v>
      </c>
      <c r="D32" s="4" t="s">
        <v>53</v>
      </c>
      <c r="E32" s="11" t="s">
        <v>14</v>
      </c>
      <c r="F32" s="11">
        <v>6</v>
      </c>
      <c r="H32">
        <f>IF(G32="Ja", 6, 0)</f>
        <v>0</v>
      </c>
    </row>
    <row r="33" spans="1:8" ht="26.4" x14ac:dyDescent="0.3">
      <c r="A33" s="11">
        <v>63</v>
      </c>
      <c r="B33" s="11" t="s">
        <v>8</v>
      </c>
      <c r="C33" s="11" t="s">
        <v>52</v>
      </c>
      <c r="D33" s="4" t="s">
        <v>54</v>
      </c>
      <c r="E33" s="11" t="s">
        <v>14</v>
      </c>
      <c r="F33" s="11">
        <v>6</v>
      </c>
      <c r="H33">
        <f>IF(G33="Ja", 6, 0)</f>
        <v>0</v>
      </c>
    </row>
    <row r="34" spans="1:8" ht="27" x14ac:dyDescent="0.3">
      <c r="A34" s="11">
        <v>66</v>
      </c>
      <c r="B34" s="11" t="s">
        <v>51</v>
      </c>
      <c r="C34" s="11" t="s">
        <v>55</v>
      </c>
      <c r="D34" s="2" t="s">
        <v>56</v>
      </c>
      <c r="E34" s="11" t="s">
        <v>14</v>
      </c>
      <c r="F34" s="11">
        <v>6</v>
      </c>
      <c r="H34">
        <f>IF(G34="Ja", 6, 0)</f>
        <v>0</v>
      </c>
    </row>
    <row r="35" spans="1:8" ht="27" x14ac:dyDescent="0.3">
      <c r="A35" s="11">
        <v>67</v>
      </c>
      <c r="B35" s="11" t="s">
        <v>21</v>
      </c>
      <c r="C35" s="11" t="s">
        <v>55</v>
      </c>
      <c r="D35" s="2" t="s">
        <v>57</v>
      </c>
      <c r="E35" s="11" t="s">
        <v>14</v>
      </c>
      <c r="F35" s="11">
        <v>6</v>
      </c>
      <c r="H35">
        <f>IF(G35="Ja", 6, 0)</f>
        <v>0</v>
      </c>
    </row>
    <row r="36" spans="1:8" x14ac:dyDescent="0.3">
      <c r="B36" s="11"/>
      <c r="C36" s="11"/>
      <c r="D36" s="2"/>
      <c r="E36" s="11"/>
      <c r="F36" s="11"/>
    </row>
    <row r="37" spans="1:8" x14ac:dyDescent="0.3">
      <c r="B37" s="11"/>
      <c r="C37" s="11"/>
      <c r="D37" s="2"/>
      <c r="E37" s="17" t="s">
        <v>58</v>
      </c>
      <c r="F37" s="17">
        <f>SUM(F2:F35)</f>
        <v>177</v>
      </c>
      <c r="G37" s="16"/>
      <c r="H37" s="16">
        <f>SUM(H2:H35)</f>
        <v>0</v>
      </c>
    </row>
    <row r="38" spans="1:8" x14ac:dyDescent="0.3">
      <c r="B38" s="11"/>
      <c r="C38" s="11"/>
      <c r="D38" s="2"/>
      <c r="E38" s="11"/>
      <c r="F38" s="11"/>
    </row>
    <row r="39" spans="1:8" x14ac:dyDescent="0.3">
      <c r="E39" s="11"/>
      <c r="F39" s="11"/>
    </row>
    <row r="40" spans="1:8" x14ac:dyDescent="0.3">
      <c r="E40" s="11"/>
      <c r="F40" s="11"/>
    </row>
  </sheetData>
  <autoFilter ref="A1:E35" xr:uid="{81EF2E03-10FD-4785-A4E3-0A377E4D4A56}"/>
  <conditionalFormatting sqref="G2:G35">
    <cfRule type="containsText" dxfId="8" priority="1" operator="containsText" text="Nee">
      <formula>NOT(ISERROR(SEARCH("Nee",G2)))</formula>
    </cfRule>
    <cfRule type="containsText" dxfId="7" priority="3" operator="containsText" text="Ja">
      <formula>NOT(ISERROR(SEARCH("Ja",G2)))</formula>
    </cfRule>
  </conditionalFormatting>
  <conditionalFormatting sqref="G4">
    <cfRule type="containsText" dxfId="6" priority="2" operator="containsText" text="nee">
      <formula>NOT(ISERROR(SEARCH("nee",G4)))</formula>
    </cfRule>
  </conditionalFormatting>
  <dataValidations count="1">
    <dataValidation type="list" allowBlank="1" showInputMessage="1" showErrorMessage="1" sqref="G2:G35" xr:uid="{BF8BCF5A-1C39-43A3-9DE5-66AD7F0E01A9}">
      <formula1>"Ja,Nee"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D3DF-03F9-4F9C-943D-88D19430CBC6}">
  <dimension ref="A1:H4"/>
  <sheetViews>
    <sheetView workbookViewId="0">
      <selection activeCell="A3" sqref="A3:XFD3"/>
    </sheetView>
  </sheetViews>
  <sheetFormatPr defaultColWidth="8.5546875" defaultRowHeight="13.2" x14ac:dyDescent="0.25"/>
  <cols>
    <col min="1" max="1" width="8.5546875" style="8"/>
    <col min="2" max="2" width="22.44140625" style="8" customWidth="1"/>
    <col min="3" max="3" width="124.88671875" style="6" customWidth="1"/>
    <col min="4" max="4" width="37.88671875" style="6" customWidth="1"/>
    <col min="5" max="5" width="17.44140625" style="8" customWidth="1"/>
    <col min="6" max="6" width="8.5546875" style="8"/>
    <col min="7" max="7" width="13" style="8" customWidth="1"/>
    <col min="8" max="16384" width="8.5546875" style="8"/>
  </cols>
  <sheetData>
    <row r="1" spans="1:8" s="9" customFormat="1" ht="14.4" x14ac:dyDescent="0.3">
      <c r="A1" s="9" t="s">
        <v>0</v>
      </c>
      <c r="B1" s="9" t="s">
        <v>2</v>
      </c>
      <c r="C1" s="7" t="s">
        <v>3</v>
      </c>
      <c r="D1" s="7" t="s">
        <v>59</v>
      </c>
      <c r="E1" s="9" t="s">
        <v>4</v>
      </c>
      <c r="F1" s="9" t="s">
        <v>60</v>
      </c>
      <c r="G1" s="14" t="s">
        <v>6</v>
      </c>
      <c r="H1" s="14" t="s">
        <v>7</v>
      </c>
    </row>
    <row r="2" spans="1:8" ht="27" x14ac:dyDescent="0.3">
      <c r="A2" s="11">
        <v>70</v>
      </c>
      <c r="B2" s="11" t="s">
        <v>61</v>
      </c>
      <c r="C2" s="6" t="s">
        <v>62</v>
      </c>
      <c r="D2" s="12" t="s">
        <v>63</v>
      </c>
      <c r="E2" s="8" t="s">
        <v>14</v>
      </c>
      <c r="F2" s="8">
        <v>6</v>
      </c>
      <c r="G2"/>
      <c r="H2">
        <f>IF(G2="Ja", 6, 0)</f>
        <v>0</v>
      </c>
    </row>
    <row r="4" spans="1:8" x14ac:dyDescent="0.25">
      <c r="E4" s="18" t="s">
        <v>58</v>
      </c>
      <c r="F4" s="18">
        <f>SUM(F2:F2)</f>
        <v>6</v>
      </c>
      <c r="G4" s="18"/>
      <c r="H4" s="18">
        <f>SUM(H2:H2)</f>
        <v>0</v>
      </c>
    </row>
  </sheetData>
  <autoFilter ref="A1:E2" xr:uid="{4E63D3DF-03F9-4F9C-943D-88D19430CBC6}"/>
  <phoneticPr fontId="7" type="noConversion"/>
  <conditionalFormatting sqref="G2">
    <cfRule type="containsText" dxfId="5" priority="1" operator="containsText" text="Nee">
      <formula>NOT(ISERROR(SEARCH("Nee",G2)))</formula>
    </cfRule>
    <cfRule type="containsText" dxfId="4" priority="2" operator="containsText" text="Ja">
      <formula>NOT(ISERROR(SEARCH("Ja",G2)))</formula>
    </cfRule>
  </conditionalFormatting>
  <dataValidations count="1">
    <dataValidation type="list" allowBlank="1" showInputMessage="1" showErrorMessage="1" sqref="G2" xr:uid="{ADAE4784-80B0-4F95-80D9-CDBEB2726B7F}">
      <formula1>"Ja,Nee"</formula1>
    </dataValidation>
  </dataValidations>
  <hyperlinks>
    <hyperlink ref="D2" r:id="rId1" xr:uid="{88FA4B72-6AAB-4CFD-A27C-7E70624E4B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D8C1-C490-44F6-B659-C1F17A9F806A}">
  <dimension ref="A1:G7"/>
  <sheetViews>
    <sheetView topLeftCell="B1" workbookViewId="0">
      <selection activeCell="E8" sqref="E8"/>
    </sheetView>
  </sheetViews>
  <sheetFormatPr defaultRowHeight="14.4" x14ac:dyDescent="0.3"/>
  <cols>
    <col min="2" max="2" width="18.109375" customWidth="1"/>
    <col min="3" max="3" width="86" style="2" customWidth="1"/>
    <col min="4" max="4" width="13.44140625" customWidth="1"/>
    <col min="5" max="5" width="11.5546875" customWidth="1"/>
    <col min="6" max="6" width="13.44140625" customWidth="1"/>
  </cols>
  <sheetData>
    <row r="1" spans="1:7" x14ac:dyDescent="0.3">
      <c r="A1" s="10" t="s">
        <v>0</v>
      </c>
      <c r="B1" s="10" t="s">
        <v>2</v>
      </c>
      <c r="C1" s="3" t="s">
        <v>3</v>
      </c>
      <c r="D1" s="10" t="s">
        <v>4</v>
      </c>
      <c r="E1" s="10" t="s">
        <v>60</v>
      </c>
      <c r="F1" s="14" t="s">
        <v>6</v>
      </c>
      <c r="G1" s="14" t="s">
        <v>7</v>
      </c>
    </row>
    <row r="2" spans="1:7" ht="27" x14ac:dyDescent="0.3">
      <c r="A2">
        <v>105</v>
      </c>
      <c r="B2" s="11" t="s">
        <v>64</v>
      </c>
      <c r="C2" s="2" t="s">
        <v>65</v>
      </c>
      <c r="D2" t="s">
        <v>11</v>
      </c>
      <c r="E2">
        <v>3</v>
      </c>
      <c r="G2">
        <f>IF(F2="Ja", 3, 0)</f>
        <v>0</v>
      </c>
    </row>
    <row r="3" spans="1:7" ht="26.4" x14ac:dyDescent="0.3">
      <c r="A3">
        <v>108</v>
      </c>
      <c r="B3" t="s">
        <v>66</v>
      </c>
      <c r="C3" s="4" t="s">
        <v>67</v>
      </c>
      <c r="D3" t="s">
        <v>11</v>
      </c>
      <c r="E3">
        <v>3</v>
      </c>
      <c r="G3">
        <f>IF(F3="Ja", 3, 0)</f>
        <v>0</v>
      </c>
    </row>
    <row r="4" spans="1:7" ht="39.6" x14ac:dyDescent="0.3">
      <c r="A4">
        <v>109</v>
      </c>
      <c r="B4" t="s">
        <v>66</v>
      </c>
      <c r="C4" s="4" t="s">
        <v>68</v>
      </c>
      <c r="D4" t="s">
        <v>11</v>
      </c>
      <c r="E4">
        <v>3</v>
      </c>
      <c r="G4">
        <f>IF(F4="Ja", 3, 0)</f>
        <v>0</v>
      </c>
    </row>
    <row r="5" spans="1:7" ht="26.4" x14ac:dyDescent="0.3">
      <c r="A5">
        <v>110</v>
      </c>
      <c r="B5" t="s">
        <v>66</v>
      </c>
      <c r="C5" s="4" t="s">
        <v>69</v>
      </c>
      <c r="D5" t="s">
        <v>11</v>
      </c>
      <c r="E5">
        <v>3</v>
      </c>
      <c r="G5">
        <f>IF(F5="Ja", 3, 0)</f>
        <v>0</v>
      </c>
    </row>
    <row r="7" spans="1:7" x14ac:dyDescent="0.3">
      <c r="C7" s="4"/>
      <c r="D7" s="16" t="s">
        <v>58</v>
      </c>
      <c r="E7" s="16">
        <f>SUM(E2:E5)</f>
        <v>12</v>
      </c>
      <c r="F7" s="16"/>
      <c r="G7" s="16">
        <f>SUM(G2:G5)</f>
        <v>0</v>
      </c>
    </row>
  </sheetData>
  <phoneticPr fontId="7" type="noConversion"/>
  <conditionalFormatting sqref="F2:F5">
    <cfRule type="containsText" dxfId="3" priority="1" operator="containsText" text="Nee">
      <formula>NOT(ISERROR(SEARCH("Nee",F2)))</formula>
    </cfRule>
    <cfRule type="containsText" dxfId="2" priority="2" operator="containsText" text="Ja">
      <formula>NOT(ISERROR(SEARCH("Ja",F2)))</formula>
    </cfRule>
  </conditionalFormatting>
  <dataValidations count="1">
    <dataValidation type="list" allowBlank="1" showInputMessage="1" showErrorMessage="1" sqref="F2:F5" xr:uid="{EEA334FD-EA2E-441F-8BD8-EC3804DFAA4E}">
      <formula1>"Ja,Nee"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DD31-4091-4767-A0E5-E32AF4F27C45}">
  <dimension ref="A1:G9"/>
  <sheetViews>
    <sheetView topLeftCell="C1" workbookViewId="0">
      <selection activeCell="E4" sqref="E4"/>
    </sheetView>
  </sheetViews>
  <sheetFormatPr defaultRowHeight="14.4" x14ac:dyDescent="0.3"/>
  <cols>
    <col min="2" max="2" width="14.44140625" customWidth="1"/>
    <col min="3" max="3" width="108.88671875" style="1" customWidth="1"/>
    <col min="4" max="4" width="12.5546875" customWidth="1"/>
    <col min="6" max="6" width="14.33203125" customWidth="1"/>
  </cols>
  <sheetData>
    <row r="1" spans="1:7" s="9" customFormat="1" x14ac:dyDescent="0.3">
      <c r="A1" s="9" t="s">
        <v>0</v>
      </c>
      <c r="B1" s="9" t="s">
        <v>2</v>
      </c>
      <c r="C1" s="7" t="s">
        <v>3</v>
      </c>
      <c r="D1" s="9" t="s">
        <v>4</v>
      </c>
      <c r="E1" s="9" t="s">
        <v>60</v>
      </c>
      <c r="F1" s="14" t="s">
        <v>6</v>
      </c>
      <c r="G1" s="14" t="s">
        <v>7</v>
      </c>
    </row>
    <row r="2" spans="1:7" ht="40.200000000000003" x14ac:dyDescent="0.3">
      <c r="A2">
        <v>165</v>
      </c>
      <c r="B2" t="s">
        <v>70</v>
      </c>
      <c r="C2" s="2" t="s">
        <v>71</v>
      </c>
      <c r="D2" t="s">
        <v>14</v>
      </c>
      <c r="E2">
        <v>6</v>
      </c>
      <c r="G2">
        <f>IF(F2="Ja", 6, 0)</f>
        <v>0</v>
      </c>
    </row>
    <row r="3" spans="1:7" x14ac:dyDescent="0.3">
      <c r="C3" s="13"/>
    </row>
    <row r="4" spans="1:7" x14ac:dyDescent="0.3">
      <c r="C4" s="13"/>
      <c r="D4" s="16" t="s">
        <v>58</v>
      </c>
      <c r="E4" s="16">
        <f>SUM(E2)</f>
        <v>6</v>
      </c>
      <c r="F4" s="16"/>
      <c r="G4" s="16">
        <f>SUM(G2)</f>
        <v>0</v>
      </c>
    </row>
    <row r="5" spans="1:7" x14ac:dyDescent="0.3">
      <c r="C5" s="13"/>
    </row>
    <row r="6" spans="1:7" x14ac:dyDescent="0.3">
      <c r="C6" s="13"/>
    </row>
    <row r="7" spans="1:7" x14ac:dyDescent="0.3">
      <c r="C7" s="13"/>
    </row>
    <row r="8" spans="1:7" x14ac:dyDescent="0.3">
      <c r="C8" s="13"/>
    </row>
    <row r="9" spans="1:7" x14ac:dyDescent="0.3">
      <c r="C9" s="13"/>
    </row>
  </sheetData>
  <autoFilter ref="A1:D1" xr:uid="{5BF4DD31-4091-4767-A0E5-E32AF4F27C45}"/>
  <phoneticPr fontId="7" type="noConversion"/>
  <conditionalFormatting sqref="F2">
    <cfRule type="containsText" dxfId="1" priority="1" operator="containsText" text="Nee">
      <formula>NOT(ISERROR(SEARCH("Nee",F2)))</formula>
    </cfRule>
    <cfRule type="containsText" dxfId="0" priority="2" operator="containsText" text="Ja">
      <formula>NOT(ISERROR(SEARCH("Ja",F2)))</formula>
    </cfRule>
  </conditionalFormatting>
  <dataValidations count="1">
    <dataValidation type="list" allowBlank="1" showInputMessage="1" showErrorMessage="1" sqref="F2" xr:uid="{C56E2E00-A2A0-42CB-8516-04DFB03A554B}">
      <formula1>"Ja,Nee"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EFB0-DA16-4CF5-ABF0-7CAD69D49D8E}">
  <dimension ref="A1:B2"/>
  <sheetViews>
    <sheetView workbookViewId="0">
      <selection activeCell="A2" sqref="A2"/>
    </sheetView>
  </sheetViews>
  <sheetFormatPr defaultRowHeight="14.4" x14ac:dyDescent="0.3"/>
  <cols>
    <col min="1" max="1" width="18.6640625" customWidth="1"/>
  </cols>
  <sheetData>
    <row r="1" spans="1:2" x14ac:dyDescent="0.3">
      <c r="A1" s="16" t="s">
        <v>72</v>
      </c>
      <c r="B1" s="15">
        <f>SUM(Functioneel!F37+Generiek!F4+SAAS!E7+'Social return'!E4)</f>
        <v>201</v>
      </c>
    </row>
    <row r="2" spans="1:2" x14ac:dyDescent="0.3">
      <c r="A2" s="16" t="s">
        <v>73</v>
      </c>
      <c r="B2" s="15">
        <f>SUM(Functioneel!H37+Generiek!H4+SAAS!G7+'Social return'!G4)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146843-7464-45bf-99f9-3e5e528063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A6E5C7564B44E924C8A06F8CE0691" ma:contentTypeVersion="9" ma:contentTypeDescription="Een nieuw document maken." ma:contentTypeScope="" ma:versionID="4189f97e0332b569f1188fc1f2613523">
  <xsd:schema xmlns:xsd="http://www.w3.org/2001/XMLSchema" xmlns:xs="http://www.w3.org/2001/XMLSchema" xmlns:p="http://schemas.microsoft.com/office/2006/metadata/properties" xmlns:ns2="21146843-7464-45bf-99f9-3e5e52806354" targetNamespace="http://schemas.microsoft.com/office/2006/metadata/properties" ma:root="true" ma:fieldsID="d8a613f7cf837350bcc83723f8c016dc" ns2:_="">
    <xsd:import namespace="21146843-7464-45bf-99f9-3e5e528063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46843-7464-45bf-99f9-3e5e52806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7EB7E-B02D-4AE6-95AE-76CAA0901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38A214-6646-40CF-A3C0-877B2B2872FB}">
  <ds:schemaRefs>
    <ds:schemaRef ds:uri="http://schemas.microsoft.com/office/2006/metadata/properties"/>
    <ds:schemaRef ds:uri="http://www.w3.org/XML/1998/namespace"/>
    <ds:schemaRef ds:uri="21146843-7464-45bf-99f9-3e5e5280635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3D4BB1-6664-43E1-A43F-EF6636116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146843-7464-45bf-99f9-3e5e528063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Functioneel</vt:lpstr>
      <vt:lpstr>Generiek</vt:lpstr>
      <vt:lpstr>SAAS</vt:lpstr>
      <vt:lpstr>Social return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Dautzenberg, Michelle</dc:creator>
  <cp:keywords/>
  <dc:description/>
  <cp:lastModifiedBy>Mattheijssen, Patricia</cp:lastModifiedBy>
  <cp:revision/>
  <dcterms:created xsi:type="dcterms:W3CDTF">2026-04-18T12:11:24Z</dcterms:created>
  <dcterms:modified xsi:type="dcterms:W3CDTF">2026-06-11T11:22:39Z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0x010100ED3A6E5C7564B44E924C8A06F8CE0691</vt:lpwstr>
  </property>
  <property fmtid="{D5CDD505-2E9C-101B-9397-08002B2CF9AE}" pid="3" name="MediaServiceImageTags">
    <vt:lpwstr/>
  </property>
</Properties>
</file>