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orailbv.sharepoint.com/teams/Aanbesteding-WielpassagesensorenWatergraafsmeer/Shared Documents/General/Aanbesteding assentellers 2026/1. Leidraad met Bijlagen/"/>
    </mc:Choice>
  </mc:AlternateContent>
  <xr:revisionPtr revIDLastSave="83" documentId="8_{B4298AE8-1DDE-463F-A287-B401627A02CB}" xr6:coauthVersionLast="47" xr6:coauthVersionMax="47" xr10:uidLastSave="{5422881D-EC5C-49D4-814C-83C064E24AA1}"/>
  <bookViews>
    <workbookView xWindow="-120" yWindow="-120" windowWidth="29040" windowHeight="15720" xr2:uid="{B8C98562-DBF1-43B2-A2DD-3BEEF2574DBF}"/>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85" i="1" s="1"/>
  <c r="C81" i="1"/>
  <c r="C88" i="1" s="1"/>
  <c r="I70" i="1"/>
  <c r="G66" i="1"/>
  <c r="I66" i="1" s="1"/>
  <c r="G65" i="1"/>
  <c r="I65" i="1" s="1"/>
  <c r="G64" i="1"/>
  <c r="I64" i="1" s="1"/>
  <c r="G63" i="1"/>
  <c r="I63" i="1" s="1"/>
  <c r="G62" i="1"/>
  <c r="I62" i="1" s="1"/>
  <c r="G61" i="1"/>
  <c r="I61" i="1" s="1"/>
  <c r="G57" i="1"/>
  <c r="I57" i="1" s="1"/>
  <c r="I56" i="1"/>
  <c r="G56" i="1"/>
  <c r="G55" i="1"/>
  <c r="I55" i="1" s="1"/>
  <c r="G54" i="1"/>
  <c r="I54" i="1" s="1"/>
  <c r="G53" i="1"/>
  <c r="I53" i="1" s="1"/>
  <c r="G52" i="1"/>
  <c r="I52" i="1" s="1"/>
  <c r="H37" i="1"/>
  <c r="F33" i="1"/>
  <c r="H33" i="1" s="1"/>
  <c r="F32" i="1"/>
  <c r="H32" i="1" s="1"/>
  <c r="F31" i="1"/>
  <c r="H31" i="1" s="1"/>
  <c r="F30" i="1"/>
  <c r="H30" i="1" s="1"/>
  <c r="F29" i="1"/>
  <c r="H29" i="1" s="1"/>
  <c r="F28" i="1"/>
  <c r="H28" i="1" s="1"/>
  <c r="H35" i="1" s="1"/>
  <c r="H39" i="1" s="1"/>
  <c r="C86" i="1" s="1"/>
  <c r="I68" i="1" l="1"/>
  <c r="I72" i="1" s="1"/>
  <c r="C87" i="1" s="1"/>
  <c r="C90" i="1" s="1"/>
</calcChain>
</file>

<file path=xl/sharedStrings.xml><?xml version="1.0" encoding="utf-8"?>
<sst xmlns="http://schemas.openxmlformats.org/spreadsheetml/2006/main" count="65" uniqueCount="47">
  <si>
    <t>Onderdeel</t>
  </si>
  <si>
    <t>prijs</t>
  </si>
  <si>
    <t>Totaalprijs levering</t>
  </si>
  <si>
    <t>Installatie</t>
  </si>
  <si>
    <t>uurtarief</t>
  </si>
  <si>
    <t>gewogen uurtarief</t>
  </si>
  <si>
    <t>uren per functionaris per kavel</t>
  </si>
  <si>
    <t>kosten per functionaris per kavel</t>
  </si>
  <si>
    <t>Functionaris</t>
  </si>
  <si>
    <t>dag</t>
  </si>
  <si>
    <t>nacht</t>
  </si>
  <si>
    <t>weekend</t>
  </si>
  <si>
    <t>Totale kosten alle functionarissen</t>
  </si>
  <si>
    <t>Voorrijdkosten per keer</t>
  </si>
  <si>
    <t>aantal keer</t>
  </si>
  <si>
    <t>totaal voor dit kavel</t>
  </si>
  <si>
    <t>Totaalprijs installatie voor dit kavel</t>
  </si>
  <si>
    <t>Onderhoud en storingsherstel (exclusief vervangende onderdelen)</t>
  </si>
  <si>
    <t>Aantal benodigde servicebeurten:</t>
  </si>
  <si>
    <t>(1x per jaar)</t>
  </si>
  <si>
    <t>uren per werkzaamheid per kavel</t>
  </si>
  <si>
    <t>kosten per werkzaamheid per kavel</t>
  </si>
  <si>
    <t>A</t>
  </si>
  <si>
    <t>B</t>
  </si>
  <si>
    <t>Uit te voeren werkzaamheden t.b.v. overig ouderh.</t>
  </si>
  <si>
    <t>Totale kosten alle werkzaamheden</t>
  </si>
  <si>
    <t>Totaalprijs onderhoud en storingsherstel voor dit kavel (exclusief vervangende onderdelen)</t>
  </si>
  <si>
    <t>Datalevering</t>
  </si>
  <si>
    <t>Kosten datalevering per jaar</t>
  </si>
  <si>
    <t>Aantal jaren</t>
  </si>
  <si>
    <t>Totaal datalevering voor dit kavel</t>
  </si>
  <si>
    <t>Totale kosten voor dit kavel</t>
  </si>
  <si>
    <t>Onderhoud en storingsherstel</t>
  </si>
  <si>
    <t xml:space="preserve"> &lt;-- dit bedrag overnemen op het inschrijvingsformulier</t>
  </si>
  <si>
    <t>Conform de aanbestedingsleidraad bent u verplicht kennelijke fouten en onvolkomenheden in deze aanbiedingsbegroting zo spoedig mogelijk aan ProRail te melden.</t>
  </si>
  <si>
    <t>Levering sensoren</t>
  </si>
  <si>
    <t>Vul de onderdelen van de wielpassagesensoren in die apart onderhouden, gerepareerd of vervangen kunnen worden. Vul vervolgens de prijs per onderdeel in. Deze prijzen worden gedurende de looptijd van het contract niet geïndexeerd. Voor de manier waarop de prijs tot stand komt in het geval van de levering van een los onderdeel wordt verwezen naar de concept overeenkomst.</t>
  </si>
  <si>
    <t>Prijs per wielpassagesensor</t>
  </si>
  <si>
    <t>Aantal wielpassagesensoren</t>
  </si>
  <si>
    <t>Voor het installeren van de wielpassagesensoren aan het spoor zijn treinvrije perioden nodig. Op het moment van publicatie van deze aanbesteding staan die nog niet vast. Ook staat nog niet vast of deze overdag, 's nachts of in het weekend zullen zijn. U wordt daarom gevraagd per functionaris (bijvoorbeeld monteur A, monteur B enz.) het dag-, nacht-, en weekendtarief op te geven. (Het nachttarief moet hoger zijn dan het dagtarief en het weekendtarief hoger dan het nachttarief.) ProRail berekent op basis daarvan een gewogen uurtarief per functionaris. (gewogen uurtarief = (dagtarief x 5 dagen x 12 uren + nachttarief x 5 dagen x 12 uren + weekendtarief x 2 dagen x 24 uren) / 168 uren per week) Ter vergelijking van de aanbiedingen worden de totale installatiekosten berekend op basis van dit gewogen uurtarief. De door u opgegeven uurtarieven worden gedurende de looptijd van het contract niet geïndexeerd. Ook het aantal benodigde treinvrije periodes per emplacement staat nog niet vast. Daarom wordt voor het berekenen van de voorrijkosten uitgegaan van een door ons aangegeven aantal trein vrije periodes. Voor de manier waarop de prijs tot stand komt op basis van het daadwerkelijke aantal dag-, nacht-, en weekenduren en het aantal treinvrije periodes voor de installatie wordt verwezen naar de concept overeenkomst.</t>
  </si>
  <si>
    <t>Aantal te servicen wielpassagesensoren:</t>
  </si>
  <si>
    <t>Aantal te servicen wielpassagesensoren t.b.v. overig onderhoud:</t>
  </si>
  <si>
    <t>Uit te voeren werkzaamheden t.b.v. de wielpassagesensor</t>
  </si>
  <si>
    <t>Vul een vast bedrag per jaar in voor de levering van de data uit de wielpassagesensoren. Dit bedrag wordt gedurende de looptijd van het contract niet geïndexeerd. Datalevering bestaat uit alle kostencomponenten die nodig zijn om de data correct conform eisen PvE aan te leveren op de event hub van ProRail; hierbij kan oa gedacht worden aan kosten voor engineering van data berichten en configuratie endpoint. Voor meer informatie wordt verwezen naar vraagspecificatie en de concept overeenkomst.</t>
  </si>
  <si>
    <t>Leveringwielpassagesensoren</t>
  </si>
  <si>
    <t>Om de kosten voor het onderhoud en storingsherstel te kunnen vergelijken tussen de verschillende aanbieders zijn er indicatieve aantallen vastgesteld voor onderhoud en storingsherstel van de wielpassagesensoren en voor de overige onderdelen. In A (onderhoudswerkzaamheden wielpassagesensoren) en B  (overige onderhoudswerkzaamheden) dient u aan te geven hoeveel uren onderhoud u nodig heeft voor de aangegeven indicatieve aantallen. Het verwijderen en weer terugplaatsen van de sensoren of onderdelen daarvan, als dit voor het onderhoud noodzakelijk is, dient u hier ook op te geven.
     Daarnaast staat nog niet vast of dit onderhoud overdag, 's nachts of in het weekend plaats zal vinden. U wordt daarom gevraagd per type onderhoudswerkzaamheden het dag-, nacht, en weekendtarief op te geven. (Het nachttarief moet hoger zijn dan het dagtarief en het weekendtarief hoger dan het nachttarief.) ProRail berekent op basis daarvan een gewogen uurtarief per werkzaamheid. (gewogen uurtarief = (dagtarief x 5 dagen x 12 uren + nachttarief x 5 dagen x 12 uren + weekendtarief x 2 dagen x 24 uren) / 168 uren per week). Ter vergelijking van de aanbiedingen worden de onderhoudskosten berekend op basis van dit gewogen uurtarief. De door u opgegeven uurtarieven worden gedurende de looptijd van het contract niet geïndexeerd. Er is ook een aanname gedaan van het aantal benodigde treinvrije periodes benodigd voor de onderhoudswerkzaamheden en daarmee het aantal keer dat voorrijkosten gerekend kunnen worden.
     Voor de manier waarop de prijs tot stand komt op basis van het daadwerkelijke aantal dag-, nacht en weekenduren en het aantal treinvrije periodes voor de installatie wordt verwezen naar de concept overeenkomst. De hier opgegeven kosten voor onderhoud en storingsherstel zijn exclusief de kosten van vervangende onderdelen. De kosten daarvan worden gebaseerd op basis van uw opgave bij "levering wielpassagesensoren". Ook hiervoor wordt verwezen naar de concept overeenkomst.</t>
  </si>
  <si>
    <t>Aanbiedingsbegroting aanbesteding Draadloze wielpassagesensoren (TN 595135)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</si>
</sst>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_ ;_ &quot;€&quot;\ * \-#,##0.00_ ;;"/>
  </numFmts>
  <fonts count="5" x14ac:knownFonts="1">
    <font>
      <sz val="11"/>
      <color theme="1"/>
      <name val="Aptos Narrow"/>
      <family val="2"/>
      <scheme val="minor"/>
    </font>
    <font>
      <b/>
      <sz val="11"/>
      <color theme="1"/>
      <name val="Aptos Narrow"/>
      <family val="2"/>
      <scheme val="minor"/>
    </font>
    <font>
      <sz val="20"/>
      <color theme="1"/>
      <name val="Aptos Narrow"/>
      <family val="2"/>
      <scheme val="minor"/>
    </font>
    <font>
      <b/>
      <sz val="14"/>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s>
  <borders count="28">
    <border>
      <left/>
      <right/>
      <top/>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9" tint="0.79998168889431442"/>
      </left>
      <right/>
      <top style="thin">
        <color theme="9" tint="0.79998168889431442"/>
      </top>
      <bottom style="thin">
        <color theme="9" tint="0.79995117038483843"/>
      </bottom>
      <diagonal/>
    </border>
    <border>
      <left/>
      <right/>
      <top style="thin">
        <color theme="9" tint="0.79995117038483843"/>
      </top>
      <bottom/>
      <diagonal/>
    </border>
    <border>
      <left/>
      <right/>
      <top/>
      <bottom style="thin">
        <color theme="9" tint="-0.24994659260841701"/>
      </bottom>
      <diagonal/>
    </border>
    <border>
      <left/>
      <right/>
      <top style="thin">
        <color theme="9" tint="-0.24994659260841701"/>
      </top>
      <bottom/>
      <diagonal/>
    </border>
    <border>
      <left/>
      <right style="thin">
        <color theme="9" tint="0.79995117038483843"/>
      </right>
      <top/>
      <bottom style="thin">
        <color theme="9" tint="0.79995117038483843"/>
      </bottom>
      <diagonal/>
    </border>
    <border>
      <left style="thin">
        <color theme="9" tint="0.79995117038483843"/>
      </left>
      <right style="thin">
        <color theme="9" tint="0.79995117038483843"/>
      </right>
      <top/>
      <bottom style="thin">
        <color theme="9" tint="0.79995117038483843"/>
      </bottom>
      <diagonal/>
    </border>
    <border>
      <left/>
      <right/>
      <top/>
      <bottom style="thin">
        <color rgb="FFFFFFCC"/>
      </bottom>
      <diagonal/>
    </border>
    <border>
      <left style="thin">
        <color theme="9" tint="0.79998168889431442"/>
      </left>
      <right/>
      <top/>
      <bottom style="thin">
        <color rgb="FFFFFFCC"/>
      </bottom>
      <diagonal/>
    </border>
    <border>
      <left/>
      <right style="thin">
        <color theme="9" tint="0.79995117038483843"/>
      </right>
      <top style="thin">
        <color theme="9" tint="0.79995117038483843"/>
      </top>
      <bottom style="thin">
        <color theme="9" tint="0.79995117038483843"/>
      </bottom>
      <diagonal/>
    </border>
    <border>
      <left style="thin">
        <color theme="9" tint="0.79995117038483843"/>
      </left>
      <right style="thin">
        <color theme="9" tint="0.79995117038483843"/>
      </right>
      <top style="thin">
        <color theme="9" tint="0.79995117038483843"/>
      </top>
      <bottom style="thin">
        <color theme="9" tint="0.79995117038483843"/>
      </bottom>
      <diagonal/>
    </border>
    <border>
      <left/>
      <right/>
      <top style="thin">
        <color rgb="FFFFFFCC"/>
      </top>
      <bottom style="thin">
        <color rgb="FFFFFFCC"/>
      </bottom>
      <diagonal/>
    </border>
    <border>
      <left style="thin">
        <color theme="9" tint="0.79998168889431442"/>
      </left>
      <right/>
      <top style="thin">
        <color rgb="FFFFFFCC"/>
      </top>
      <bottom style="thin">
        <color rgb="FFFFFFCC"/>
      </bottom>
      <diagonal/>
    </border>
    <border>
      <left/>
      <right style="thin">
        <color theme="9" tint="0.79995117038483843"/>
      </right>
      <top style="thin">
        <color theme="9" tint="0.79995117038483843"/>
      </top>
      <bottom/>
      <diagonal/>
    </border>
    <border>
      <left style="thin">
        <color theme="9" tint="0.79995117038483843"/>
      </left>
      <right style="thin">
        <color theme="9" tint="0.79995117038483843"/>
      </right>
      <top style="thin">
        <color theme="9" tint="0.79995117038483843"/>
      </top>
      <bottom/>
      <diagonal/>
    </border>
    <border>
      <left/>
      <right/>
      <top style="thin">
        <color rgb="FFFFFFCC"/>
      </top>
      <bottom/>
      <diagonal/>
    </border>
    <border>
      <left style="thin">
        <color theme="9" tint="0.79998168889431442"/>
      </left>
      <right/>
      <top style="thin">
        <color rgb="FFFFFFCC"/>
      </top>
      <bottom/>
      <diagonal/>
    </border>
    <border>
      <left style="thin">
        <color theme="9" tint="0.79998168889431442"/>
      </left>
      <right/>
      <top/>
      <bottom/>
      <diagonal/>
    </border>
    <border>
      <left/>
      <right/>
      <top/>
      <bottom style="thin">
        <color indexed="64"/>
      </bottom>
      <diagonal/>
    </border>
    <border>
      <left style="thin">
        <color theme="9" tint="0.79995117038483843"/>
      </left>
      <right/>
      <top style="thin">
        <color rgb="FFFFFFCC"/>
      </top>
      <bottom/>
      <diagonal/>
    </border>
    <border>
      <left style="thin">
        <color theme="9" tint="0.79995117038483843"/>
      </left>
      <right/>
      <top/>
      <bottom style="thin">
        <color rgb="FFFFFFCC"/>
      </bottom>
      <diagonal/>
    </border>
    <border>
      <left style="thin">
        <color theme="9" tint="0.79998168889431442"/>
      </left>
      <right style="thin">
        <color theme="9" tint="0.79998168889431442"/>
      </right>
      <top style="thin">
        <color theme="9" tint="0.79998168889431442"/>
      </top>
      <bottom style="thin">
        <color theme="9" tint="0.79995117038483843"/>
      </bottom>
      <diagonal/>
    </border>
  </borders>
  <cellStyleXfs count="1">
    <xf numFmtId="0" fontId="0" fillId="0" borderId="0"/>
  </cellStyleXfs>
  <cellXfs count="58">
    <xf numFmtId="0" fontId="0" fillId="0" borderId="0" xfId="0"/>
    <xf numFmtId="0" fontId="2" fillId="0" borderId="0" xfId="0" applyFont="1"/>
    <xf numFmtId="0" fontId="3" fillId="0" borderId="0" xfId="0" applyFont="1"/>
    <xf numFmtId="0" fontId="0" fillId="2" borderId="0" xfId="0" applyFill="1" applyAlignment="1">
      <alignment vertical="top"/>
    </xf>
    <xf numFmtId="0" fontId="1" fillId="2" borderId="0" xfId="0" applyFont="1" applyFill="1"/>
    <xf numFmtId="0" fontId="1" fillId="2" borderId="0" xfId="0" applyFont="1" applyFill="1" applyAlignment="1">
      <alignment vertical="top"/>
    </xf>
    <xf numFmtId="0" fontId="0" fillId="3" borderId="1"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5" xfId="0" applyFill="1" applyBorder="1" applyAlignment="1" applyProtection="1">
      <alignment vertical="top"/>
      <protection locked="0"/>
    </xf>
    <xf numFmtId="44" fontId="1" fillId="4" borderId="8" xfId="0" applyNumberFormat="1" applyFont="1" applyFill="1" applyBorder="1" applyAlignment="1">
      <alignment vertical="top"/>
    </xf>
    <xf numFmtId="1" fontId="0" fillId="4" borderId="0" xfId="0" applyNumberFormat="1" applyFill="1" applyAlignment="1">
      <alignment vertical="top"/>
    </xf>
    <xf numFmtId="44" fontId="1" fillId="4" borderId="0" xfId="0" applyNumberFormat="1" applyFont="1" applyFill="1" applyAlignment="1">
      <alignment vertical="top"/>
    </xf>
    <xf numFmtId="0" fontId="0" fillId="0" borderId="0" xfId="0" applyAlignment="1">
      <alignment vertical="top"/>
    </xf>
    <xf numFmtId="0" fontId="1" fillId="2" borderId="0" xfId="0" applyFont="1" applyFill="1" applyAlignment="1">
      <alignment horizontal="center" wrapText="1"/>
    </xf>
    <xf numFmtId="0" fontId="1" fillId="2" borderId="0" xfId="0" applyFont="1" applyFill="1" applyAlignment="1">
      <alignment horizontal="center"/>
    </xf>
    <xf numFmtId="0" fontId="0" fillId="3" borderId="11" xfId="0" applyFill="1" applyBorder="1" applyAlignment="1" applyProtection="1">
      <alignment vertical="top"/>
      <protection locked="0"/>
    </xf>
    <xf numFmtId="44" fontId="0" fillId="3" borderId="12" xfId="0" applyNumberFormat="1" applyFill="1" applyBorder="1" applyAlignment="1" applyProtection="1">
      <alignment vertical="top"/>
      <protection locked="0"/>
    </xf>
    <xf numFmtId="164" fontId="0" fillId="4" borderId="13" xfId="0" applyNumberFormat="1" applyFill="1" applyBorder="1" applyAlignment="1">
      <alignment vertical="top"/>
    </xf>
    <xf numFmtId="2" fontId="0" fillId="3" borderId="2" xfId="0" applyNumberFormat="1" applyFill="1" applyBorder="1" applyAlignment="1" applyProtection="1">
      <alignment vertical="top"/>
      <protection locked="0"/>
    </xf>
    <xf numFmtId="164" fontId="0" fillId="4" borderId="14" xfId="0" applyNumberFormat="1" applyFill="1" applyBorder="1" applyAlignment="1">
      <alignment vertical="top"/>
    </xf>
    <xf numFmtId="0" fontId="0" fillId="3" borderId="15" xfId="0" applyFill="1" applyBorder="1" applyAlignment="1" applyProtection="1">
      <alignment vertical="top"/>
      <protection locked="0"/>
    </xf>
    <xf numFmtId="44" fontId="0" fillId="3" borderId="16" xfId="0" applyNumberFormat="1" applyFill="1" applyBorder="1" applyAlignment="1" applyProtection="1">
      <alignment vertical="top"/>
      <protection locked="0"/>
    </xf>
    <xf numFmtId="164" fontId="0" fillId="4" borderId="17" xfId="0" applyNumberFormat="1" applyFill="1" applyBorder="1" applyAlignment="1">
      <alignment vertical="top"/>
    </xf>
    <xf numFmtId="164" fontId="0" fillId="4" borderId="18" xfId="0" applyNumberFormat="1" applyFill="1" applyBorder="1" applyAlignment="1">
      <alignment vertical="top"/>
    </xf>
    <xf numFmtId="2" fontId="0" fillId="3" borderId="4" xfId="0" applyNumberFormat="1" applyFill="1" applyBorder="1" applyAlignment="1" applyProtection="1">
      <alignment vertical="top"/>
      <protection locked="0"/>
    </xf>
    <xf numFmtId="2" fontId="0" fillId="3" borderId="6" xfId="0" applyNumberFormat="1" applyFill="1" applyBorder="1" applyAlignment="1" applyProtection="1">
      <alignment vertical="top"/>
      <protection locked="0"/>
    </xf>
    <xf numFmtId="0" fontId="0" fillId="3" borderId="19" xfId="0" applyFill="1" applyBorder="1" applyAlignment="1" applyProtection="1">
      <alignment vertical="top"/>
      <protection locked="0"/>
    </xf>
    <xf numFmtId="44" fontId="0" fillId="3" borderId="20" xfId="0" applyNumberFormat="1" applyFill="1" applyBorder="1" applyAlignment="1" applyProtection="1">
      <alignment vertical="top"/>
      <protection locked="0"/>
    </xf>
    <xf numFmtId="164" fontId="0" fillId="4" borderId="21" xfId="0" applyNumberFormat="1" applyFill="1" applyBorder="1" applyAlignment="1">
      <alignment vertical="top"/>
    </xf>
    <xf numFmtId="2" fontId="0" fillId="3" borderId="7" xfId="0" applyNumberFormat="1" applyFill="1" applyBorder="1" applyAlignment="1" applyProtection="1">
      <alignment vertical="top"/>
      <protection locked="0"/>
    </xf>
    <xf numFmtId="164" fontId="0" fillId="4" borderId="22" xfId="0" applyNumberFormat="1" applyFill="1" applyBorder="1" applyAlignment="1">
      <alignment vertical="top"/>
    </xf>
    <xf numFmtId="0" fontId="1" fillId="2" borderId="8" xfId="0" applyFont="1" applyFill="1" applyBorder="1" applyAlignment="1">
      <alignment vertical="top"/>
    </xf>
    <xf numFmtId="44" fontId="0" fillId="3" borderId="0" xfId="0" applyNumberFormat="1" applyFill="1" applyAlignment="1" applyProtection="1">
      <alignment vertical="top"/>
      <protection locked="0"/>
    </xf>
    <xf numFmtId="0" fontId="0" fillId="2" borderId="0" xfId="0" applyFill="1" applyAlignment="1">
      <alignment horizontal="right" vertical="top" indent="1"/>
    </xf>
    <xf numFmtId="0" fontId="0" fillId="2" borderId="23" xfId="0" applyFill="1" applyBorder="1" applyAlignment="1">
      <alignment horizontal="right" vertical="top" indent="1"/>
    </xf>
    <xf numFmtId="164" fontId="1" fillId="4" borderId="23" xfId="0" applyNumberFormat="1" applyFont="1" applyFill="1" applyBorder="1" applyAlignment="1">
      <alignment vertical="top"/>
    </xf>
    <xf numFmtId="0" fontId="0" fillId="2" borderId="8" xfId="0" applyFill="1" applyBorder="1" applyAlignment="1">
      <alignment vertical="top"/>
    </xf>
    <xf numFmtId="0" fontId="1" fillId="2" borderId="0" xfId="0" applyFont="1" applyFill="1" applyAlignment="1">
      <alignment horizontal="left" vertical="top"/>
    </xf>
    <xf numFmtId="164" fontId="0" fillId="4" borderId="25" xfId="0" applyNumberFormat="1" applyFill="1" applyBorder="1" applyAlignment="1">
      <alignment vertical="top"/>
    </xf>
    <xf numFmtId="164" fontId="0" fillId="4" borderId="26" xfId="0" applyNumberFormat="1" applyFill="1" applyBorder="1" applyAlignment="1">
      <alignment vertical="top"/>
    </xf>
    <xf numFmtId="2" fontId="0" fillId="3" borderId="27" xfId="0" applyNumberFormat="1" applyFill="1" applyBorder="1" applyAlignment="1" applyProtection="1">
      <alignment vertical="top"/>
      <protection locked="0"/>
    </xf>
    <xf numFmtId="0" fontId="0" fillId="2" borderId="0" xfId="0" applyFill="1" applyAlignment="1">
      <alignment horizontal="right" vertical="top"/>
    </xf>
    <xf numFmtId="44" fontId="0" fillId="3" borderId="8" xfId="0" applyNumberFormat="1" applyFill="1" applyBorder="1" applyAlignment="1" applyProtection="1">
      <alignment vertical="top"/>
      <protection locked="0"/>
    </xf>
    <xf numFmtId="44" fontId="0" fillId="4" borderId="13" xfId="0" applyNumberFormat="1" applyFill="1" applyBorder="1" applyAlignment="1">
      <alignment vertical="top"/>
    </xf>
    <xf numFmtId="0" fontId="0" fillId="0" borderId="0" xfId="0" applyAlignment="1">
      <alignment horizontal="right" vertical="top" indent="1"/>
    </xf>
    <xf numFmtId="44" fontId="0" fillId="4" borderId="17" xfId="0" applyNumberFormat="1" applyFill="1" applyBorder="1" applyAlignment="1">
      <alignment vertical="top"/>
    </xf>
    <xf numFmtId="44" fontId="0" fillId="4" borderId="21" xfId="0" applyNumberFormat="1" applyFill="1" applyBorder="1" applyAlignment="1">
      <alignment vertical="top"/>
    </xf>
    <xf numFmtId="0" fontId="0" fillId="0" borderId="0" xfId="0" applyAlignment="1">
      <alignment horizontal="left" vertical="top"/>
    </xf>
    <xf numFmtId="0" fontId="0" fillId="0" borderId="0" xfId="0" applyAlignment="1">
      <alignment wrapText="1"/>
    </xf>
    <xf numFmtId="0" fontId="1" fillId="2" borderId="0" xfId="0" applyFont="1" applyFill="1" applyAlignment="1">
      <alignment horizontal="center" wrapText="1"/>
    </xf>
    <xf numFmtId="0" fontId="1" fillId="2" borderId="10" xfId="0" applyFont="1" applyFill="1" applyBorder="1" applyAlignment="1">
      <alignment horizontal="center"/>
    </xf>
    <xf numFmtId="0" fontId="4" fillId="2" borderId="0" xfId="0" applyFont="1" applyFill="1" applyAlignment="1">
      <alignment vertical="top" wrapText="1"/>
    </xf>
    <xf numFmtId="44" fontId="0" fillId="3" borderId="16" xfId="0" applyNumberFormat="1" applyFill="1" applyBorder="1" applyAlignment="1" applyProtection="1">
      <alignment vertical="top"/>
      <protection locked="0"/>
    </xf>
    <xf numFmtId="44" fontId="0" fillId="3" borderId="20" xfId="0" applyNumberFormat="1" applyFill="1" applyBorder="1" applyAlignment="1" applyProtection="1">
      <alignment vertical="top"/>
      <protection locked="0"/>
    </xf>
    <xf numFmtId="44" fontId="0" fillId="3" borderId="0" xfId="0" applyNumberFormat="1" applyFill="1" applyAlignment="1" applyProtection="1">
      <alignment vertical="top"/>
      <protection locked="0"/>
    </xf>
    <xf numFmtId="0" fontId="1" fillId="2" borderId="9" xfId="0" applyFont="1" applyFill="1" applyBorder="1" applyAlignment="1">
      <alignment horizontal="center"/>
    </xf>
    <xf numFmtId="44" fontId="0" fillId="3" borderId="12" xfId="0" applyNumberFormat="1" applyFill="1" applyBorder="1" applyAlignment="1" applyProtection="1">
      <alignment vertical="top"/>
      <protection locked="0"/>
    </xf>
    <xf numFmtId="0" fontId="1" fillId="2" borderId="24"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7A4E-1DD7-4A30-935A-BB979C5C3DFD}">
  <dimension ref="A1:J93"/>
  <sheetViews>
    <sheetView tabSelected="1" workbookViewId="0">
      <selection activeCell="C17" sqref="C17"/>
    </sheetView>
  </sheetViews>
  <sheetFormatPr defaultRowHeight="15" x14ac:dyDescent="0.25"/>
  <cols>
    <col min="2" max="2" width="55.7109375" customWidth="1"/>
    <col min="3" max="5" width="17.28515625" customWidth="1"/>
    <col min="6" max="6" width="14" customWidth="1"/>
    <col min="7" max="7" width="14.85546875" customWidth="1"/>
    <col min="8" max="8" width="17.140625" customWidth="1"/>
    <col min="9" max="9" width="16.5703125" customWidth="1"/>
  </cols>
  <sheetData>
    <row r="1" spans="1:4" ht="26.25" x14ac:dyDescent="0.4">
      <c r="A1" s="1" t="s">
        <v>46</v>
      </c>
    </row>
    <row r="3" spans="1:4" ht="18.75" x14ac:dyDescent="0.3">
      <c r="A3" s="2" t="s">
        <v>35</v>
      </c>
    </row>
    <row r="4" spans="1:4" ht="7.5" customHeight="1" x14ac:dyDescent="0.25">
      <c r="A4" s="3"/>
      <c r="B4" s="3"/>
      <c r="C4" s="3"/>
      <c r="D4" s="3"/>
    </row>
    <row r="5" spans="1:4" ht="78" customHeight="1" x14ac:dyDescent="0.25">
      <c r="A5" s="3"/>
      <c r="B5" s="51" t="s">
        <v>36</v>
      </c>
      <c r="C5" s="51"/>
      <c r="D5" s="3"/>
    </row>
    <row r="6" spans="1:4" x14ac:dyDescent="0.25">
      <c r="A6" s="3"/>
      <c r="B6" s="3"/>
      <c r="C6" s="3"/>
      <c r="D6" s="3"/>
    </row>
    <row r="7" spans="1:4" x14ac:dyDescent="0.25">
      <c r="A7" s="3"/>
      <c r="B7" s="4" t="s">
        <v>0</v>
      </c>
      <c r="C7" s="4" t="s">
        <v>1</v>
      </c>
      <c r="D7" s="3"/>
    </row>
    <row r="8" spans="1:4" x14ac:dyDescent="0.25">
      <c r="A8" s="5">
        <v>1</v>
      </c>
      <c r="B8" s="3"/>
      <c r="C8" s="6"/>
      <c r="D8" s="3"/>
    </row>
    <row r="9" spans="1:4" x14ac:dyDescent="0.25">
      <c r="A9" s="5">
        <v>2</v>
      </c>
      <c r="B9" s="3"/>
      <c r="C9" s="7"/>
      <c r="D9" s="3"/>
    </row>
    <row r="10" spans="1:4" x14ac:dyDescent="0.25">
      <c r="A10" s="5">
        <v>3</v>
      </c>
      <c r="B10" s="3"/>
      <c r="C10" s="7"/>
      <c r="D10" s="3"/>
    </row>
    <row r="11" spans="1:4" x14ac:dyDescent="0.25">
      <c r="A11" s="5">
        <v>4</v>
      </c>
      <c r="B11" s="3"/>
      <c r="C11" s="7"/>
      <c r="D11" s="3"/>
    </row>
    <row r="12" spans="1:4" x14ac:dyDescent="0.25">
      <c r="A12" s="5">
        <v>5</v>
      </c>
      <c r="B12" s="3"/>
      <c r="C12" s="8"/>
      <c r="D12" s="3"/>
    </row>
    <row r="13" spans="1:4" x14ac:dyDescent="0.25">
      <c r="A13" s="5">
        <v>6</v>
      </c>
      <c r="B13" s="3"/>
      <c r="C13" s="8"/>
      <c r="D13" s="3"/>
    </row>
    <row r="14" spans="1:4" x14ac:dyDescent="0.25">
      <c r="A14" s="3"/>
      <c r="B14" s="3"/>
      <c r="C14" s="3"/>
      <c r="D14" s="3"/>
    </row>
    <row r="15" spans="1:4" x14ac:dyDescent="0.25">
      <c r="A15" s="3"/>
      <c r="B15" s="5" t="s">
        <v>37</v>
      </c>
      <c r="C15" s="9"/>
      <c r="D15" s="3"/>
    </row>
    <row r="16" spans="1:4" x14ac:dyDescent="0.25">
      <c r="A16" s="3"/>
      <c r="B16" s="3"/>
      <c r="C16" s="3"/>
      <c r="D16" s="3"/>
    </row>
    <row r="17" spans="1:10" x14ac:dyDescent="0.25">
      <c r="A17" s="3"/>
      <c r="B17" s="3" t="s">
        <v>38</v>
      </c>
      <c r="C17" s="10">
        <v>282</v>
      </c>
      <c r="D17" s="3"/>
    </row>
    <row r="18" spans="1:10" x14ac:dyDescent="0.25">
      <c r="A18" s="3"/>
      <c r="B18" s="3"/>
      <c r="C18" s="3"/>
      <c r="D18" s="3"/>
    </row>
    <row r="19" spans="1:10" x14ac:dyDescent="0.25">
      <c r="A19" s="3"/>
      <c r="B19" s="5" t="s">
        <v>2</v>
      </c>
      <c r="C19" s="11">
        <f>C15*C17</f>
        <v>0</v>
      </c>
      <c r="D19" s="3"/>
    </row>
    <row r="20" spans="1:10" x14ac:dyDescent="0.25">
      <c r="A20" s="3"/>
      <c r="B20" s="3"/>
      <c r="C20" s="3"/>
      <c r="D20" s="3"/>
    </row>
    <row r="22" spans="1:10" ht="18.75" x14ac:dyDescent="0.3">
      <c r="A22" s="2" t="s">
        <v>3</v>
      </c>
      <c r="B22" s="12"/>
      <c r="C22" s="12"/>
      <c r="D22" s="12"/>
      <c r="E22" s="12"/>
      <c r="F22" s="12"/>
      <c r="G22" s="12"/>
      <c r="H22" s="12"/>
      <c r="I22" s="12"/>
      <c r="J22" s="12"/>
    </row>
    <row r="23" spans="1:10" ht="6" customHeight="1" x14ac:dyDescent="0.25">
      <c r="A23" s="3"/>
      <c r="B23" s="3"/>
      <c r="C23" s="3"/>
      <c r="D23" s="3"/>
      <c r="E23" s="3"/>
      <c r="F23" s="3"/>
      <c r="G23" s="3"/>
      <c r="H23" s="3"/>
      <c r="I23" s="3"/>
      <c r="J23" s="3"/>
    </row>
    <row r="24" spans="1:10" ht="141" customHeight="1" x14ac:dyDescent="0.25">
      <c r="A24" s="3"/>
      <c r="B24" s="51" t="s">
        <v>39</v>
      </c>
      <c r="C24" s="51"/>
      <c r="D24" s="51"/>
      <c r="E24" s="51"/>
      <c r="F24" s="51"/>
      <c r="G24" s="51"/>
      <c r="H24" s="51"/>
      <c r="I24" s="51"/>
      <c r="J24" s="51"/>
    </row>
    <row r="25" spans="1:10" x14ac:dyDescent="0.25">
      <c r="A25" s="3"/>
      <c r="B25" s="3"/>
      <c r="C25" s="3"/>
      <c r="D25" s="3"/>
      <c r="E25" s="3"/>
      <c r="F25" s="3"/>
      <c r="G25" s="3"/>
      <c r="H25" s="3"/>
      <c r="I25" s="3"/>
      <c r="J25" s="3"/>
    </row>
    <row r="26" spans="1:10" ht="44.25" customHeight="1" x14ac:dyDescent="0.25">
      <c r="A26" s="3"/>
      <c r="B26" s="3"/>
      <c r="C26" s="57" t="s">
        <v>4</v>
      </c>
      <c r="D26" s="57"/>
      <c r="E26" s="57"/>
      <c r="F26" s="13" t="s">
        <v>5</v>
      </c>
      <c r="G26" s="13" t="s">
        <v>6</v>
      </c>
      <c r="H26" s="49" t="s">
        <v>7</v>
      </c>
      <c r="I26" s="3"/>
      <c r="J26" s="3"/>
    </row>
    <row r="27" spans="1:10" x14ac:dyDescent="0.25">
      <c r="A27" s="3"/>
      <c r="B27" s="4" t="s">
        <v>8</v>
      </c>
      <c r="C27" s="4" t="s">
        <v>9</v>
      </c>
      <c r="D27" s="14" t="s">
        <v>10</v>
      </c>
      <c r="E27" s="14" t="s">
        <v>11</v>
      </c>
      <c r="F27" s="13"/>
      <c r="G27" s="13"/>
      <c r="H27" s="49"/>
      <c r="I27" s="3"/>
      <c r="J27" s="3"/>
    </row>
    <row r="28" spans="1:10" x14ac:dyDescent="0.25">
      <c r="A28" s="5">
        <v>1</v>
      </c>
      <c r="B28" s="15"/>
      <c r="C28" s="16"/>
      <c r="D28" s="16"/>
      <c r="E28" s="16"/>
      <c r="F28" s="17">
        <f t="shared" ref="F28:F33" si="0">(C28*5*12+D28*5*12+E28*2*24)/(7*24)</f>
        <v>0</v>
      </c>
      <c r="G28" s="18"/>
      <c r="H28" s="19">
        <f>F28*G28</f>
        <v>0</v>
      </c>
      <c r="I28" s="3"/>
      <c r="J28" s="3"/>
    </row>
    <row r="29" spans="1:10" x14ac:dyDescent="0.25">
      <c r="A29" s="5">
        <v>2</v>
      </c>
      <c r="B29" s="20"/>
      <c r="C29" s="21"/>
      <c r="D29" s="21"/>
      <c r="E29" s="21"/>
      <c r="F29" s="22">
        <f t="shared" si="0"/>
        <v>0</v>
      </c>
      <c r="G29" s="18"/>
      <c r="H29" s="23">
        <f t="shared" ref="H29:H33" si="1">F29*G29</f>
        <v>0</v>
      </c>
      <c r="I29" s="3"/>
      <c r="J29" s="3"/>
    </row>
    <row r="30" spans="1:10" x14ac:dyDescent="0.25">
      <c r="A30" s="5">
        <v>3</v>
      </c>
      <c r="B30" s="20"/>
      <c r="C30" s="21"/>
      <c r="D30" s="21"/>
      <c r="E30" s="21"/>
      <c r="F30" s="22">
        <f t="shared" si="0"/>
        <v>0</v>
      </c>
      <c r="G30" s="24"/>
      <c r="H30" s="23">
        <f t="shared" si="1"/>
        <v>0</v>
      </c>
      <c r="I30" s="3"/>
      <c r="J30" s="3"/>
    </row>
    <row r="31" spans="1:10" x14ac:dyDescent="0.25">
      <c r="A31" s="5">
        <v>4</v>
      </c>
      <c r="B31" s="20"/>
      <c r="C31" s="21"/>
      <c r="D31" s="21"/>
      <c r="E31" s="21"/>
      <c r="F31" s="22">
        <f t="shared" si="0"/>
        <v>0</v>
      </c>
      <c r="G31" s="24"/>
      <c r="H31" s="23">
        <f t="shared" si="1"/>
        <v>0</v>
      </c>
      <c r="I31" s="3"/>
      <c r="J31" s="3"/>
    </row>
    <row r="32" spans="1:10" x14ac:dyDescent="0.25">
      <c r="A32" s="5">
        <v>5</v>
      </c>
      <c r="B32" s="20"/>
      <c r="C32" s="21"/>
      <c r="D32" s="21"/>
      <c r="E32" s="21"/>
      <c r="F32" s="22">
        <f t="shared" si="0"/>
        <v>0</v>
      </c>
      <c r="G32" s="25"/>
      <c r="H32" s="23">
        <f t="shared" si="1"/>
        <v>0</v>
      </c>
      <c r="I32" s="3"/>
      <c r="J32" s="3"/>
    </row>
    <row r="33" spans="1:10" x14ac:dyDescent="0.25">
      <c r="A33" s="5">
        <v>6</v>
      </c>
      <c r="B33" s="26"/>
      <c r="C33" s="27"/>
      <c r="D33" s="27"/>
      <c r="E33" s="27"/>
      <c r="F33" s="28">
        <f t="shared" si="0"/>
        <v>0</v>
      </c>
      <c r="G33" s="29"/>
      <c r="H33" s="30">
        <f t="shared" si="1"/>
        <v>0</v>
      </c>
      <c r="I33" s="3"/>
      <c r="J33" s="3"/>
    </row>
    <row r="34" spans="1:10" x14ac:dyDescent="0.25">
      <c r="A34" s="3"/>
      <c r="B34" s="3"/>
      <c r="C34" s="3"/>
      <c r="D34" s="3"/>
      <c r="E34" s="3"/>
      <c r="F34" s="3"/>
      <c r="G34" s="3"/>
      <c r="H34" s="3"/>
      <c r="I34" s="3"/>
      <c r="J34" s="3"/>
    </row>
    <row r="35" spans="1:10" x14ac:dyDescent="0.25">
      <c r="A35" s="3"/>
      <c r="B35" s="5" t="s">
        <v>12</v>
      </c>
      <c r="C35" s="5"/>
      <c r="D35" s="5"/>
      <c r="E35" s="5"/>
      <c r="F35" s="5"/>
      <c r="G35" s="31"/>
      <c r="H35" s="11">
        <f>SUM(H28:H33)</f>
        <v>0</v>
      </c>
      <c r="I35" s="3"/>
      <c r="J35" s="3"/>
    </row>
    <row r="36" spans="1:10" x14ac:dyDescent="0.25">
      <c r="A36" s="3"/>
      <c r="B36" s="3"/>
      <c r="C36" s="3"/>
      <c r="D36" s="3"/>
      <c r="E36" s="3"/>
      <c r="F36" s="3"/>
      <c r="G36" s="3"/>
      <c r="H36" s="3"/>
      <c r="I36" s="3"/>
      <c r="J36" s="3"/>
    </row>
    <row r="37" spans="1:10" x14ac:dyDescent="0.25">
      <c r="A37" s="5"/>
      <c r="B37" s="5" t="s">
        <v>13</v>
      </c>
      <c r="C37" s="32"/>
      <c r="D37" s="33" t="s">
        <v>14</v>
      </c>
      <c r="E37" s="10"/>
      <c r="F37" s="3"/>
      <c r="G37" s="34" t="s">
        <v>15</v>
      </c>
      <c r="H37" s="35">
        <f>C37*E37</f>
        <v>0</v>
      </c>
      <c r="I37" s="3"/>
      <c r="J37" s="3"/>
    </row>
    <row r="38" spans="1:10" x14ac:dyDescent="0.25">
      <c r="A38" s="3"/>
      <c r="B38" s="3"/>
      <c r="C38" s="3"/>
      <c r="D38" s="3"/>
      <c r="E38" s="3"/>
      <c r="F38" s="3"/>
      <c r="G38" s="3"/>
      <c r="H38" s="3"/>
      <c r="I38" s="3"/>
      <c r="J38" s="3"/>
    </row>
    <row r="39" spans="1:10" x14ac:dyDescent="0.25">
      <c r="A39" s="3"/>
      <c r="B39" s="5" t="s">
        <v>16</v>
      </c>
      <c r="C39" s="5"/>
      <c r="D39" s="5"/>
      <c r="E39" s="5"/>
      <c r="F39" s="5"/>
      <c r="G39" s="5"/>
      <c r="H39" s="11">
        <f>H35+H37</f>
        <v>0</v>
      </c>
      <c r="I39" s="3"/>
      <c r="J39" s="3"/>
    </row>
    <row r="40" spans="1:10" x14ac:dyDescent="0.25">
      <c r="A40" s="3"/>
      <c r="B40" s="3"/>
      <c r="C40" s="3"/>
      <c r="D40" s="3"/>
      <c r="E40" s="3"/>
      <c r="F40" s="3"/>
      <c r="G40" s="3"/>
      <c r="H40" s="3"/>
      <c r="I40" s="3"/>
      <c r="J40" s="3"/>
    </row>
    <row r="42" spans="1:10" ht="18.75" x14ac:dyDescent="0.3">
      <c r="A42" s="2" t="s">
        <v>17</v>
      </c>
    </row>
    <row r="43" spans="1:10" ht="168.75" customHeight="1" x14ac:dyDescent="0.25">
      <c r="A43" s="3"/>
      <c r="B43" s="51" t="s">
        <v>45</v>
      </c>
      <c r="C43" s="51"/>
      <c r="D43" s="51"/>
      <c r="E43" s="51"/>
      <c r="F43" s="51"/>
      <c r="G43" s="51"/>
      <c r="H43" s="51"/>
      <c r="I43" s="51"/>
      <c r="J43" s="51"/>
    </row>
    <row r="44" spans="1:10" x14ac:dyDescent="0.25">
      <c r="A44" s="3"/>
      <c r="B44" s="5" t="s">
        <v>18</v>
      </c>
      <c r="C44" s="36"/>
      <c r="D44" s="3"/>
      <c r="E44" s="10"/>
      <c r="F44" s="41" t="s">
        <v>19</v>
      </c>
      <c r="G44" s="3"/>
      <c r="H44" s="36"/>
      <c r="I44" s="36"/>
      <c r="J44" s="3"/>
    </row>
    <row r="45" spans="1:10" x14ac:dyDescent="0.25">
      <c r="A45" s="3"/>
      <c r="B45" s="3"/>
      <c r="C45" s="3"/>
      <c r="D45" s="3"/>
      <c r="E45" s="3"/>
      <c r="F45" s="3"/>
      <c r="G45" s="3"/>
      <c r="H45" s="3"/>
      <c r="I45" s="3"/>
      <c r="J45" s="3"/>
    </row>
    <row r="46" spans="1:10" x14ac:dyDescent="0.25">
      <c r="A46" s="3"/>
      <c r="B46" s="5" t="s">
        <v>40</v>
      </c>
      <c r="C46" s="36"/>
      <c r="D46" s="3"/>
      <c r="E46" s="10"/>
      <c r="F46" s="3"/>
      <c r="G46" s="3"/>
      <c r="H46" s="36"/>
      <c r="I46" s="36"/>
      <c r="J46" s="3"/>
    </row>
    <row r="47" spans="1:10" x14ac:dyDescent="0.25">
      <c r="A47" s="3"/>
      <c r="B47" s="3"/>
      <c r="C47" s="3"/>
      <c r="D47" s="3"/>
      <c r="E47" s="3"/>
      <c r="F47" s="3"/>
      <c r="G47" s="3"/>
      <c r="H47" s="3"/>
      <c r="I47" s="3"/>
      <c r="J47" s="3"/>
    </row>
    <row r="48" spans="1:10" x14ac:dyDescent="0.25">
      <c r="A48" s="3"/>
      <c r="B48" s="5" t="s">
        <v>41</v>
      </c>
      <c r="C48" s="36"/>
      <c r="D48" s="3"/>
      <c r="E48" s="10"/>
      <c r="F48" s="3"/>
      <c r="G48" s="3"/>
      <c r="H48" s="36"/>
      <c r="I48" s="36"/>
      <c r="J48" s="3"/>
    </row>
    <row r="49" spans="1:10" x14ac:dyDescent="0.25">
      <c r="A49" s="3"/>
      <c r="B49" s="3"/>
      <c r="C49" s="3"/>
      <c r="D49" s="3"/>
      <c r="E49" s="3"/>
      <c r="F49" s="3"/>
      <c r="G49" s="3"/>
      <c r="H49" s="3"/>
      <c r="I49" s="3"/>
      <c r="J49" s="3"/>
    </row>
    <row r="50" spans="1:10" x14ac:dyDescent="0.25">
      <c r="A50" s="3"/>
      <c r="B50" s="3"/>
      <c r="C50" s="55" t="s">
        <v>4</v>
      </c>
      <c r="D50" s="55"/>
      <c r="E50" s="55"/>
      <c r="F50" s="55"/>
      <c r="G50" s="49" t="s">
        <v>5</v>
      </c>
      <c r="H50" s="49" t="s">
        <v>20</v>
      </c>
      <c r="I50" s="49" t="s">
        <v>21</v>
      </c>
      <c r="J50" s="3"/>
    </row>
    <row r="51" spans="1:10" x14ac:dyDescent="0.25">
      <c r="A51" s="37" t="s">
        <v>22</v>
      </c>
      <c r="B51" s="4" t="s">
        <v>42</v>
      </c>
      <c r="C51" s="50" t="s">
        <v>9</v>
      </c>
      <c r="D51" s="50"/>
      <c r="E51" s="14" t="s">
        <v>10</v>
      </c>
      <c r="F51" s="14" t="s">
        <v>11</v>
      </c>
      <c r="G51" s="49"/>
      <c r="H51" s="49"/>
      <c r="I51" s="49"/>
      <c r="J51" s="3"/>
    </row>
    <row r="52" spans="1:10" x14ac:dyDescent="0.25">
      <c r="A52" s="5">
        <v>1</v>
      </c>
      <c r="B52" s="15"/>
      <c r="C52" s="56"/>
      <c r="D52" s="56"/>
      <c r="E52" s="16"/>
      <c r="F52" s="16"/>
      <c r="G52" s="17">
        <f>(C52*5*12+E52*5*12+F52*2*24)/(7*24)</f>
        <v>0</v>
      </c>
      <c r="H52" s="18"/>
      <c r="I52" s="19">
        <f>G52*H52</f>
        <v>0</v>
      </c>
      <c r="J52" s="3"/>
    </row>
    <row r="53" spans="1:10" x14ac:dyDescent="0.25">
      <c r="A53" s="5">
        <v>2</v>
      </c>
      <c r="B53" s="20"/>
      <c r="C53" s="52"/>
      <c r="D53" s="52"/>
      <c r="E53" s="21"/>
      <c r="F53" s="21"/>
      <c r="G53" s="22">
        <f t="shared" ref="G53:G66" si="2">(C53*5*12+E53*5*12+F53*2*24)/(7*24)</f>
        <v>0</v>
      </c>
      <c r="H53" s="18"/>
      <c r="I53" s="23">
        <f t="shared" ref="I53:I66" si="3">G53*H53</f>
        <v>0</v>
      </c>
      <c r="J53" s="3"/>
    </row>
    <row r="54" spans="1:10" x14ac:dyDescent="0.25">
      <c r="A54" s="5">
        <v>3</v>
      </c>
      <c r="B54" s="20"/>
      <c r="C54" s="52"/>
      <c r="D54" s="52"/>
      <c r="E54" s="21"/>
      <c r="F54" s="21"/>
      <c r="G54" s="22">
        <f t="shared" si="2"/>
        <v>0</v>
      </c>
      <c r="H54" s="18"/>
      <c r="I54" s="23">
        <f t="shared" si="3"/>
        <v>0</v>
      </c>
      <c r="J54" s="3"/>
    </row>
    <row r="55" spans="1:10" x14ac:dyDescent="0.25">
      <c r="A55" s="5">
        <v>4</v>
      </c>
      <c r="B55" s="20"/>
      <c r="C55" s="52"/>
      <c r="D55" s="52"/>
      <c r="E55" s="21"/>
      <c r="F55" s="21"/>
      <c r="G55" s="22">
        <f t="shared" si="2"/>
        <v>0</v>
      </c>
      <c r="H55" s="18"/>
      <c r="I55" s="23">
        <f t="shared" si="3"/>
        <v>0</v>
      </c>
      <c r="J55" s="3"/>
    </row>
    <row r="56" spans="1:10" x14ac:dyDescent="0.25">
      <c r="A56" s="5">
        <v>5</v>
      </c>
      <c r="B56" s="20"/>
      <c r="C56" s="52"/>
      <c r="D56" s="52"/>
      <c r="E56" s="21"/>
      <c r="F56" s="21"/>
      <c r="G56" s="22">
        <f t="shared" si="2"/>
        <v>0</v>
      </c>
      <c r="H56" s="18"/>
      <c r="I56" s="23">
        <f t="shared" si="3"/>
        <v>0</v>
      </c>
      <c r="J56" s="3"/>
    </row>
    <row r="57" spans="1:10" x14ac:dyDescent="0.25">
      <c r="A57" s="5">
        <v>6</v>
      </c>
      <c r="B57" s="20"/>
      <c r="C57" s="52"/>
      <c r="D57" s="52"/>
      <c r="E57" s="21"/>
      <c r="F57" s="21"/>
      <c r="G57" s="38">
        <f t="shared" si="2"/>
        <v>0</v>
      </c>
      <c r="H57" s="25"/>
      <c r="I57" s="30">
        <f t="shared" si="3"/>
        <v>0</v>
      </c>
      <c r="J57" s="3"/>
    </row>
    <row r="58" spans="1:10" x14ac:dyDescent="0.25">
      <c r="A58" s="3"/>
      <c r="B58" s="3"/>
      <c r="C58" s="3"/>
      <c r="D58" s="3"/>
      <c r="E58" s="3"/>
      <c r="F58" s="3"/>
      <c r="G58" s="3"/>
      <c r="H58" s="3"/>
      <c r="I58" s="3"/>
      <c r="J58" s="3"/>
    </row>
    <row r="59" spans="1:10" x14ac:dyDescent="0.25">
      <c r="A59" s="3"/>
      <c r="B59" s="3"/>
      <c r="C59" s="55" t="s">
        <v>4</v>
      </c>
      <c r="D59" s="55"/>
      <c r="E59" s="55"/>
      <c r="F59" s="55"/>
      <c r="G59" s="49" t="s">
        <v>5</v>
      </c>
      <c r="H59" s="49" t="s">
        <v>20</v>
      </c>
      <c r="I59" s="49" t="s">
        <v>21</v>
      </c>
      <c r="J59" s="3"/>
    </row>
    <row r="60" spans="1:10" x14ac:dyDescent="0.25">
      <c r="A60" s="37" t="s">
        <v>23</v>
      </c>
      <c r="B60" s="4" t="s">
        <v>24</v>
      </c>
      <c r="C60" s="50" t="s">
        <v>9</v>
      </c>
      <c r="D60" s="50"/>
      <c r="E60" s="14" t="s">
        <v>10</v>
      </c>
      <c r="F60" s="14" t="s">
        <v>11</v>
      </c>
      <c r="G60" s="49"/>
      <c r="H60" s="49"/>
      <c r="I60" s="49"/>
      <c r="J60" s="3"/>
    </row>
    <row r="61" spans="1:10" x14ac:dyDescent="0.25">
      <c r="A61" s="5">
        <v>1</v>
      </c>
      <c r="B61" s="20"/>
      <c r="C61" s="52"/>
      <c r="D61" s="52"/>
      <c r="E61" s="21"/>
      <c r="F61" s="21"/>
      <c r="G61" s="39">
        <f t="shared" si="2"/>
        <v>0</v>
      </c>
      <c r="H61" s="18"/>
      <c r="I61" s="19">
        <f t="shared" si="3"/>
        <v>0</v>
      </c>
      <c r="J61" s="3"/>
    </row>
    <row r="62" spans="1:10" x14ac:dyDescent="0.25">
      <c r="A62" s="5">
        <v>2</v>
      </c>
      <c r="B62" s="20"/>
      <c r="C62" s="52"/>
      <c r="D62" s="52"/>
      <c r="E62" s="21"/>
      <c r="F62" s="21"/>
      <c r="G62" s="22">
        <f t="shared" si="2"/>
        <v>0</v>
      </c>
      <c r="H62" s="40"/>
      <c r="I62" s="23">
        <f t="shared" si="3"/>
        <v>0</v>
      </c>
      <c r="J62" s="3"/>
    </row>
    <row r="63" spans="1:10" x14ac:dyDescent="0.25">
      <c r="A63" s="5">
        <v>3</v>
      </c>
      <c r="B63" s="20"/>
      <c r="C63" s="52"/>
      <c r="D63" s="52"/>
      <c r="E63" s="21"/>
      <c r="F63" s="21"/>
      <c r="G63" s="22">
        <f t="shared" si="2"/>
        <v>0</v>
      </c>
      <c r="H63" s="18"/>
      <c r="I63" s="23">
        <f t="shared" si="3"/>
        <v>0</v>
      </c>
      <c r="J63" s="3"/>
    </row>
    <row r="64" spans="1:10" x14ac:dyDescent="0.25">
      <c r="A64" s="5">
        <v>4</v>
      </c>
      <c r="B64" s="20"/>
      <c r="C64" s="52"/>
      <c r="D64" s="52"/>
      <c r="E64" s="21"/>
      <c r="F64" s="21"/>
      <c r="G64" s="22">
        <f t="shared" si="2"/>
        <v>0</v>
      </c>
      <c r="H64" s="18"/>
      <c r="I64" s="23">
        <f t="shared" si="3"/>
        <v>0</v>
      </c>
      <c r="J64" s="3"/>
    </row>
    <row r="65" spans="1:10" x14ac:dyDescent="0.25">
      <c r="A65" s="5">
        <v>5</v>
      </c>
      <c r="B65" s="20"/>
      <c r="C65" s="52"/>
      <c r="D65" s="52"/>
      <c r="E65" s="21"/>
      <c r="F65" s="21"/>
      <c r="G65" s="22">
        <f t="shared" si="2"/>
        <v>0</v>
      </c>
      <c r="H65" s="18"/>
      <c r="I65" s="23">
        <f t="shared" si="3"/>
        <v>0</v>
      </c>
      <c r="J65" s="3"/>
    </row>
    <row r="66" spans="1:10" x14ac:dyDescent="0.25">
      <c r="A66" s="5">
        <v>6</v>
      </c>
      <c r="B66" s="26"/>
      <c r="C66" s="53"/>
      <c r="D66" s="53"/>
      <c r="E66" s="27"/>
      <c r="F66" s="27"/>
      <c r="G66" s="28">
        <f t="shared" si="2"/>
        <v>0</v>
      </c>
      <c r="H66" s="29"/>
      <c r="I66" s="30">
        <f t="shared" si="3"/>
        <v>0</v>
      </c>
      <c r="J66" s="3"/>
    </row>
    <row r="67" spans="1:10" x14ac:dyDescent="0.25">
      <c r="A67" s="3"/>
      <c r="B67" s="3"/>
      <c r="C67" s="3"/>
      <c r="D67" s="3"/>
      <c r="E67" s="3"/>
      <c r="F67" s="3"/>
      <c r="G67" s="3"/>
      <c r="H67" s="3"/>
      <c r="I67" s="3"/>
      <c r="J67" s="3"/>
    </row>
    <row r="68" spans="1:10" x14ac:dyDescent="0.25">
      <c r="A68" s="3"/>
      <c r="B68" s="5" t="s">
        <v>25</v>
      </c>
      <c r="C68" s="5"/>
      <c r="D68" s="3"/>
      <c r="E68" s="5"/>
      <c r="F68" s="5"/>
      <c r="G68" s="5"/>
      <c r="H68" s="31"/>
      <c r="I68" s="11">
        <f>SUM(I52:I57)+SUM(I61:I66)</f>
        <v>0</v>
      </c>
      <c r="J68" s="3"/>
    </row>
    <row r="69" spans="1:10" x14ac:dyDescent="0.25">
      <c r="A69" s="3"/>
      <c r="B69" s="3"/>
      <c r="C69" s="3"/>
      <c r="D69" s="3"/>
      <c r="E69" s="3"/>
      <c r="F69" s="3"/>
      <c r="G69" s="3"/>
      <c r="H69" s="3"/>
      <c r="I69" s="3"/>
      <c r="J69" s="3"/>
    </row>
    <row r="70" spans="1:10" x14ac:dyDescent="0.25">
      <c r="A70" s="5"/>
      <c r="B70" s="5" t="s">
        <v>13</v>
      </c>
      <c r="C70" s="54"/>
      <c r="D70" s="54"/>
      <c r="E70" s="33" t="s">
        <v>14</v>
      </c>
      <c r="F70" s="10">
        <v>9</v>
      </c>
      <c r="G70" s="3"/>
      <c r="H70" s="34" t="s">
        <v>15</v>
      </c>
      <c r="I70" s="35">
        <f>C70*F70</f>
        <v>0</v>
      </c>
      <c r="J70" s="3"/>
    </row>
    <row r="71" spans="1:10" x14ac:dyDescent="0.25">
      <c r="A71" s="3"/>
      <c r="B71" s="3"/>
      <c r="C71" s="3"/>
      <c r="D71" s="3"/>
      <c r="E71" s="3"/>
      <c r="F71" s="3"/>
      <c r="G71" s="3"/>
      <c r="H71" s="3"/>
      <c r="I71" s="3"/>
      <c r="J71" s="3"/>
    </row>
    <row r="72" spans="1:10" x14ac:dyDescent="0.25">
      <c r="A72" s="3"/>
      <c r="B72" s="5" t="s">
        <v>26</v>
      </c>
      <c r="C72" s="5"/>
      <c r="D72" s="3"/>
      <c r="E72" s="5"/>
      <c r="F72" s="5"/>
      <c r="G72" s="5"/>
      <c r="H72" s="5"/>
      <c r="I72" s="11">
        <f>I68+I70</f>
        <v>0</v>
      </c>
      <c r="J72" s="3"/>
    </row>
    <row r="73" spans="1:10" x14ac:dyDescent="0.25">
      <c r="A73" s="3"/>
      <c r="B73" s="3"/>
      <c r="C73" s="3"/>
      <c r="D73" s="3"/>
      <c r="E73" s="3"/>
      <c r="F73" s="3"/>
      <c r="G73" s="3"/>
      <c r="H73" s="3"/>
      <c r="I73" s="3"/>
      <c r="J73" s="3"/>
    </row>
    <row r="75" spans="1:10" s="12" customFormat="1" ht="18.75" x14ac:dyDescent="0.3">
      <c r="A75" s="2" t="s">
        <v>27</v>
      </c>
    </row>
    <row r="76" spans="1:10" ht="91.5" customHeight="1" x14ac:dyDescent="0.25">
      <c r="A76" s="3"/>
      <c r="B76" s="51" t="s">
        <v>43</v>
      </c>
      <c r="C76" s="51"/>
      <c r="D76" s="51"/>
    </row>
    <row r="77" spans="1:10" x14ac:dyDescent="0.25">
      <c r="A77" s="3"/>
      <c r="B77" s="3" t="s">
        <v>28</v>
      </c>
      <c r="C77" s="42"/>
      <c r="D77" s="3"/>
    </row>
    <row r="78" spans="1:10" x14ac:dyDescent="0.25">
      <c r="A78" s="3"/>
      <c r="B78" s="3"/>
      <c r="C78" s="3"/>
      <c r="D78" s="3"/>
    </row>
    <row r="79" spans="1:10" x14ac:dyDescent="0.25">
      <c r="A79" s="3"/>
      <c r="B79" s="3" t="s">
        <v>29</v>
      </c>
      <c r="C79" s="10">
        <v>5</v>
      </c>
      <c r="D79" s="3"/>
    </row>
    <row r="80" spans="1:10" x14ac:dyDescent="0.25">
      <c r="A80" s="3"/>
      <c r="B80" s="3"/>
      <c r="C80" s="3"/>
      <c r="D80" s="3"/>
    </row>
    <row r="81" spans="1:5" x14ac:dyDescent="0.25">
      <c r="A81" s="3"/>
      <c r="B81" s="5" t="s">
        <v>30</v>
      </c>
      <c r="C81" s="11">
        <f>C77*C79</f>
        <v>0</v>
      </c>
      <c r="D81" s="3"/>
    </row>
    <row r="83" spans="1:5" ht="18.75" x14ac:dyDescent="0.3">
      <c r="A83" s="2" t="s">
        <v>31</v>
      </c>
    </row>
    <row r="84" spans="1:5" x14ac:dyDescent="0.25">
      <c r="A84" s="3"/>
      <c r="B84" s="3"/>
      <c r="C84" s="3"/>
      <c r="D84" s="3"/>
      <c r="E84" s="12"/>
    </row>
    <row r="85" spans="1:5" x14ac:dyDescent="0.25">
      <c r="A85" s="5"/>
      <c r="B85" s="3" t="s">
        <v>44</v>
      </c>
      <c r="C85" s="43">
        <f>C19</f>
        <v>0</v>
      </c>
      <c r="D85" s="3"/>
      <c r="E85" s="44"/>
    </row>
    <row r="86" spans="1:5" x14ac:dyDescent="0.25">
      <c r="A86" s="5"/>
      <c r="B86" s="3" t="s">
        <v>3</v>
      </c>
      <c r="C86" s="45">
        <f>H39</f>
        <v>0</v>
      </c>
      <c r="D86" s="3"/>
      <c r="E86" s="44"/>
    </row>
    <row r="87" spans="1:5" x14ac:dyDescent="0.25">
      <c r="A87" s="5"/>
      <c r="B87" s="3" t="s">
        <v>32</v>
      </c>
      <c r="C87" s="45">
        <f>I72</f>
        <v>0</v>
      </c>
      <c r="D87" s="3"/>
      <c r="E87" s="44"/>
    </row>
    <row r="88" spans="1:5" x14ac:dyDescent="0.25">
      <c r="A88" s="5"/>
      <c r="B88" s="3" t="s">
        <v>27</v>
      </c>
      <c r="C88" s="46">
        <f>C81</f>
        <v>0</v>
      </c>
      <c r="D88" s="3"/>
      <c r="E88" s="44"/>
    </row>
    <row r="89" spans="1:5" x14ac:dyDescent="0.25">
      <c r="A89" s="3"/>
      <c r="B89" s="3"/>
      <c r="C89" s="3"/>
      <c r="D89" s="3"/>
      <c r="E89" s="12"/>
    </row>
    <row r="90" spans="1:5" x14ac:dyDescent="0.25">
      <c r="A90" s="5"/>
      <c r="B90" s="5" t="s">
        <v>31</v>
      </c>
      <c r="C90" s="11">
        <f>SUM(C85:C88)</f>
        <v>0</v>
      </c>
      <c r="D90" s="3"/>
      <c r="E90" s="47" t="s">
        <v>33</v>
      </c>
    </row>
    <row r="91" spans="1:5" x14ac:dyDescent="0.25">
      <c r="A91" s="3"/>
      <c r="B91" s="3"/>
      <c r="C91" s="3"/>
      <c r="D91" s="3"/>
      <c r="E91" s="12"/>
    </row>
    <row r="93" spans="1:5" ht="60" x14ac:dyDescent="0.25">
      <c r="B93" s="48" t="s">
        <v>34</v>
      </c>
    </row>
  </sheetData>
  <mergeCells count="29">
    <mergeCell ref="I50:I51"/>
    <mergeCell ref="C51:D51"/>
    <mergeCell ref="B5:C5"/>
    <mergeCell ref="B24:J24"/>
    <mergeCell ref="H26:H27"/>
    <mergeCell ref="C26:E26"/>
    <mergeCell ref="B43:J43"/>
    <mergeCell ref="C57:D57"/>
    <mergeCell ref="C59:F59"/>
    <mergeCell ref="C50:F50"/>
    <mergeCell ref="G50:G51"/>
    <mergeCell ref="H50:H51"/>
    <mergeCell ref="C52:D52"/>
    <mergeCell ref="C53:D53"/>
    <mergeCell ref="C54:D54"/>
    <mergeCell ref="C55:D55"/>
    <mergeCell ref="C56:D56"/>
    <mergeCell ref="G59:G60"/>
    <mergeCell ref="H59:H60"/>
    <mergeCell ref="I59:I60"/>
    <mergeCell ref="C60:D60"/>
    <mergeCell ref="B76:D76"/>
    <mergeCell ref="C62:D62"/>
    <mergeCell ref="C63:D63"/>
    <mergeCell ref="C64:D64"/>
    <mergeCell ref="C65:D65"/>
    <mergeCell ref="C66:D66"/>
    <mergeCell ref="C70:D70"/>
    <mergeCell ref="C61:D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17988525B3C00419E9402ACF43AC7D0" ma:contentTypeVersion="14" ma:contentTypeDescription="Create a new document." ma:contentTypeScope="" ma:versionID="dfa52cdab070c82eff6540164ab3bfb5">
  <xsd:schema xmlns:xsd="http://www.w3.org/2001/XMLSchema" xmlns:xs="http://www.w3.org/2001/XMLSchema" xmlns:p="http://schemas.microsoft.com/office/2006/metadata/properties" xmlns:ns2="4acad0d8-e10b-429a-b0f1-8bcb85f02e7b" xmlns:ns3="d2585130-a4d7-4e2f-b4a6-5398720c5c41" targetNamespace="http://schemas.microsoft.com/office/2006/metadata/properties" ma:root="true" ma:fieldsID="c2a013306fc0b0aa6d68c58430b2b6e6" ns2:_="" ns3:_="">
    <xsd:import namespace="4acad0d8-e10b-429a-b0f1-8bcb85f02e7b"/>
    <xsd:import namespace="d2585130-a4d7-4e2f-b4a6-5398720c5c4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ad0d8-e10b-429a-b0f1-8bcb85f02e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ca0fad6-4c24-4120-bf19-03adb2b55bb3}" ma:internalName="TaxCatchAll" ma:showField="CatchAllData" ma:web="4acad0d8-e10b-429a-b0f1-8bcb85f02e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585130-a4d7-4e2f-b4a6-5398720c5c4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acad0d8-e10b-429a-b0f1-8bcb85f02e7b">TS01C6FE721-1239604902-950</_dlc_DocId>
    <_dlc_DocIdUrl xmlns="4acad0d8-e10b-429a-b0f1-8bcb85f02e7b">
      <Url>https://prorailbv.sharepoint.com/teams/Aanbesteding-WielpassagesensorenWatergraafsmeer/_layouts/15/DocIdRedir.aspx?ID=TS01C6FE721-1239604902-950</Url>
      <Description>TS01C6FE721-1239604902-950</Description>
    </_dlc_DocIdUrl>
    <lcf76f155ced4ddcb4097134ff3c332f xmlns="d2585130-a4d7-4e2f-b4a6-5398720c5c41">
      <Terms xmlns="http://schemas.microsoft.com/office/infopath/2007/PartnerControls"/>
    </lcf76f155ced4ddcb4097134ff3c332f>
    <TaxCatchAll xmlns="4acad0d8-e10b-429a-b0f1-8bcb85f02e7b" xsi:nil="true"/>
  </documentManagement>
</p:properties>
</file>

<file path=customXml/itemProps1.xml><?xml version="1.0" encoding="utf-8"?>
<ds:datastoreItem xmlns:ds="http://schemas.openxmlformats.org/officeDocument/2006/customXml" ds:itemID="{4BF47665-142E-487A-99B6-1A70385EFCAD}">
  <ds:schemaRefs>
    <ds:schemaRef ds:uri="http://schemas.microsoft.com/sharepoint/v3/contenttype/forms"/>
  </ds:schemaRefs>
</ds:datastoreItem>
</file>

<file path=customXml/itemProps2.xml><?xml version="1.0" encoding="utf-8"?>
<ds:datastoreItem xmlns:ds="http://schemas.openxmlformats.org/officeDocument/2006/customXml" ds:itemID="{61479AFC-ECDF-4717-A384-8BE948D4609C}">
  <ds:schemaRefs>
    <ds:schemaRef ds:uri="http://schemas.microsoft.com/sharepoint/events"/>
  </ds:schemaRefs>
</ds:datastoreItem>
</file>

<file path=customXml/itemProps3.xml><?xml version="1.0" encoding="utf-8"?>
<ds:datastoreItem xmlns:ds="http://schemas.openxmlformats.org/officeDocument/2006/customXml" ds:itemID="{D27C5DEB-49B2-42F2-848F-F90CF995C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cad0d8-e10b-429a-b0f1-8bcb85f02e7b"/>
    <ds:schemaRef ds:uri="d2585130-a4d7-4e2f-b4a6-5398720c5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35728A-4A89-4CEC-9FAA-E08243C8FECD}">
  <ds:schemaRefs>
    <ds:schemaRef ds:uri="http://schemas.microsoft.com/office/2006/metadata/properties"/>
    <ds:schemaRef ds:uri="http://schemas.microsoft.com/office/infopath/2007/PartnerControls"/>
    <ds:schemaRef ds:uri="4cc679be-ab65-48b3-bee9-9e0638018d7e"/>
    <ds:schemaRef ds:uri="da1261c5-a3b1-43d5-8d19-7745bd677496"/>
    <ds:schemaRef ds:uri="4acad0d8-e10b-429a-b0f1-8bcb85f02e7b"/>
    <ds:schemaRef ds:uri="d2585130-a4d7-4e2f-b4a6-5398720c5c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Goosen, R.P.B. (Ronald)</dc:creator>
  <cp:keywords/>
  <dc:description/>
  <cp:lastModifiedBy>Goosen, R.P.B. (Ronald)</cp:lastModifiedBy>
  <cp:revision/>
  <dcterms:created xsi:type="dcterms:W3CDTF">2025-10-23T12:02:31Z</dcterms:created>
  <dcterms:modified xsi:type="dcterms:W3CDTF">2026-06-10T15:48:32Z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2025-10-23T12:22:07Z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d74b1372-dd3d-408b-a037-287cd1c2f3ad</vt:lpwstr>
  </property>
  <property fmtid="{D5CDD505-2E9C-101B-9397-08002B2CF9AE}" pid="8" name="MSIP_Label_24e57bac-d225-40fb-8a9e-62b5be587a96_ContentBits">
    <vt:lpwstr>0</vt:lpwstr>
  </property>
  <property fmtid="{D5CDD505-2E9C-101B-9397-08002B2CF9AE}" pid="9" name="MSIP_Label_24e57bac-d225-40fb-8a9e-62b5be587a96_Tag">
    <vt:lpwstr>10, 3, 0, 1</vt:lpwstr>
  </property>
  <property fmtid="{D5CDD505-2E9C-101B-9397-08002B2CF9AE}" pid="10" name="ContentTypeId">
    <vt:lpwstr>0x010100717988525B3C00419E9402ACF43AC7D0</vt:lpwstr>
  </property>
  <property fmtid="{D5CDD505-2E9C-101B-9397-08002B2CF9AE}" pid="11" name="_dlc_DocIdItemGuid">
    <vt:lpwstr>10a6dadf-27b9-4b58-81bc-bc7b2d98e4c6</vt:lpwstr>
  </property>
  <property fmtid="{D5CDD505-2E9C-101B-9397-08002B2CF9AE}" pid="12" name="MediaServiceImageTags">
    <vt:lpwstr/>
  </property>
</Properties>
</file>