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oppaconsultancy.sharepoint.com/sites/KCJunioren/Gedeelde documenten/Aanbestedingen KC/Epe - EOA Vakapplicatie SD/04. NvI/Nota van Inlichtingen 1/"/>
    </mc:Choice>
  </mc:AlternateContent>
  <xr:revisionPtr revIDLastSave="259" documentId="13_ncr:1_{9AABB396-DF5B-954C-812A-1BBA2DD673E6}" xr6:coauthVersionLast="47" xr6:coauthVersionMax="47" xr10:uidLastSave="{861F7DD8-E43D-40C4-BF89-4832A1DACC6C}"/>
  <bookViews>
    <workbookView xWindow="-23550" yWindow="-16320" windowWidth="29040" windowHeight="15720" xr2:uid="{00000000-000D-0000-FFFF-FFFF00000000}"/>
  </bookViews>
  <sheets>
    <sheet name="Voorblad" sheetId="1" r:id="rId1"/>
    <sheet name="1 Functionele wensen" sheetId="2" r:id="rId2"/>
    <sheet name="2 Technische wensen "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4" l="1"/>
  <c r="F18" i="2"/>
  <c r="E18" i="2" l="1"/>
  <c r="D18" i="2"/>
  <c r="E6" i="4"/>
  <c r="D6" i="4"/>
  <c r="E28" i="1"/>
  <c r="D29" i="1"/>
  <c r="E27" i="1"/>
  <c r="D8" i="4" l="1"/>
  <c r="D20" i="2"/>
  <c r="E29" i="1"/>
  <c r="S3" i="1" l="1"/>
  <c r="Y3" i="1" s="1"/>
</calcChain>
</file>

<file path=xl/sharedStrings.xml><?xml version="1.0" encoding="utf-8"?>
<sst xmlns="http://schemas.openxmlformats.org/spreadsheetml/2006/main" count="87" uniqueCount="58">
  <si>
    <t>Toelichting</t>
  </si>
  <si>
    <t>Dit Programma Wensen dient u digitaal in te vullen en aan te leveren als onderdeel van de Inschrijving op de aanbesteding.  Een wens is geen vereiste maar een pré als het systeem hieraan voldoet. Op wensen kunt u punten scoren.</t>
  </si>
  <si>
    <t>De door u behaalde score voor het Programma van wensen</t>
  </si>
  <si>
    <t>De door behaald aantal punten voor G2.5 Functionele wensen (max 8 punten)</t>
  </si>
  <si>
    <t>Invulinstructies</t>
  </si>
  <si>
    <t>Inschrijver dient per wens aan te geven of het gaat om</t>
  </si>
  <si>
    <t>-</t>
  </si>
  <si>
    <t>Standaardfunctionaliteit (20 punten)</t>
  </si>
  <si>
    <t>Het betreft een standaardfunctionaliteit inschrijver beschikbaar stelt aan al haar klanten en welke operationeel aanwezig is bij ingangsdatum van de overeenkomst</t>
  </si>
  <si>
    <t>Roadmap-functionaliteit  (10 punten)</t>
  </si>
  <si>
    <t>Een nog niet ontwikkelde standaardfunctionaliteit. Inschrijver stelt functionaliteit aan al haar klanten en moet uiterlijk op datum van livegang te zijn geaccepteerd door de opdrachtgever</t>
  </si>
  <si>
    <t>Maatwerk functionaliteit (5 punten)</t>
  </si>
  <si>
    <t>Het betreft een niet standaard functionaliteit die niet terugkomt in de roadmap. De functionaliteit wordt specifiek ontwikkeld voor de opdrachtgever. De maatwerk functionaliteit moet binnen één jaar na livegang geaccepteerd zijn door de opdrachtgever</t>
  </si>
  <si>
    <t>Kan functionaliteit niet invullen (0 punten)</t>
  </si>
  <si>
    <t>Het betreft een niet standaardfunctionaliteit die inschrijver niet  als maatwerkfunctionaliteit kan ontwikkelen</t>
  </si>
  <si>
    <t>Verder is het volgende van toepassing</t>
  </si>
  <si>
    <t>Inschrijver dient alle geel gearceerde cellen in te vullen in alle tabbladen.</t>
  </si>
  <si>
    <t xml:space="preserve">Inschrijver geen per wens maximaal één keer 'ja' op te geven bij de optie die van toepassing is. Voor de overige opties die niet van toepassing zijn dient 'nee' ingevuld te worden.  </t>
  </si>
  <si>
    <t>Indien optie ja, dan kleur de cel groen. Indien optie nee, dan kleur de cel rood.</t>
  </si>
  <si>
    <t>Let op: per wens mag éénmaal met een 'ja' geantwoord worden. Indien één wens twee keer met 'ja' is beantwoord of u niet alle geel gearceerde cellen zijn ingevuld, dan is de socre voor de betreffende wens niet geldig en scoort u 0 punten op G2.5 functionele wensen.</t>
  </si>
  <si>
    <t>Beoordeling</t>
  </si>
  <si>
    <t>Per tabblad zijn de volgende maximale score te halen:</t>
  </si>
  <si>
    <t>Tabblad</t>
  </si>
  <si>
    <t>Aantal wensen</t>
  </si>
  <si>
    <t>Maximale score</t>
  </si>
  <si>
    <t>Functionele Wensen</t>
  </si>
  <si>
    <t>Technishce Wensen</t>
  </si>
  <si>
    <t>Totaal</t>
  </si>
  <si>
    <t>Volgnr.</t>
  </si>
  <si>
    <t>Beschrijving</t>
  </si>
  <si>
    <t>Wens</t>
  </si>
  <si>
    <t>Standaardfunctionaliteit</t>
  </si>
  <si>
    <t>Roadmap-functionaliteit</t>
  </si>
  <si>
    <t>Maatwerk</t>
  </si>
  <si>
    <t>Kan functionaliteit niet invullen</t>
  </si>
  <si>
    <t>Ja</t>
  </si>
  <si>
    <t>De opdrachtnemer levert functionaliteit waarmee de opdrachtgever mailingen, bulkbrieven en beschikkingen kan genereren voor een door de opdrachtgever te selecteren populatie van inwoners, waarbij de selectie kan worden gebaseerd op gegevens en kenmerken die binnen de applicatie zijn vastgelegd.</t>
  </si>
  <si>
    <t>Nee</t>
  </si>
  <si>
    <t>De opdrachtnemer borgt dat afspraken die door gebruikers vanuit de applicatie worden ingepland automatisch worden toegevoegd aan de agenda in Microsoft Outlook van de betreffende gebruiker.</t>
  </si>
  <si>
    <t>De opdrachtnemer levert functionaliteit waarmee binnen de applicatie de productieverantwoordingen per zorgaanbieder kunnen worden vastgelegd en beheerd, inclusief de bijbehorende controleverklaringen en registratie van de accountant. De opdrachtnemer realiseert dat de opdrachtgever fout- en onzekerheidsmarges en bedragen van onzekerheid kan vastleggen, signaleren en analyseren, zodat de mate van rechtmatigheid en betrouwbaarheid van de verantwoording inzichtelijk en controleerbaar is.</t>
  </si>
  <si>
    <t>De opdrachtnemer levert functionaliteit waarmee binnen de applicatie risicoprofielen per zorgaanbieder kunnen worden vastgelegd en beheerd. De opdrachtnemer realiseert dat per zorgaanbieder een risicoclassificatie kan worden bepaald, waarbij de opdrachtgever de mate en intensiteit van controle kan afstemmen op het vastgestelde risicoprofiel. De opdrachtnemer maakt het mogelijk dat zorgaanbieders kunnen worden gescoord op vooraf gedefinieerde factoren, zodat een onderbouwde bepaling van het risicoprofiel kan worden uitgevoerd.</t>
  </si>
  <si>
    <t>De opdrachtnemer levert functionaliteit waarmee binnen de applicatie een afzonderlijke toetsfase kan worden ingericht en uitgevoerd als onderdeel van het werkproces, zodat de opdrachtgever deze fase kan gebruiken voor controle, beoordeling en besluitvorming.</t>
  </si>
  <si>
    <t>De opdrachtnemer levert functionaliteit waarmee de opdrachtgever inzicht heeft in de mate van uitnutting van toegekende voorzieningen, waarbij het totaal toegekende volume wordt afgezet tegen het daadwerkelijk gedeclareerde volume.</t>
  </si>
  <si>
    <t>Per invulveld willen we toelichting met een uitleg/instructie kunnen toevoegen.</t>
  </si>
  <si>
    <t>De opdrachtnemer borgt dat de opdrachtgever vanuit rapportages binnen de applicatie direct toegang heeft tot de bijbehorende onderliggende broninformatie, zodat de herkomst, samenstelling en detailgegevens van gerapporteerde informatie kunnen worden geraadpleegd en geverifieerd.</t>
  </si>
  <si>
    <t>Subtotaal</t>
  </si>
  <si>
    <t>Subtotaal tabblad</t>
  </si>
  <si>
    <t>Technische Wensen</t>
  </si>
  <si>
    <t>De opdrachtnemer borgt dat binnen de applicatie een metadataveld aan een zaak kan worden toegevoegd of gewijzigd zonder dat hiervoor ontwikkel‑ of programmeerwerk noodzakelijk is.</t>
  </si>
  <si>
    <t>De opdrachtnemer borgt dat de applicatie beschikt over een integratie met Edifact en/of ZorgDomein voor de elektronische uitwisseling van gegevens met lokale huisartsen en medisch specialisten, waarbij deze uitwisseling rechtstreeks vanuit de applicatie kan plaatsvinden.</t>
  </si>
  <si>
    <t>De opdrachtnemer realiseert een koppeling met het gezagsregister waarmee medewerkers van de opdrachtgever inzicht verkrijgen in de gezagsrelaties en formele juridische vertegenwoordiging van minderjarige en meerderjarige inwoners. De opdrachtnemer maakt het mogelijk dat, indien een inwoner formeel wordt vertegenwoordigd door een derde, zoals een bewindvoerder, curator, mentor of voogd, de juiste tenaamstelling en adressering automatisch worden toegepast in uitgaande documenten, waarbij de vertegenwoordiger als geadresseerde wordt opgenomen en de naam van de inwoner als tweede adresregel of in de tenaamstelling (t.a.v.) wordt vermeld.</t>
  </si>
  <si>
    <t>De opdrachtnemer realiseert een koppeling met ISP‑Next (VendorLink) waarmee de applicatie de uitwisseling van berichten en gegevens ten behoeve van inkoop- en contractmanagementprocessen van de opdrachtgever ondersteunt.</t>
  </si>
  <si>
    <t>De opdrachtnemer realiseert een koppeling met het Bureau InformatieDiensten Nederland (BIDN – Zorg) waarmee de applicatie WLZ‑signalen en de aanwezigheid van een WLZ‑indicatie voor een persoon kan raadplegen en vastleggen. De opdrachtnemer maakt het mogelijk dat deze informatie automatisch wordt verwerkt in het dossier, zodat gebruikers van de opdrachtgever tijdig en proactief worden geattendeerd op de aanwezigheid van een WLZ‑indicatie.</t>
  </si>
  <si>
    <t>De opdrachtnemer realiseert een koppeling met de Collectieve Opdracht Routeringsvoorziening (CORV) waarmee de applicatie CORV‑meldingen kan verzenden en ontvangen ten behoeve van de opdrachtgever. De opdrachtnemer maakt het mogelijk dat ontvangen en verzonden meldingen automatisch worden verwerkt en vastgelegd in het betreffende dossier, zodat de communicatie via CORV integraal onderdeel vormt van het dossier.</t>
  </si>
  <si>
    <t>De opdrachtnemer realiseert dat de applicatie is gekoppeld met het Handelsregister (NHR), zodat gegevens van niet‑natuurlijke personen door de opdrachtgever kunnen worden geraadpleegd en verwerkt.</t>
  </si>
  <si>
    <t>Dit programma van wensen bestaat uit 16 wensen met een maximale score van 320. Voor G2.5. Functionele wensen kunt u maximaal 8 punten halen.</t>
  </si>
  <si>
    <t>Voor het bepalen van het totaal aantal punten wordt de volgende formule toegepast: (score wensen inschrijver/max score wensen)*8=behaalde aantal punten.</t>
  </si>
  <si>
    <t>De ICT‑prestatie stelt De aanbestedende dienst in staat om complete dossiers, dan wel onderdelen daarvan, via een importeerfunctionaliteit te importeren en bestaande dossiers aan te vullen met aanvullende informatie. Voor zover gebruik wordt gemaakt van bestandsuitwisseling, worden gangbare en breed toegepaste bestandsformaten ondersteund (bijvoorbeeld csv)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</si>
</sst>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0"/>
      <name val="Calibri"/>
      <family val="2"/>
      <scheme val="minor"/>
    </font>
    <font>
      <b/>
      <sz val="11"/>
      <color theme="1"/>
      <name val="Calibri"/>
      <family val="2"/>
      <scheme val="minor"/>
    </font>
    <font>
      <b/>
      <sz val="11"/>
      <name val="Calibri"/>
      <family val="2"/>
      <scheme val="minor"/>
    </font>
    <font>
      <i/>
      <sz val="11"/>
      <color theme="1"/>
      <name val="Calibri"/>
      <family val="2"/>
      <scheme val="minor"/>
    </font>
    <font>
      <b/>
      <i/>
      <sz val="11"/>
      <color theme="1"/>
      <name val="Calibri"/>
      <family val="2"/>
      <scheme val="minor"/>
    </font>
    <font>
      <sz val="10"/>
      <color theme="1"/>
      <name val="Arial"/>
      <family val="2"/>
    </font>
    <font>
      <sz val="10"/>
      <color rgb="FF000000"/>
      <name val="Arial"/>
      <family val="2"/>
    </font>
    <font>
      <b/>
      <sz val="10"/>
      <color theme="1"/>
      <name val="Arial"/>
      <family val="2"/>
    </font>
    <font>
      <sz val="10"/>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9"/>
        <bgColor indexed="64"/>
      </patternFill>
    </fill>
    <fill>
      <patternFill patternType="solid">
        <fgColor rgb="FFFFFF00"/>
        <bgColor indexed="64"/>
      </patternFill>
    </fill>
    <fill>
      <patternFill patternType="solid">
        <fgColor theme="2"/>
        <bgColor indexed="64"/>
      </patternFill>
    </fill>
    <fill>
      <patternFill patternType="solid">
        <fgColor rgb="FF92D050"/>
        <bgColor indexed="64"/>
      </patternFill>
    </fill>
    <fill>
      <patternFill patternType="solid">
        <fgColor indexed="65"/>
        <bgColor indexed="64"/>
      </patternFill>
    </fill>
    <fill>
      <patternFill patternType="solid">
        <fgColor theme="0" tint="-0.14999847407452621"/>
        <bgColor theme="0" tint="-0.14999847407452621"/>
      </patternFill>
    </fill>
  </fills>
  <borders count="36">
    <border>
      <left/>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auto="1"/>
      </top>
      <bottom/>
      <diagonal/>
    </border>
    <border>
      <left/>
      <right style="medium">
        <color indexed="64"/>
      </right>
      <top style="thin">
        <color auto="1"/>
      </top>
      <bottom/>
      <diagonal/>
    </border>
    <border>
      <left/>
      <right style="medium">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thin">
        <color auto="1"/>
      </left>
      <right/>
      <top style="thin">
        <color auto="1"/>
      </top>
      <bottom style="thin">
        <color auto="1"/>
      </bottom>
      <diagonal/>
    </border>
    <border>
      <left/>
      <right/>
      <top style="thin">
        <color theme="1"/>
      </top>
      <bottom style="thin">
        <color theme="1"/>
      </bottom>
      <diagonal/>
    </border>
    <border>
      <left style="thin">
        <color auto="1"/>
      </left>
      <right style="medium">
        <color indexed="64"/>
      </right>
      <top style="thin">
        <color auto="1"/>
      </top>
      <bottom style="thin">
        <color auto="1"/>
      </bottom>
      <diagonal/>
    </border>
    <border>
      <left/>
      <right/>
      <top style="thin">
        <color theme="1"/>
      </top>
      <bottom style="medium">
        <color indexed="64"/>
      </bottom>
      <diagonal/>
    </border>
    <border>
      <left style="thin">
        <color auto="1"/>
      </left>
      <right style="medium">
        <color indexed="64"/>
      </right>
      <top style="thin">
        <color auto="1"/>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auto="1"/>
      </right>
      <top style="thin">
        <color auto="1"/>
      </top>
      <bottom style="medium">
        <color indexed="64"/>
      </bottom>
      <diagonal/>
    </border>
  </borders>
  <cellStyleXfs count="1">
    <xf numFmtId="0" fontId="0" fillId="0" borderId="0"/>
  </cellStyleXfs>
  <cellXfs count="88">
    <xf numFmtId="0" fontId="0" fillId="0" borderId="0" xfId="0"/>
    <xf numFmtId="0" fontId="2" fillId="0" borderId="2" xfId="0" applyFont="1" applyBorder="1" applyAlignment="1">
      <alignment horizontal="center" vertical="center" wrapText="1"/>
    </xf>
    <xf numFmtId="0" fontId="3"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3" fillId="2" borderId="5" xfId="0" applyFont="1" applyFill="1" applyBorder="1" applyAlignment="1">
      <alignment horizontal="center" vertical="center"/>
    </xf>
    <xf numFmtId="0" fontId="2" fillId="3" borderId="13" xfId="0" applyFont="1" applyFill="1" applyBorder="1" applyAlignment="1">
      <alignment horizontal="center" vertical="center"/>
    </xf>
    <xf numFmtId="0" fontId="0" fillId="3" borderId="11" xfId="0" applyFill="1" applyBorder="1"/>
    <xf numFmtId="0" fontId="2" fillId="0" borderId="6" xfId="0" applyFont="1" applyBorder="1" applyAlignment="1">
      <alignment horizontal="center" vertical="center" wrapText="1"/>
    </xf>
    <xf numFmtId="0" fontId="2" fillId="0" borderId="0" xfId="0" applyFont="1"/>
    <xf numFmtId="0" fontId="2" fillId="0" borderId="2" xfId="0" applyFont="1" applyBorder="1"/>
    <xf numFmtId="0" fontId="4" fillId="0" borderId="2" xfId="0" applyFont="1" applyBorder="1" applyAlignment="1">
      <alignment horizontal="right"/>
    </xf>
    <xf numFmtId="0" fontId="2" fillId="7" borderId="0" xfId="0" applyFont="1" applyFill="1"/>
    <xf numFmtId="0" fontId="0" fillId="7" borderId="0" xfId="0" applyFill="1"/>
    <xf numFmtId="0" fontId="2" fillId="7" borderId="12" xfId="0" applyFont="1" applyFill="1" applyBorder="1" applyAlignment="1">
      <alignment horizontal="center" vertical="center"/>
    </xf>
    <xf numFmtId="2" fontId="2" fillId="7" borderId="12" xfId="0" applyNumberFormat="1" applyFont="1" applyFill="1" applyBorder="1" applyAlignment="1">
      <alignment horizontal="center" vertical="center"/>
    </xf>
    <xf numFmtId="0" fontId="0" fillId="5" borderId="11" xfId="0" applyFill="1" applyBorder="1"/>
    <xf numFmtId="0" fontId="0" fillId="5" borderId="13" xfId="0" applyFill="1" applyBorder="1"/>
    <xf numFmtId="0" fontId="0" fillId="5" borderId="14" xfId="0" applyFill="1" applyBorder="1"/>
    <xf numFmtId="0" fontId="0" fillId="5" borderId="15" xfId="0" applyFill="1" applyBorder="1"/>
    <xf numFmtId="0" fontId="0" fillId="5" borderId="0" xfId="0" applyFill="1"/>
    <xf numFmtId="0" fontId="0" fillId="5" borderId="1" xfId="0" applyFill="1" applyBorder="1"/>
    <xf numFmtId="0" fontId="0" fillId="5" borderId="15" xfId="0" applyFill="1" applyBorder="1" applyAlignment="1">
      <alignment horizontal="center" vertical="center"/>
    </xf>
    <xf numFmtId="0" fontId="0" fillId="5" borderId="3" xfId="0" applyFill="1" applyBorder="1" applyAlignment="1">
      <alignment vertical="center"/>
    </xf>
    <xf numFmtId="0" fontId="0" fillId="5" borderId="3" xfId="0" applyFill="1" applyBorder="1"/>
    <xf numFmtId="0" fontId="0" fillId="5" borderId="7" xfId="0" applyFill="1" applyBorder="1"/>
    <xf numFmtId="0" fontId="0" fillId="5" borderId="10" xfId="0" applyFill="1" applyBorder="1" applyAlignment="1">
      <alignment vertical="center"/>
    </xf>
    <xf numFmtId="0" fontId="0" fillId="5" borderId="10" xfId="0" applyFill="1" applyBorder="1"/>
    <xf numFmtId="0" fontId="0" fillId="5" borderId="21" xfId="0" applyFill="1" applyBorder="1"/>
    <xf numFmtId="0" fontId="0" fillId="5" borderId="16" xfId="0" applyFill="1" applyBorder="1" applyAlignment="1">
      <alignment horizontal="center" vertical="center"/>
    </xf>
    <xf numFmtId="0" fontId="0" fillId="5" borderId="2" xfId="0" applyFill="1" applyBorder="1"/>
    <xf numFmtId="0" fontId="0" fillId="5" borderId="2" xfId="0" applyFill="1" applyBorder="1" applyAlignment="1">
      <alignment horizontal="center"/>
    </xf>
    <xf numFmtId="0" fontId="0" fillId="5" borderId="16" xfId="0" applyFill="1" applyBorder="1"/>
    <xf numFmtId="0" fontId="2" fillId="5" borderId="17" xfId="0" applyFont="1" applyFill="1" applyBorder="1"/>
    <xf numFmtId="0" fontId="2" fillId="5" borderId="17" xfId="0" applyFont="1" applyFill="1" applyBorder="1" applyAlignment="1">
      <alignment horizontal="center"/>
    </xf>
    <xf numFmtId="0" fontId="0" fillId="5" borderId="17" xfId="0" applyFill="1" applyBorder="1"/>
    <xf numFmtId="0" fontId="0" fillId="5" borderId="18" xfId="0" applyFill="1" applyBorder="1"/>
    <xf numFmtId="0" fontId="1" fillId="3" borderId="13" xfId="0" applyFont="1" applyFill="1" applyBorder="1" applyAlignment="1">
      <alignment horizontal="center"/>
    </xf>
    <xf numFmtId="0" fontId="0" fillId="3" borderId="13" xfId="0" applyFill="1" applyBorder="1" applyAlignment="1">
      <alignment horizontal="center" vertical="center"/>
    </xf>
    <xf numFmtId="0" fontId="5" fillId="0" borderId="2" xfId="0" applyFont="1" applyBorder="1" applyAlignment="1">
      <alignment horizontal="right"/>
    </xf>
    <xf numFmtId="0" fontId="2" fillId="0" borderId="2" xfId="0" applyFont="1" applyBorder="1" applyAlignment="1">
      <alignment horizontal="center"/>
    </xf>
    <xf numFmtId="0" fontId="0" fillId="0" borderId="12" xfId="0" applyBorder="1" applyAlignment="1">
      <alignment horizontal="center"/>
    </xf>
    <xf numFmtId="0" fontId="0" fillId="0" borderId="0" xfId="0" applyAlignment="1">
      <alignment horizontal="center" vertical="center"/>
    </xf>
    <xf numFmtId="0" fontId="0" fillId="4" borderId="2" xfId="0" applyFill="1" applyBorder="1" applyAlignment="1" applyProtection="1">
      <alignment horizontal="center" vertical="center"/>
      <protection locked="0"/>
    </xf>
    <xf numFmtId="0" fontId="6" fillId="8" borderId="27" xfId="0" applyFont="1" applyFill="1" applyBorder="1" applyAlignment="1">
      <alignment vertical="top" wrapText="1"/>
    </xf>
    <xf numFmtId="0" fontId="0" fillId="4" borderId="28" xfId="0" applyFill="1" applyBorder="1" applyAlignment="1" applyProtection="1">
      <alignment horizontal="center" vertical="center"/>
      <protection locked="0"/>
    </xf>
    <xf numFmtId="0" fontId="6" fillId="0" borderId="29" xfId="0" applyFont="1" applyBorder="1" applyAlignment="1">
      <alignment vertical="top" wrapText="1"/>
    </xf>
    <xf numFmtId="0" fontId="0" fillId="4" borderId="6" xfId="0" applyFill="1" applyBorder="1" applyAlignment="1" applyProtection="1">
      <alignment horizontal="center" vertical="center"/>
      <protection locked="0"/>
    </xf>
    <xf numFmtId="0" fontId="0" fillId="4" borderId="30" xfId="0" applyFill="1" applyBorder="1" applyAlignment="1" applyProtection="1">
      <alignment horizontal="center" vertical="center"/>
      <protection locked="0"/>
    </xf>
    <xf numFmtId="0" fontId="2" fillId="2" borderId="31" xfId="0" applyFont="1" applyFill="1" applyBorder="1" applyAlignment="1">
      <alignment horizontal="center" vertical="center" wrapText="1"/>
    </xf>
    <xf numFmtId="0" fontId="2" fillId="2" borderId="32" xfId="0" applyFont="1" applyFill="1" applyBorder="1" applyAlignment="1">
      <alignment horizontal="center" vertical="center"/>
    </xf>
    <xf numFmtId="0" fontId="0" fillId="0" borderId="33" xfId="0" applyBorder="1" applyAlignment="1">
      <alignment horizontal="center" vertical="top" wrapText="1"/>
    </xf>
    <xf numFmtId="0" fontId="0" fillId="0" borderId="34" xfId="0" applyBorder="1" applyAlignment="1">
      <alignment horizontal="center" vertical="top" wrapText="1"/>
    </xf>
    <xf numFmtId="0" fontId="8" fillId="0" borderId="2" xfId="0" applyFont="1" applyBorder="1" applyAlignment="1">
      <alignment horizontal="center" vertical="center" wrapText="1"/>
    </xf>
    <xf numFmtId="0" fontId="6" fillId="4" borderId="2" xfId="0" applyFont="1" applyFill="1" applyBorder="1" applyAlignment="1" applyProtection="1">
      <alignment horizontal="center" vertical="center"/>
      <protection locked="0"/>
    </xf>
    <xf numFmtId="0" fontId="6" fillId="4" borderId="28" xfId="0" applyFont="1" applyFill="1" applyBorder="1" applyAlignment="1" applyProtection="1">
      <alignment horizontal="center" vertical="center"/>
      <protection locked="0"/>
    </xf>
    <xf numFmtId="0" fontId="8" fillId="0" borderId="6" xfId="0" applyFont="1" applyBorder="1" applyAlignment="1">
      <alignment horizontal="center" vertical="center" wrapText="1"/>
    </xf>
    <xf numFmtId="0" fontId="6" fillId="4" borderId="6" xfId="0" applyFont="1" applyFill="1" applyBorder="1" applyAlignment="1" applyProtection="1">
      <alignment horizontal="center" vertical="center"/>
      <protection locked="0"/>
    </xf>
    <xf numFmtId="0" fontId="6" fillId="4" borderId="30" xfId="0" applyFont="1" applyFill="1" applyBorder="1" applyAlignment="1" applyProtection="1">
      <alignment horizontal="center" vertical="center"/>
      <protection locked="0"/>
    </xf>
    <xf numFmtId="0" fontId="7" fillId="8" borderId="24" xfId="0" applyFont="1" applyFill="1" applyBorder="1" applyAlignment="1">
      <alignment horizontal="left" vertical="top" wrapText="1"/>
    </xf>
    <xf numFmtId="0" fontId="9" fillId="0" borderId="24" xfId="0" applyFont="1" applyBorder="1" applyAlignment="1">
      <alignment horizontal="left" vertical="top" wrapText="1"/>
    </xf>
    <xf numFmtId="0" fontId="6" fillId="8" borderId="24" xfId="0" applyFont="1" applyFill="1" applyBorder="1" applyAlignment="1">
      <alignment horizontal="left" vertical="top" wrapText="1"/>
    </xf>
    <xf numFmtId="0" fontId="6" fillId="0" borderId="24" xfId="0" applyFont="1" applyBorder="1" applyAlignment="1">
      <alignment horizontal="left" vertical="top" wrapText="1"/>
    </xf>
    <xf numFmtId="0" fontId="9" fillId="8" borderId="24" xfId="0" applyFont="1" applyFill="1" applyBorder="1" applyAlignment="1">
      <alignment horizontal="left" vertical="top" wrapText="1"/>
    </xf>
    <xf numFmtId="0" fontId="6" fillId="0" borderId="35" xfId="0" applyFont="1" applyBorder="1" applyAlignment="1">
      <alignment horizontal="left" vertical="top" wrapText="1"/>
    </xf>
    <xf numFmtId="0" fontId="6" fillId="0" borderId="33" xfId="0" applyFont="1" applyBorder="1" applyAlignment="1">
      <alignment horizontal="center" vertical="top" wrapText="1"/>
    </xf>
    <xf numFmtId="2" fontId="6" fillId="0" borderId="33" xfId="0" applyNumberFormat="1" applyFont="1" applyBorder="1" applyAlignment="1">
      <alignment horizontal="center" vertical="top" wrapText="1"/>
    </xf>
    <xf numFmtId="0" fontId="6" fillId="0" borderId="34" xfId="0" applyFont="1" applyBorder="1" applyAlignment="1">
      <alignment horizontal="center" vertical="top" wrapText="1"/>
    </xf>
    <xf numFmtId="0" fontId="0" fillId="5" borderId="25" xfId="0" applyFill="1" applyBorder="1" applyAlignment="1">
      <alignment horizontal="left" vertical="top" wrapText="1"/>
    </xf>
    <xf numFmtId="0" fontId="0" fillId="0" borderId="13" xfId="0" applyBorder="1"/>
    <xf numFmtId="0" fontId="0" fillId="0" borderId="14" xfId="0" applyBorder="1"/>
    <xf numFmtId="0" fontId="0" fillId="6" borderId="26" xfId="0" applyFill="1" applyBorder="1" applyAlignment="1">
      <alignment horizontal="center" vertical="center" wrapText="1"/>
    </xf>
    <xf numFmtId="0" fontId="0" fillId="6" borderId="3" xfId="0" applyFill="1" applyBorder="1" applyAlignment="1">
      <alignment horizontal="center" vertical="center" wrapText="1"/>
    </xf>
    <xf numFmtId="0" fontId="0" fillId="6" borderId="7" xfId="0" applyFill="1" applyBorder="1" applyAlignment="1">
      <alignment horizontal="center" vertical="center" wrapText="1"/>
    </xf>
    <xf numFmtId="0" fontId="0" fillId="5" borderId="20" xfId="0" applyFill="1" applyBorder="1" applyAlignment="1">
      <alignment horizontal="left" vertical="center" wrapText="1"/>
    </xf>
    <xf numFmtId="0" fontId="0" fillId="0" borderId="19" xfId="0" applyBorder="1"/>
    <xf numFmtId="0" fontId="0" fillId="0" borderId="20" xfId="0" applyBorder="1"/>
    <xf numFmtId="0" fontId="0" fillId="6" borderId="2" xfId="0" applyFill="1" applyBorder="1" applyAlignment="1">
      <alignment horizontal="center" vertical="center" wrapText="1"/>
    </xf>
    <xf numFmtId="0" fontId="0" fillId="0" borderId="3" xfId="0" applyBorder="1"/>
    <xf numFmtId="0" fontId="0" fillId="0" borderId="24" xfId="0" applyBorder="1"/>
    <xf numFmtId="0" fontId="0" fillId="5" borderId="3" xfId="0" applyFill="1" applyBorder="1" applyAlignment="1">
      <alignment horizontal="left" vertical="center"/>
    </xf>
    <xf numFmtId="0" fontId="0" fillId="5" borderId="12" xfId="0" applyFill="1" applyBorder="1" applyAlignment="1">
      <alignment horizontal="left" vertical="top" wrapText="1"/>
    </xf>
    <xf numFmtId="0" fontId="0" fillId="0" borderId="8" xfId="0" applyBorder="1"/>
    <xf numFmtId="0" fontId="0" fillId="0" borderId="9" xfId="0" applyBorder="1"/>
    <xf numFmtId="0" fontId="0" fillId="5" borderId="7" xfId="0" applyFill="1" applyBorder="1" applyAlignment="1">
      <alignment horizontal="left" vertical="center" wrapText="1"/>
    </xf>
    <xf numFmtId="0" fontId="0" fillId="0" borderId="7" xfId="0" applyBorder="1"/>
    <xf numFmtId="0" fontId="0" fillId="5" borderId="19" xfId="0" applyFill="1" applyBorder="1" applyAlignment="1">
      <alignment horizontal="left" vertical="center"/>
    </xf>
    <xf numFmtId="0" fontId="0" fillId="5" borderId="22" xfId="0" applyFill="1" applyBorder="1" applyAlignment="1">
      <alignment horizontal="left" vertical="center" wrapText="1"/>
    </xf>
    <xf numFmtId="0" fontId="0" fillId="5" borderId="23" xfId="0" applyFill="1" applyBorder="1" applyAlignment="1">
      <alignment horizontal="left" vertical="center" wrapText="1"/>
    </xf>
  </cellXfs>
  <cellStyles count="1">
    <cellStyle name="Standaard" xfId="0" builtinId="0"/>
  </cellStyles>
  <dxfs count="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Y29"/>
  <sheetViews>
    <sheetView tabSelected="1" topLeftCell="A14" zoomScaleNormal="100" workbookViewId="0">
      <selection activeCell="H40" sqref="H40"/>
    </sheetView>
  </sheetViews>
  <sheetFormatPr defaultColWidth="8.6640625" defaultRowHeight="14.4" x14ac:dyDescent="0.3"/>
  <cols>
    <col min="1" max="1" width="8.6640625" style="12" customWidth="1"/>
    <col min="2" max="2" width="3.44140625" style="12" customWidth="1"/>
    <col min="3" max="3" width="28.44140625" style="12" customWidth="1"/>
    <col min="4" max="5" width="14.44140625" style="12" customWidth="1"/>
    <col min="6" max="6" width="0.6640625" style="12" customWidth="1"/>
    <col min="7" max="7" width="8.6640625" style="12" customWidth="1"/>
    <col min="8" max="8" width="29.44140625" style="12" customWidth="1"/>
    <col min="9" max="18" width="8.6640625" style="12" customWidth="1"/>
    <col min="19" max="19" width="19.21875" style="12" customWidth="1"/>
    <col min="20" max="24" width="8.6640625" style="12" customWidth="1"/>
    <col min="25" max="25" width="15.6640625" style="12" customWidth="1"/>
    <col min="26" max="26" width="8.6640625" style="12" customWidth="1"/>
    <col min="27" max="16384" width="8.6640625" style="12"/>
  </cols>
  <sheetData>
    <row r="2" spans="2:25" ht="16.2" customHeight="1" thickBot="1" x14ac:dyDescent="0.35">
      <c r="B2" s="11" t="s">
        <v>0</v>
      </c>
    </row>
    <row r="3" spans="2:25" ht="82.95" customHeight="1" thickBot="1" x14ac:dyDescent="0.35">
      <c r="B3" s="80" t="s">
        <v>1</v>
      </c>
      <c r="C3" s="81"/>
      <c r="D3" s="81"/>
      <c r="E3" s="81"/>
      <c r="F3" s="81"/>
      <c r="G3" s="81"/>
      <c r="H3" s="82"/>
      <c r="O3" s="70" t="s">
        <v>2</v>
      </c>
      <c r="P3" s="71"/>
      <c r="Q3" s="71"/>
      <c r="R3" s="72"/>
      <c r="S3" s="13">
        <f>'1 Functionele wensen'!D20+'2 Technische wensen '!D8</f>
        <v>0</v>
      </c>
      <c r="U3" s="76" t="s">
        <v>3</v>
      </c>
      <c r="V3" s="77"/>
      <c r="W3" s="77"/>
      <c r="X3" s="78"/>
      <c r="Y3" s="14">
        <f>(S3/E29)*8</f>
        <v>0</v>
      </c>
    </row>
    <row r="5" spans="2:25" ht="16.2" customHeight="1" thickBot="1" x14ac:dyDescent="0.35">
      <c r="B5" s="11" t="s">
        <v>4</v>
      </c>
    </row>
    <row r="6" spans="2:25" x14ac:dyDescent="0.3">
      <c r="B6" s="15" t="s">
        <v>5</v>
      </c>
      <c r="C6" s="16"/>
      <c r="D6" s="16"/>
      <c r="E6" s="16"/>
      <c r="F6" s="16"/>
      <c r="G6" s="16"/>
      <c r="H6" s="16"/>
      <c r="I6" s="16"/>
      <c r="J6" s="16"/>
      <c r="K6" s="16"/>
      <c r="L6" s="16"/>
      <c r="M6" s="16"/>
      <c r="N6" s="16"/>
      <c r="O6" s="16"/>
      <c r="P6" s="16"/>
      <c r="Q6" s="16"/>
      <c r="R6" s="16"/>
      <c r="S6" s="17"/>
    </row>
    <row r="7" spans="2:25" x14ac:dyDescent="0.3">
      <c r="B7" s="18"/>
      <c r="C7" s="19"/>
      <c r="D7" s="19"/>
      <c r="E7" s="19"/>
      <c r="F7" s="19"/>
      <c r="G7" s="19"/>
      <c r="H7" s="19"/>
      <c r="I7" s="19"/>
      <c r="J7" s="19"/>
      <c r="K7" s="19"/>
      <c r="L7" s="19"/>
      <c r="M7" s="19"/>
      <c r="N7" s="19"/>
      <c r="O7" s="19"/>
      <c r="P7" s="19"/>
      <c r="Q7" s="19"/>
      <c r="R7" s="19"/>
      <c r="S7" s="20"/>
    </row>
    <row r="8" spans="2:25" ht="27" customHeight="1" x14ac:dyDescent="0.3">
      <c r="B8" s="21" t="s">
        <v>6</v>
      </c>
      <c r="C8" s="85" t="s">
        <v>7</v>
      </c>
      <c r="D8" s="74"/>
      <c r="E8" s="74"/>
      <c r="F8" s="74"/>
      <c r="G8" s="73" t="s">
        <v>8</v>
      </c>
      <c r="H8" s="74"/>
      <c r="I8" s="74"/>
      <c r="J8" s="74"/>
      <c r="K8" s="74"/>
      <c r="L8" s="74"/>
      <c r="M8" s="74"/>
      <c r="N8" s="74"/>
      <c r="O8" s="74"/>
      <c r="P8" s="74"/>
      <c r="Q8" s="74"/>
      <c r="R8" s="74"/>
      <c r="S8" s="75"/>
    </row>
    <row r="9" spans="2:25" ht="34.950000000000003" customHeight="1" x14ac:dyDescent="0.3">
      <c r="B9" s="21" t="s">
        <v>6</v>
      </c>
      <c r="C9" s="79" t="s">
        <v>9</v>
      </c>
      <c r="D9" s="77"/>
      <c r="E9" s="77"/>
      <c r="F9" s="77"/>
      <c r="G9" s="83" t="s">
        <v>10</v>
      </c>
      <c r="H9" s="77"/>
      <c r="I9" s="77"/>
      <c r="J9" s="77"/>
      <c r="K9" s="77"/>
      <c r="L9" s="77"/>
      <c r="M9" s="77"/>
      <c r="N9" s="77"/>
      <c r="O9" s="77"/>
      <c r="P9" s="77"/>
      <c r="Q9" s="77"/>
      <c r="R9" s="77"/>
      <c r="S9" s="84"/>
    </row>
    <row r="10" spans="2:25" ht="37.950000000000003" customHeight="1" x14ac:dyDescent="0.3">
      <c r="B10" s="21" t="s">
        <v>6</v>
      </c>
      <c r="C10" s="79" t="s">
        <v>11</v>
      </c>
      <c r="D10" s="77"/>
      <c r="E10" s="77"/>
      <c r="F10" s="77"/>
      <c r="G10" s="83" t="s">
        <v>12</v>
      </c>
      <c r="H10" s="77"/>
      <c r="I10" s="77"/>
      <c r="J10" s="77"/>
      <c r="K10" s="77"/>
      <c r="L10" s="77"/>
      <c r="M10" s="77"/>
      <c r="N10" s="77"/>
      <c r="O10" s="77"/>
      <c r="P10" s="77"/>
      <c r="Q10" s="77"/>
      <c r="R10" s="77"/>
      <c r="S10" s="84"/>
    </row>
    <row r="11" spans="2:25" ht="34.200000000000003" customHeight="1" x14ac:dyDescent="0.3">
      <c r="B11" s="21" t="s">
        <v>6</v>
      </c>
      <c r="C11" s="79" t="s">
        <v>13</v>
      </c>
      <c r="D11" s="77"/>
      <c r="E11" s="77"/>
      <c r="F11" s="77"/>
      <c r="G11" s="83" t="s">
        <v>14</v>
      </c>
      <c r="H11" s="77"/>
      <c r="I11" s="77"/>
      <c r="J11" s="77"/>
      <c r="K11" s="77"/>
      <c r="L11" s="77"/>
      <c r="M11" s="77"/>
      <c r="N11" s="77"/>
      <c r="O11" s="77"/>
      <c r="P11" s="77"/>
      <c r="Q11" s="77"/>
      <c r="R11" s="77"/>
      <c r="S11" s="84"/>
    </row>
    <row r="12" spans="2:25" x14ac:dyDescent="0.3">
      <c r="B12" s="18"/>
      <c r="C12" s="19"/>
      <c r="D12" s="19"/>
      <c r="E12" s="19"/>
      <c r="F12" s="19"/>
      <c r="G12" s="19"/>
      <c r="H12" s="19"/>
      <c r="I12" s="19"/>
      <c r="J12" s="19"/>
      <c r="K12" s="19"/>
      <c r="L12" s="19"/>
      <c r="M12" s="19"/>
      <c r="N12" s="19"/>
      <c r="O12" s="19"/>
      <c r="P12" s="19"/>
      <c r="Q12" s="19"/>
      <c r="R12" s="19"/>
      <c r="S12" s="20"/>
    </row>
    <row r="13" spans="2:25" x14ac:dyDescent="0.3">
      <c r="B13" s="18" t="s">
        <v>15</v>
      </c>
      <c r="C13" s="19"/>
      <c r="D13" s="19"/>
      <c r="E13" s="19"/>
      <c r="F13" s="19"/>
      <c r="G13" s="19"/>
      <c r="H13" s="19"/>
      <c r="I13" s="19"/>
      <c r="J13" s="19"/>
      <c r="K13" s="19"/>
      <c r="L13" s="19"/>
      <c r="M13" s="19"/>
      <c r="N13" s="19"/>
      <c r="O13" s="19"/>
      <c r="P13" s="19"/>
      <c r="Q13" s="19"/>
      <c r="R13" s="19"/>
      <c r="S13" s="20"/>
    </row>
    <row r="14" spans="2:25" x14ac:dyDescent="0.3">
      <c r="B14" s="18"/>
      <c r="C14" s="19"/>
      <c r="D14" s="19"/>
      <c r="E14" s="19"/>
      <c r="F14" s="19"/>
      <c r="G14" s="19"/>
      <c r="H14" s="19"/>
      <c r="I14" s="19"/>
      <c r="J14" s="19"/>
      <c r="K14" s="19"/>
      <c r="L14" s="19"/>
      <c r="M14" s="19"/>
      <c r="N14" s="19"/>
      <c r="O14" s="19"/>
      <c r="P14" s="19"/>
      <c r="Q14" s="19"/>
      <c r="R14" s="19"/>
      <c r="S14" s="20"/>
    </row>
    <row r="15" spans="2:25" x14ac:dyDescent="0.3">
      <c r="B15" s="21" t="s">
        <v>6</v>
      </c>
      <c r="C15" s="22" t="s">
        <v>16</v>
      </c>
      <c r="D15" s="22"/>
      <c r="E15" s="22"/>
      <c r="F15" s="22"/>
      <c r="G15" s="22"/>
      <c r="H15" s="22"/>
      <c r="I15" s="23"/>
      <c r="J15" s="23"/>
      <c r="K15" s="23"/>
      <c r="L15" s="23"/>
      <c r="M15" s="23"/>
      <c r="N15" s="23"/>
      <c r="O15" s="23"/>
      <c r="P15" s="23"/>
      <c r="Q15" s="23"/>
      <c r="R15" s="23"/>
      <c r="S15" s="24"/>
    </row>
    <row r="16" spans="2:25" x14ac:dyDescent="0.3">
      <c r="B16" s="21" t="s">
        <v>6</v>
      </c>
      <c r="C16" s="22" t="s">
        <v>17</v>
      </c>
      <c r="D16" s="22"/>
      <c r="E16" s="22"/>
      <c r="F16" s="22"/>
      <c r="G16" s="22"/>
      <c r="H16" s="22"/>
      <c r="I16" s="23"/>
      <c r="J16" s="23"/>
      <c r="K16" s="23"/>
      <c r="L16" s="23"/>
      <c r="M16" s="23"/>
      <c r="N16" s="23"/>
      <c r="O16" s="23"/>
      <c r="P16" s="23"/>
      <c r="Q16" s="23"/>
      <c r="R16" s="23"/>
      <c r="S16" s="24"/>
    </row>
    <row r="17" spans="2:19" x14ac:dyDescent="0.3">
      <c r="B17" s="21" t="s">
        <v>6</v>
      </c>
      <c r="C17" s="25" t="s">
        <v>18</v>
      </c>
      <c r="D17" s="25"/>
      <c r="E17" s="25"/>
      <c r="F17" s="25"/>
      <c r="G17" s="25"/>
      <c r="H17" s="25"/>
      <c r="I17" s="26"/>
      <c r="J17" s="26"/>
      <c r="K17" s="26"/>
      <c r="L17" s="26"/>
      <c r="M17" s="26"/>
      <c r="N17" s="26"/>
      <c r="O17" s="26"/>
      <c r="P17" s="26"/>
      <c r="Q17" s="26"/>
      <c r="R17" s="26"/>
      <c r="S17" s="27"/>
    </row>
    <row r="18" spans="2:19" ht="31.2" customHeight="1" thickBot="1" x14ac:dyDescent="0.35">
      <c r="B18" s="28" t="s">
        <v>6</v>
      </c>
      <c r="C18" s="86" t="s">
        <v>19</v>
      </c>
      <c r="D18" s="86"/>
      <c r="E18" s="86"/>
      <c r="F18" s="86"/>
      <c r="G18" s="86"/>
      <c r="H18" s="86"/>
      <c r="I18" s="86"/>
      <c r="J18" s="86"/>
      <c r="K18" s="86"/>
      <c r="L18" s="86"/>
      <c r="M18" s="86"/>
      <c r="N18" s="86"/>
      <c r="O18" s="86"/>
      <c r="P18" s="86"/>
      <c r="Q18" s="86"/>
      <c r="R18" s="86"/>
      <c r="S18" s="87"/>
    </row>
    <row r="21" spans="2:19" ht="16.2" customHeight="1" thickBot="1" x14ac:dyDescent="0.35">
      <c r="B21" s="11" t="s">
        <v>20</v>
      </c>
    </row>
    <row r="22" spans="2:19" ht="22.2" customHeight="1" x14ac:dyDescent="0.3">
      <c r="B22" s="67" t="s">
        <v>55</v>
      </c>
      <c r="C22" s="68"/>
      <c r="D22" s="68"/>
      <c r="E22" s="68"/>
      <c r="F22" s="68"/>
      <c r="G22" s="68"/>
      <c r="H22" s="68"/>
      <c r="I22" s="68"/>
      <c r="J22" s="68"/>
      <c r="K22" s="68"/>
      <c r="L22" s="68"/>
      <c r="M22" s="68"/>
      <c r="N22" s="68"/>
      <c r="O22" s="68"/>
      <c r="P22" s="68"/>
      <c r="Q22" s="68"/>
      <c r="R22" s="68"/>
      <c r="S22" s="69"/>
    </row>
    <row r="23" spans="2:19" x14ac:dyDescent="0.3">
      <c r="B23" s="18" t="s">
        <v>56</v>
      </c>
      <c r="C23" s="19"/>
      <c r="D23" s="19"/>
      <c r="E23" s="19"/>
      <c r="F23" s="19"/>
      <c r="G23" s="19"/>
      <c r="H23" s="19"/>
      <c r="I23" s="19"/>
      <c r="J23" s="19"/>
      <c r="K23" s="19"/>
      <c r="L23" s="19"/>
      <c r="M23" s="19"/>
      <c r="N23" s="19"/>
      <c r="O23" s="19"/>
      <c r="P23" s="19"/>
      <c r="Q23" s="19"/>
      <c r="R23" s="19"/>
      <c r="S23" s="20"/>
    </row>
    <row r="24" spans="2:19" x14ac:dyDescent="0.3">
      <c r="B24" s="18"/>
      <c r="C24" s="19"/>
      <c r="D24" s="19"/>
      <c r="E24" s="19"/>
      <c r="F24" s="19"/>
      <c r="G24" s="19"/>
      <c r="H24" s="19"/>
      <c r="I24" s="19"/>
      <c r="J24" s="19"/>
      <c r="K24" s="19"/>
      <c r="L24" s="19"/>
      <c r="M24" s="19"/>
      <c r="N24" s="19"/>
      <c r="O24" s="19"/>
      <c r="P24" s="19"/>
      <c r="Q24" s="19"/>
      <c r="R24" s="19"/>
      <c r="S24" s="20"/>
    </row>
    <row r="25" spans="2:19" x14ac:dyDescent="0.3">
      <c r="B25" s="18" t="s">
        <v>21</v>
      </c>
      <c r="C25" s="19"/>
      <c r="D25" s="19"/>
      <c r="E25" s="19"/>
      <c r="F25" s="19"/>
      <c r="G25" s="19"/>
      <c r="H25" s="19"/>
      <c r="I25" s="19"/>
      <c r="J25" s="19"/>
      <c r="K25" s="19"/>
      <c r="L25" s="19"/>
      <c r="M25" s="19"/>
      <c r="N25" s="19"/>
      <c r="O25" s="19"/>
      <c r="P25" s="19"/>
      <c r="Q25" s="19"/>
      <c r="R25" s="19"/>
      <c r="S25" s="20"/>
    </row>
    <row r="26" spans="2:19" x14ac:dyDescent="0.3">
      <c r="B26" s="18"/>
      <c r="C26" s="29" t="s">
        <v>22</v>
      </c>
      <c r="D26" s="29" t="s">
        <v>23</v>
      </c>
      <c r="E26" s="29" t="s">
        <v>24</v>
      </c>
      <c r="F26" s="19"/>
      <c r="G26" s="19"/>
      <c r="H26" s="19"/>
      <c r="I26" s="19"/>
      <c r="J26" s="19"/>
      <c r="K26" s="19"/>
      <c r="L26" s="19"/>
      <c r="M26" s="19"/>
      <c r="N26" s="19"/>
      <c r="O26" s="19"/>
      <c r="P26" s="19"/>
      <c r="Q26" s="19"/>
      <c r="R26" s="19"/>
      <c r="S26" s="20"/>
    </row>
    <row r="27" spans="2:19" x14ac:dyDescent="0.3">
      <c r="B27" s="18"/>
      <c r="C27" s="29" t="s">
        <v>25</v>
      </c>
      <c r="D27" s="30">
        <v>14</v>
      </c>
      <c r="E27" s="30">
        <f t="shared" ref="E27:E28" si="0">D27*20</f>
        <v>280</v>
      </c>
      <c r="F27" s="19"/>
      <c r="G27" s="19"/>
      <c r="H27" s="19"/>
      <c r="I27" s="19"/>
      <c r="J27" s="19"/>
      <c r="K27" s="19"/>
      <c r="L27" s="19"/>
      <c r="M27" s="19"/>
      <c r="N27" s="19"/>
      <c r="O27" s="19"/>
      <c r="P27" s="19"/>
      <c r="Q27" s="19"/>
      <c r="R27" s="19"/>
      <c r="S27" s="20"/>
    </row>
    <row r="28" spans="2:19" x14ac:dyDescent="0.3">
      <c r="B28" s="18"/>
      <c r="C28" s="29" t="s">
        <v>26</v>
      </c>
      <c r="D28" s="30">
        <v>2</v>
      </c>
      <c r="E28" s="30">
        <f t="shared" si="0"/>
        <v>40</v>
      </c>
      <c r="F28" s="19"/>
      <c r="G28" s="19"/>
      <c r="H28" s="19"/>
      <c r="I28" s="19"/>
      <c r="J28" s="19"/>
      <c r="K28" s="19"/>
      <c r="L28" s="19"/>
      <c r="M28" s="19"/>
      <c r="N28" s="19"/>
      <c r="O28" s="19"/>
      <c r="P28" s="19"/>
      <c r="Q28" s="19"/>
      <c r="R28" s="19"/>
      <c r="S28" s="20"/>
    </row>
    <row r="29" spans="2:19" ht="16.2" customHeight="1" thickBot="1" x14ac:dyDescent="0.35">
      <c r="B29" s="31"/>
      <c r="C29" s="32" t="s">
        <v>27</v>
      </c>
      <c r="D29" s="33">
        <f>SUM(D27:D28)</f>
        <v>16</v>
      </c>
      <c r="E29" s="33">
        <f>SUM(E27:E28)</f>
        <v>320</v>
      </c>
      <c r="F29" s="34"/>
      <c r="G29" s="34"/>
      <c r="H29" s="34"/>
      <c r="I29" s="34"/>
      <c r="J29" s="34"/>
      <c r="K29" s="34"/>
      <c r="L29" s="34"/>
      <c r="M29" s="34"/>
      <c r="N29" s="34"/>
      <c r="O29" s="34"/>
      <c r="P29" s="34"/>
      <c r="Q29" s="34"/>
      <c r="R29" s="34"/>
      <c r="S29" s="35"/>
    </row>
  </sheetData>
  <sheetProtection algorithmName="SHA-512" hashValue="/hcNB1AWYnMPnhsOdvOj3r9kGt6UI1WIBrpRcGunSL3WvJ8FPdjpJ2gF07ZoOvgNsyjlpBnLNkOsRkkTThRAUA==" saltValue="QVHaAkMvPqwYnixl7yIzNQ==" spinCount="100000" sheet="1" objects="1" scenarios="1" selectLockedCells="1" selectUnlockedCells="1"/>
  <mergeCells count="13">
    <mergeCell ref="B22:S22"/>
    <mergeCell ref="O3:R3"/>
    <mergeCell ref="G8:S8"/>
    <mergeCell ref="U3:X3"/>
    <mergeCell ref="C11:F11"/>
    <mergeCell ref="C10:F10"/>
    <mergeCell ref="B3:H3"/>
    <mergeCell ref="G11:S11"/>
    <mergeCell ref="C9:F9"/>
    <mergeCell ref="G10:S10"/>
    <mergeCell ref="C8:F8"/>
    <mergeCell ref="G9:S9"/>
    <mergeCell ref="C18:S18"/>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2"/>
  <sheetViews>
    <sheetView topLeftCell="A12" zoomScale="70" zoomScaleNormal="70" workbookViewId="0">
      <selection activeCell="D3" sqref="D3"/>
    </sheetView>
  </sheetViews>
  <sheetFormatPr defaultColWidth="8.6640625" defaultRowHeight="14.4" x14ac:dyDescent="0.3"/>
  <cols>
    <col min="1" max="1" width="7.6640625" customWidth="1"/>
    <col min="2" max="2" width="73.6640625" customWidth="1"/>
    <col min="3" max="3" width="9.44140625" style="8" hidden="1" customWidth="1"/>
    <col min="4" max="4" width="34.109375" customWidth="1"/>
    <col min="5" max="5" width="32.33203125" customWidth="1"/>
    <col min="6" max="6" width="22.44140625" customWidth="1"/>
    <col min="7" max="7" width="38.44140625" customWidth="1"/>
    <col min="8" max="8" width="8.6640625" hidden="1" customWidth="1"/>
  </cols>
  <sheetData>
    <row r="1" spans="1:8" ht="16.2" customHeight="1" thickBot="1" x14ac:dyDescent="0.35">
      <c r="A1" s="6"/>
      <c r="B1" s="36" t="s">
        <v>25</v>
      </c>
      <c r="C1" s="5"/>
      <c r="D1" s="37"/>
      <c r="E1" s="37"/>
      <c r="F1" s="37"/>
      <c r="G1" s="37"/>
    </row>
    <row r="2" spans="1:8" x14ac:dyDescent="0.3">
      <c r="A2" s="49" t="s">
        <v>28</v>
      </c>
      <c r="B2" s="48" t="s">
        <v>29</v>
      </c>
      <c r="C2" s="3" t="s">
        <v>30</v>
      </c>
      <c r="D2" s="3" t="s">
        <v>31</v>
      </c>
      <c r="E2" s="3" t="s">
        <v>32</v>
      </c>
      <c r="F2" s="2" t="s">
        <v>33</v>
      </c>
      <c r="G2" s="4" t="s">
        <v>34</v>
      </c>
      <c r="H2" t="s">
        <v>35</v>
      </c>
    </row>
    <row r="3" spans="1:8" ht="70.2" customHeight="1" x14ac:dyDescent="0.3">
      <c r="A3" s="64">
        <v>1.1000000000000001</v>
      </c>
      <c r="B3" s="58" t="s">
        <v>36</v>
      </c>
      <c r="C3" s="52" t="s">
        <v>30</v>
      </c>
      <c r="D3" s="53"/>
      <c r="E3" s="53"/>
      <c r="F3" s="53"/>
      <c r="G3" s="54"/>
      <c r="H3" t="s">
        <v>37</v>
      </c>
    </row>
    <row r="4" spans="1:8" ht="54" customHeight="1" x14ac:dyDescent="0.3">
      <c r="A4" s="64">
        <v>1.2</v>
      </c>
      <c r="B4" s="59" t="s">
        <v>38</v>
      </c>
      <c r="C4" s="52" t="s">
        <v>30</v>
      </c>
      <c r="D4" s="53"/>
      <c r="E4" s="53"/>
      <c r="F4" s="53"/>
      <c r="G4" s="54"/>
    </row>
    <row r="5" spans="1:8" ht="107.4" customHeight="1" x14ac:dyDescent="0.3">
      <c r="A5" s="64">
        <v>1.3</v>
      </c>
      <c r="B5" s="60" t="s">
        <v>39</v>
      </c>
      <c r="C5" s="52" t="s">
        <v>30</v>
      </c>
      <c r="D5" s="53"/>
      <c r="E5" s="53"/>
      <c r="F5" s="53"/>
      <c r="G5" s="54"/>
    </row>
    <row r="6" spans="1:8" ht="107.4" customHeight="1" x14ac:dyDescent="0.3">
      <c r="A6" s="64">
        <v>1.4</v>
      </c>
      <c r="B6" s="61" t="s">
        <v>40</v>
      </c>
      <c r="C6" s="52" t="s">
        <v>30</v>
      </c>
      <c r="D6" s="53"/>
      <c r="E6" s="53"/>
      <c r="F6" s="53"/>
      <c r="G6" s="54"/>
    </row>
    <row r="7" spans="1:8" ht="52.8" x14ac:dyDescent="0.3">
      <c r="A7" s="64">
        <v>1.5</v>
      </c>
      <c r="B7" s="60" t="s">
        <v>41</v>
      </c>
      <c r="C7" s="52" t="s">
        <v>30</v>
      </c>
      <c r="D7" s="53"/>
      <c r="E7" s="53"/>
      <c r="F7" s="53"/>
      <c r="G7" s="54"/>
    </row>
    <row r="8" spans="1:8" ht="52.2" customHeight="1" x14ac:dyDescent="0.3">
      <c r="A8" s="64">
        <v>1.6</v>
      </c>
      <c r="B8" s="61" t="s">
        <v>42</v>
      </c>
      <c r="C8" s="52" t="s">
        <v>30</v>
      </c>
      <c r="D8" s="53"/>
      <c r="E8" s="53"/>
      <c r="F8" s="53"/>
      <c r="G8" s="54"/>
    </row>
    <row r="9" spans="1:8" x14ac:dyDescent="0.3">
      <c r="A9" s="64">
        <v>1.7</v>
      </c>
      <c r="B9" s="60" t="s">
        <v>43</v>
      </c>
      <c r="C9" s="52" t="s">
        <v>30</v>
      </c>
      <c r="D9" s="53"/>
      <c r="E9" s="53"/>
      <c r="F9" s="53"/>
      <c r="G9" s="54"/>
    </row>
    <row r="10" spans="1:8" ht="67.8" customHeight="1" x14ac:dyDescent="0.3">
      <c r="A10" s="64">
        <v>1.8</v>
      </c>
      <c r="B10" s="61" t="s">
        <v>44</v>
      </c>
      <c r="C10" s="52" t="s">
        <v>30</v>
      </c>
      <c r="D10" s="53"/>
      <c r="E10" s="53"/>
      <c r="F10" s="53"/>
      <c r="G10" s="54"/>
    </row>
    <row r="11" spans="1:8" ht="67.2" customHeight="1" x14ac:dyDescent="0.3">
      <c r="A11" s="64">
        <v>1.9</v>
      </c>
      <c r="B11" s="62" t="s">
        <v>49</v>
      </c>
      <c r="C11" s="52"/>
      <c r="D11" s="53"/>
      <c r="E11" s="53"/>
      <c r="F11" s="53"/>
      <c r="G11" s="54"/>
    </row>
    <row r="12" spans="1:8" ht="123" customHeight="1" x14ac:dyDescent="0.3">
      <c r="A12" s="65">
        <v>1.1000000000000001</v>
      </c>
      <c r="B12" s="61" t="s">
        <v>50</v>
      </c>
      <c r="C12" s="52"/>
      <c r="D12" s="53"/>
      <c r="E12" s="53"/>
      <c r="F12" s="53"/>
      <c r="G12" s="54"/>
    </row>
    <row r="13" spans="1:8" ht="44.4" customHeight="1" x14ac:dyDescent="0.3">
      <c r="A13" s="64">
        <v>1.1100000000000001</v>
      </c>
      <c r="B13" s="60" t="s">
        <v>51</v>
      </c>
      <c r="C13" s="52"/>
      <c r="D13" s="53"/>
      <c r="E13" s="53"/>
      <c r="F13" s="53"/>
      <c r="G13" s="54"/>
    </row>
    <row r="14" spans="1:8" ht="91.8" customHeight="1" x14ac:dyDescent="0.3">
      <c r="A14" s="64">
        <v>1.1200000000000001</v>
      </c>
      <c r="B14" s="61" t="s">
        <v>52</v>
      </c>
      <c r="C14" s="52"/>
      <c r="D14" s="53"/>
      <c r="E14" s="53"/>
      <c r="F14" s="53"/>
      <c r="G14" s="54"/>
    </row>
    <row r="15" spans="1:8" ht="90" customHeight="1" x14ac:dyDescent="0.3">
      <c r="A15" s="64">
        <v>1.1299999999999999</v>
      </c>
      <c r="B15" s="60" t="s">
        <v>53</v>
      </c>
      <c r="C15" s="52"/>
      <c r="D15" s="53"/>
      <c r="E15" s="53"/>
      <c r="F15" s="53"/>
      <c r="G15" s="54"/>
    </row>
    <row r="16" spans="1:8" ht="48.6" customHeight="1" thickBot="1" x14ac:dyDescent="0.35">
      <c r="A16" s="66">
        <v>1.1399999999999999</v>
      </c>
      <c r="B16" s="63" t="s">
        <v>54</v>
      </c>
      <c r="C16" s="55"/>
      <c r="D16" s="56"/>
      <c r="E16" s="56"/>
      <c r="F16" s="56"/>
      <c r="G16" s="57"/>
    </row>
    <row r="18" spans="1:7" x14ac:dyDescent="0.3">
      <c r="B18" s="38" t="s">
        <v>45</v>
      </c>
      <c r="C18" s="9"/>
      <c r="D18" s="39">
        <f>IF(D3="Ja",20,0)+IF(D4="Ja",20,0)+IF(D5="Ja",20,0)+IF(D6="ja",20,0)+IF(D7="ja",20,0)+IF(D8="Ja",20,0)+IF(D9="Ja",20,0)+IF(D10="Ja",20,0)+IF(D11="Ja",20,0)+IF(D12="Ja",20,0)+IF(D13="Ja",20,0)+IF(D14="Ja",20,0)+IF(D15="Ja",20,0)+IF(D16="Ja",20,0)</f>
        <v>0</v>
      </c>
      <c r="E18" s="39">
        <f>IF(E3="Ja",10,0)+IF(E4="Ja",10,0)+IF(E5="Ja",10,0)+IF(E6="ja",10,0)+IF(E7="ja",10,0)+IF(E8="Ja",10,0)+IF(E9="Ja",10,0)+IF(E10="Ja",10,0)+IF(E11="Ja",10,0)+IF(E12="Ja",10,0)+IF(E13="Ja",10,0)+IF(E14="Ja",10,0)+IF(E15="Ja",10,0)+IF(E16="Ja",10,0)</f>
        <v>0</v>
      </c>
      <c r="F18" s="39">
        <f>IF(F3="Ja",5,0)+IF(F4="Ja",5,0)+IF(F5="Ja",5,0)+IF(F6="ja",5,0)+IF(F7="ja",5,0)+IF(F8="Ja",5,0)+IF(F9="Ja",5,0)+IF(F10="Ja",5,0)+IF(F11="Ja",5,0)+IF(F12="Ja",5,0)+IF(F13="Ja",5,0)+IF(F14="Ja",5,0)+IF(F15="Ja",5,0)+IF(F16="Ja",5,0)</f>
        <v>0</v>
      </c>
      <c r="G18" s="39">
        <v>0</v>
      </c>
    </row>
    <row r="19" spans="1:7" ht="16.2" customHeight="1" thickBot="1" x14ac:dyDescent="0.35"/>
    <row r="20" spans="1:7" ht="16.2" customHeight="1" thickBot="1" x14ac:dyDescent="0.35">
      <c r="B20" s="10" t="s">
        <v>46</v>
      </c>
      <c r="D20" s="40">
        <f>SUM(D18:G18)</f>
        <v>0</v>
      </c>
    </row>
    <row r="21" spans="1:7" x14ac:dyDescent="0.3">
      <c r="A21" s="41"/>
      <c r="E21" s="41"/>
    </row>
    <row r="22" spans="1:7" x14ac:dyDescent="0.3">
      <c r="A22" s="41"/>
      <c r="E22" s="41"/>
    </row>
  </sheetData>
  <sheetProtection algorithmName="SHA-512" hashValue="Z8Ru66WKdtk8x3J++NS1Ic1+1gZkaN5SQsOEpNoL4HNN0GPKTd9TnT1jLFGTvcUX6qWM5+T2hUGgXKmvotGoOw==" saltValue="v2/B+HfChb8s5odBUNTgJg==" spinCount="100000" sheet="1" objects="1" scenarios="1" selectLockedCells="1"/>
  <conditionalFormatting sqref="D3:G16">
    <cfRule type="containsText" dxfId="3" priority="1" operator="containsText" text="Nee">
      <formula>NOT(ISERROR(SEARCH("Nee",D3)))</formula>
    </cfRule>
    <cfRule type="containsText" dxfId="2" priority="2" operator="containsText" text="Ja">
      <formula>NOT(ISERROR(SEARCH("Ja",D3)))</formula>
    </cfRule>
  </conditionalFormatting>
  <dataValidations count="1">
    <dataValidation type="list" allowBlank="1" showInputMessage="1" showErrorMessage="1" sqref="D3:G16" xr:uid="{00000000-0002-0000-0100-000000000000}">
      <formula1>$H$2:$H$3</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D70EC-7769-B542-934E-F2DDE6E2FA2A}">
  <dimension ref="A1:H10"/>
  <sheetViews>
    <sheetView zoomScale="85" zoomScaleNormal="85" workbookViewId="0">
      <selection activeCell="G4" sqref="G4"/>
    </sheetView>
  </sheetViews>
  <sheetFormatPr defaultColWidth="8.6640625" defaultRowHeight="14.4" x14ac:dyDescent="0.3"/>
  <cols>
    <col min="1" max="1" width="7.6640625" customWidth="1"/>
    <col min="2" max="2" width="73.6640625" customWidth="1"/>
    <col min="3" max="3" width="9.44140625" style="8" hidden="1" customWidth="1"/>
    <col min="4" max="4" width="27.6640625" customWidth="1"/>
    <col min="5" max="5" width="26.6640625" customWidth="1"/>
    <col min="6" max="6" width="22.44140625" customWidth="1"/>
    <col min="7" max="7" width="29.6640625" customWidth="1"/>
    <col min="8" max="8" width="8.6640625" hidden="1" customWidth="1"/>
  </cols>
  <sheetData>
    <row r="1" spans="1:8" ht="16.2" customHeight="1" thickBot="1" x14ac:dyDescent="0.35">
      <c r="A1" s="6"/>
      <c r="B1" s="36" t="s">
        <v>47</v>
      </c>
      <c r="C1" s="5"/>
      <c r="D1" s="37"/>
      <c r="E1" s="37"/>
      <c r="F1" s="37"/>
      <c r="G1" s="37"/>
    </row>
    <row r="2" spans="1:8" ht="60" customHeight="1" x14ac:dyDescent="0.3">
      <c r="A2" s="49" t="s">
        <v>28</v>
      </c>
      <c r="B2" s="48" t="s">
        <v>29</v>
      </c>
      <c r="C2" s="3" t="s">
        <v>30</v>
      </c>
      <c r="D2" s="3" t="s">
        <v>31</v>
      </c>
      <c r="E2" s="3" t="s">
        <v>32</v>
      </c>
      <c r="F2" s="2" t="s">
        <v>33</v>
      </c>
      <c r="G2" s="4" t="s">
        <v>34</v>
      </c>
      <c r="H2" t="s">
        <v>35</v>
      </c>
    </row>
    <row r="3" spans="1:8" ht="40.5" customHeight="1" x14ac:dyDescent="0.3">
      <c r="A3" s="50">
        <v>2.1</v>
      </c>
      <c r="B3" s="43" t="s">
        <v>48</v>
      </c>
      <c r="C3" s="1" t="s">
        <v>30</v>
      </c>
      <c r="D3" s="42"/>
      <c r="E3" s="42"/>
      <c r="F3" s="42"/>
      <c r="G3" s="44"/>
      <c r="H3" t="s">
        <v>37</v>
      </c>
    </row>
    <row r="4" spans="1:8" ht="66.599999999999994" thickBot="1" x14ac:dyDescent="0.35">
      <c r="A4" s="51">
        <v>2.2000000000000002</v>
      </c>
      <c r="B4" s="45" t="s">
        <v>57</v>
      </c>
      <c r="C4" s="7" t="s">
        <v>30</v>
      </c>
      <c r="D4" s="46"/>
      <c r="E4" s="46"/>
      <c r="F4" s="46"/>
      <c r="G4" s="47"/>
    </row>
    <row r="6" spans="1:8" x14ac:dyDescent="0.3">
      <c r="B6" s="38" t="s">
        <v>45</v>
      </c>
      <c r="C6" s="9"/>
      <c r="D6" s="39">
        <f>IF(D3="Ja",20,0)+IF(D4="Ja",20,0)</f>
        <v>0</v>
      </c>
      <c r="E6" s="39">
        <f>IF(E3="Ja",10,0)+IF(E4="Ja",10,0)</f>
        <v>0</v>
      </c>
      <c r="F6" s="39">
        <f>IF(F3="Ja",5,0)+IF(F4="Ja",5,0)</f>
        <v>0</v>
      </c>
      <c r="G6" s="39">
        <v>0</v>
      </c>
    </row>
    <row r="7" spans="1:8" ht="16.2" customHeight="1" thickBot="1" x14ac:dyDescent="0.35"/>
    <row r="8" spans="1:8" ht="16.2" customHeight="1" thickBot="1" x14ac:dyDescent="0.35">
      <c r="B8" s="10" t="s">
        <v>46</v>
      </c>
      <c r="D8" s="40">
        <f>SUM(D6:G6)</f>
        <v>0</v>
      </c>
    </row>
    <row r="9" spans="1:8" x14ac:dyDescent="0.3">
      <c r="A9" s="41"/>
      <c r="E9" s="41"/>
    </row>
    <row r="10" spans="1:8" x14ac:dyDescent="0.3">
      <c r="A10" s="41"/>
      <c r="E10" s="41"/>
    </row>
  </sheetData>
  <sheetProtection algorithmName="SHA-512" hashValue="eFDde3txnApVL8ubt+Pwu7WjNiTzXODNa4jRMR37yVI0bGGuBkAu2ZU8qMVfSzIDOKdVAy8gVMPmwbnEQAzN+Q==" saltValue="RdrMtn2/Aqoy1apljUz6HA==" spinCount="100000" sheet="1" objects="1" scenarios="1" selectLockedCells="1"/>
  <conditionalFormatting sqref="D3:G4">
    <cfRule type="containsText" dxfId="1" priority="1" operator="containsText" text="Nee">
      <formula>NOT(ISERROR(SEARCH("Nee",D3)))</formula>
    </cfRule>
    <cfRule type="containsText" dxfId="0" priority="2" operator="containsText" text="Ja">
      <formula>NOT(ISERROR(SEARCH("Ja",D3)))</formula>
    </cfRule>
  </conditionalFormatting>
  <dataValidations count="1">
    <dataValidation type="list" allowBlank="1" showInputMessage="1" showErrorMessage="1" sqref="D3:G4" xr:uid="{83D1F8BA-1F35-3A4F-9974-A9E7EA43B234}">
      <formula1>$H$2:$H$3</formula1>
    </dataValidation>
  </dataValidation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1ACDE45CEACF4B88F07F86FF3656F9" ma:contentTypeVersion="15" ma:contentTypeDescription="Een nieuw document maken." ma:contentTypeScope="" ma:versionID="75270c5dae71d3213a005b9e7c580bf3">
  <xsd:schema xmlns:xsd="http://www.w3.org/2001/XMLSchema" xmlns:xs="http://www.w3.org/2001/XMLSchema" xmlns:p="http://schemas.microsoft.com/office/2006/metadata/properties" xmlns:ns2="9decbdb3-96f5-4a5c-a64c-3c31a3e84790" xmlns:ns3="830e0455-ba2a-4407-9a19-b0962ae76b1c" targetNamespace="http://schemas.microsoft.com/office/2006/metadata/properties" ma:root="true" ma:fieldsID="5cfd070e8625a7a1540f0a3aab859a5a" ns2:_="" ns3:_="">
    <xsd:import namespace="9decbdb3-96f5-4a5c-a64c-3c31a3e84790"/>
    <xsd:import namespace="830e0455-ba2a-4407-9a19-b0962ae76b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cbdb3-96f5-4a5c-a64c-3c31a3e847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5816b8ea-71a6-4b80-a097-62824622dfc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0e0455-ba2a-4407-9a19-b0962ae76b1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0d1fb20f-62b8-469c-9426-248a7730dd87}" ma:internalName="TaxCatchAll" ma:showField="CatchAllData" ma:web="830e0455-ba2a-4407-9a19-b0962ae76b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30e0455-ba2a-4407-9a19-b0962ae76b1c" xsi:nil="true"/>
    <lcf76f155ced4ddcb4097134ff3c332f xmlns="9decbdb3-96f5-4a5c-a64c-3c31a3e8479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E6FDBC3-762D-4F6C-852C-810E5634B4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ecbdb3-96f5-4a5c-a64c-3c31a3e84790"/>
    <ds:schemaRef ds:uri="830e0455-ba2a-4407-9a19-b0962ae76b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D4509F-A399-4CB6-B697-D2FE2F3F2F08}">
  <ds:schemaRefs>
    <ds:schemaRef ds:uri="http://schemas.microsoft.com/sharepoint/v3/contenttype/forms"/>
  </ds:schemaRefs>
</ds:datastoreItem>
</file>

<file path=customXml/itemProps3.xml><?xml version="1.0" encoding="utf-8"?>
<ds:datastoreItem xmlns:ds="http://schemas.openxmlformats.org/officeDocument/2006/customXml" ds:itemID="{C40C27DC-F0D2-4FEF-AEE9-EA2C3A507F8B}">
  <ds:schemaRefs>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http://purl.org/dc/elements/1.1/"/>
    <ds:schemaRef ds:uri="http://www.w3.org/XML/1998/namespace"/>
    <ds:schemaRef ds:uri="c3fcc8cd-07f2-4225-9c8c-64f6436b5ca8"/>
    <ds:schemaRef ds:uri="http://schemas.microsoft.com/office/2006/metadata/properties"/>
    <ds:schemaRef ds:uri="830e0455-ba2a-4407-9a19-b0962ae76b1c"/>
    <ds:schemaRef ds:uri="9decbdb3-96f5-4a5c-a64c-3c31a3e8479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1 Functionele wensen</vt:lpstr>
      <vt:lpstr>2 Technische wensen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Martijn Schols</dc:creator>
  <cp:keywords/>
  <dc:description/>
  <cp:lastModifiedBy>Gabriëlle Berends</cp:lastModifiedBy>
  <cp:revision/>
  <dcterms:created xsi:type="dcterms:W3CDTF">2025-11-19T17:11:17Z</dcterms:created>
  <dcterms:modified xsi:type="dcterms:W3CDTF">2026-07-07T13:03:54Z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0x010100F11ACDE45CEACF4B88F07F86FF3656F9</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2025-11-25T13:16:51Z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5c38401f-7b4d-4bdd-b7fb-ce07af880934</vt:lpwstr>
  </property>
  <property fmtid="{D5CDD505-2E9C-101B-9397-08002B2CF9AE}" pid="9" name="MSIP_Label_defa4170-0d19-0005-0004-bc88714345d2_ActionId">
    <vt:lpwstr>a3975ddb-35b8-44e0-acac-208f5cc71ce9</vt:lpwstr>
  </property>
  <property fmtid="{D5CDD505-2E9C-101B-9397-08002B2CF9AE}" pid="10" name="MSIP_Label_defa4170-0d19-0005-0004-bc88714345d2_ContentBits">
    <vt:lpwstr>0</vt:lpwstr>
  </property>
  <property fmtid="{D5CDD505-2E9C-101B-9397-08002B2CF9AE}" pid="11" name="MSIP_Label_defa4170-0d19-0005-0004-bc88714345d2_Tag">
    <vt:lpwstr>10, 3, 0, 1</vt:lpwstr>
  </property>
</Properties>
</file>