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ksandr.sharepoint.com/sites/PoCvalidatiedatagrondstoffenpaspoortenmetKiwa/Gedeelde documenten/GSPP Template/"/>
    </mc:Choice>
  </mc:AlternateContent>
  <xr:revisionPtr revIDLastSave="1133" documentId="8_{11987592-CBFC-4895-94B0-58324333C6A1}" xr6:coauthVersionLast="47" xr6:coauthVersionMax="47" xr10:uidLastSave="{484186F8-3A8D-474C-A4EE-A56C45CDB0F2}"/>
  <bookViews>
    <workbookView xWindow="-110" yWindow="-110" windowWidth="25180" windowHeight="16140" activeTab="2" xr2:uid="{00000000-000D-0000-FFFF-FFFF00000000}"/>
  </bookViews>
  <sheets>
    <sheet name="Introduction" sheetId="4" r:id="rId1"/>
    <sheet name="Legend" sheetId="3" r:id="rId2"/>
    <sheet name="Material passport" sheetId="2" r:id="rId3"/>
    <sheet name="Material list"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2" l="1"/>
  <c r="P231" i="2"/>
  <c r="P230" i="2"/>
  <c r="P229" i="2"/>
  <c r="P228" i="2"/>
  <c r="P227" i="2"/>
  <c r="P226" i="2"/>
  <c r="P225" i="2"/>
  <c r="P224" i="2"/>
  <c r="P223" i="2"/>
  <c r="P222" i="2"/>
  <c r="P220" i="2"/>
  <c r="P219" i="2"/>
  <c r="P218" i="2"/>
  <c r="P217" i="2"/>
  <c r="P216" i="2"/>
  <c r="P215" i="2"/>
  <c r="P214" i="2"/>
  <c r="P213" i="2"/>
  <c r="P212" i="2"/>
  <c r="P211" i="2"/>
  <c r="P209" i="2"/>
  <c r="P208" i="2"/>
  <c r="P207" i="2"/>
  <c r="P206" i="2"/>
  <c r="P205" i="2"/>
  <c r="P204" i="2"/>
  <c r="P203" i="2"/>
  <c r="P202" i="2"/>
  <c r="P201" i="2"/>
  <c r="P200" i="2"/>
  <c r="P198" i="2"/>
  <c r="P197" i="2"/>
  <c r="P196" i="2"/>
  <c r="P195" i="2"/>
  <c r="P194" i="2"/>
  <c r="P193" i="2"/>
  <c r="P192" i="2"/>
  <c r="P191" i="2"/>
  <c r="P190" i="2"/>
  <c r="P189" i="2"/>
  <c r="P178" i="2"/>
  <c r="P187" i="2"/>
  <c r="P186" i="2"/>
  <c r="P185" i="2"/>
  <c r="P184" i="2"/>
  <c r="P183" i="2"/>
  <c r="P182" i="2"/>
  <c r="P181" i="2"/>
  <c r="P180" i="2"/>
  <c r="P179" i="2"/>
  <c r="P176" i="2"/>
  <c r="P175" i="2"/>
  <c r="P174" i="2"/>
  <c r="P173" i="2"/>
  <c r="P172" i="2"/>
  <c r="P171" i="2"/>
  <c r="P170" i="2"/>
  <c r="P169" i="2"/>
  <c r="P168" i="2"/>
  <c r="P167" i="2"/>
  <c r="P165" i="2"/>
  <c r="P164" i="2"/>
  <c r="P163" i="2"/>
  <c r="P162" i="2"/>
  <c r="P161" i="2"/>
  <c r="P160" i="2"/>
  <c r="P159" i="2"/>
  <c r="P158" i="2"/>
  <c r="P157" i="2"/>
  <c r="P156" i="2"/>
  <c r="P154" i="2"/>
  <c r="P153" i="2"/>
  <c r="P152" i="2"/>
  <c r="P151" i="2"/>
  <c r="P150" i="2"/>
  <c r="P149" i="2"/>
  <c r="P148" i="2"/>
  <c r="P147" i="2"/>
  <c r="P146" i="2"/>
  <c r="P145" i="2"/>
  <c r="P143" i="2"/>
  <c r="P142" i="2"/>
  <c r="P141" i="2"/>
  <c r="P140" i="2"/>
  <c r="P139" i="2"/>
  <c r="P138" i="2"/>
  <c r="P137" i="2"/>
  <c r="P136" i="2"/>
  <c r="P135" i="2"/>
  <c r="P134" i="2"/>
  <c r="P132" i="2"/>
  <c r="P131" i="2"/>
  <c r="P130" i="2"/>
  <c r="P129" i="2"/>
  <c r="P128" i="2"/>
  <c r="P127" i="2"/>
  <c r="P126" i="2"/>
  <c r="P125" i="2"/>
  <c r="P124" i="2"/>
  <c r="P123" i="2"/>
  <c r="P121" i="2"/>
  <c r="P120" i="2"/>
  <c r="P119" i="2"/>
  <c r="P118" i="2"/>
  <c r="P117" i="2"/>
  <c r="P116" i="2"/>
  <c r="P115" i="2"/>
  <c r="P114" i="2"/>
  <c r="P113" i="2"/>
  <c r="P112" i="2"/>
  <c r="P110" i="2"/>
  <c r="P109" i="2"/>
  <c r="P108" i="2"/>
  <c r="P107" i="2"/>
  <c r="P106" i="2"/>
  <c r="P105" i="2"/>
  <c r="P104" i="2"/>
  <c r="P103" i="2"/>
  <c r="P102" i="2"/>
  <c r="P101" i="2"/>
  <c r="P99" i="2"/>
  <c r="P98" i="2"/>
  <c r="P97" i="2"/>
  <c r="P96" i="2"/>
  <c r="P95" i="2"/>
  <c r="P94" i="2"/>
  <c r="P93" i="2"/>
  <c r="P92" i="2"/>
  <c r="P91" i="2"/>
  <c r="P90" i="2"/>
  <c r="P88" i="2"/>
  <c r="P87" i="2"/>
  <c r="P86" i="2"/>
  <c r="P85" i="2"/>
  <c r="P84" i="2"/>
  <c r="P83" i="2"/>
  <c r="P82" i="2"/>
  <c r="P81" i="2"/>
  <c r="P80" i="2"/>
  <c r="P79" i="2"/>
  <c r="P77" i="2"/>
  <c r="P76" i="2"/>
  <c r="P75" i="2"/>
  <c r="P74" i="2"/>
  <c r="P73" i="2"/>
  <c r="P72" i="2"/>
  <c r="P71" i="2"/>
  <c r="P70" i="2"/>
  <c r="P69" i="2"/>
  <c r="P68" i="2"/>
  <c r="P66" i="2"/>
  <c r="P65" i="2"/>
  <c r="P64" i="2"/>
  <c r="P63" i="2"/>
  <c r="P62" i="2"/>
  <c r="P61" i="2"/>
  <c r="P60" i="2"/>
  <c r="P59" i="2"/>
  <c r="P58" i="2"/>
  <c r="P57" i="2"/>
  <c r="P55" i="2"/>
  <c r="P54" i="2"/>
  <c r="P53" i="2"/>
  <c r="P52" i="2"/>
  <c r="P51" i="2"/>
  <c r="P50" i="2"/>
  <c r="P49" i="2"/>
  <c r="P48" i="2"/>
  <c r="P47" i="2"/>
  <c r="P46" i="2"/>
  <c r="P44" i="2"/>
  <c r="P43" i="2"/>
  <c r="P42" i="2"/>
  <c r="P41" i="2"/>
  <c r="P40" i="2"/>
  <c r="P39" i="2"/>
  <c r="P38" i="2"/>
  <c r="P37" i="2"/>
  <c r="P36" i="2"/>
  <c r="P35" i="2"/>
  <c r="P33" i="2"/>
  <c r="P32" i="2"/>
  <c r="P31" i="2"/>
  <c r="P30" i="2"/>
  <c r="P29" i="2"/>
  <c r="P28" i="2"/>
  <c r="P27" i="2"/>
  <c r="P26" i="2"/>
  <c r="P25" i="2"/>
  <c r="P24" i="2"/>
  <c r="I4" i="2"/>
  <c r="N216" i="2" l="1"/>
  <c r="O216" i="2" s="1"/>
  <c r="N217" i="2"/>
  <c r="N218" i="2"/>
  <c r="N219" i="2"/>
  <c r="N220" i="2"/>
  <c r="O220" i="2" s="1"/>
  <c r="Q22" i="2"/>
  <c r="Q13" i="2"/>
  <c r="Q231" i="2"/>
  <c r="Q230" i="2"/>
  <c r="Q229" i="2"/>
  <c r="Q228" i="2"/>
  <c r="Q227" i="2"/>
  <c r="Q226" i="2"/>
  <c r="Q225" i="2"/>
  <c r="Q224" i="2"/>
  <c r="Q223" i="2"/>
  <c r="Q222" i="2"/>
  <c r="Q220" i="2"/>
  <c r="Q219" i="2"/>
  <c r="Q218" i="2"/>
  <c r="Q217" i="2"/>
  <c r="Q216" i="2"/>
  <c r="Q215" i="2"/>
  <c r="Q214" i="2"/>
  <c r="Q213" i="2"/>
  <c r="Q212" i="2"/>
  <c r="Q211" i="2"/>
  <c r="Q209" i="2"/>
  <c r="Q208" i="2"/>
  <c r="Q207" i="2"/>
  <c r="Q206" i="2"/>
  <c r="Q205" i="2"/>
  <c r="Q204" i="2"/>
  <c r="Q203" i="2"/>
  <c r="Q202" i="2"/>
  <c r="Q201" i="2"/>
  <c r="Q200" i="2"/>
  <c r="Q198" i="2"/>
  <c r="Q197" i="2"/>
  <c r="Q196" i="2"/>
  <c r="Q195" i="2"/>
  <c r="Q194" i="2"/>
  <c r="Q193" i="2"/>
  <c r="Q192" i="2"/>
  <c r="Q191" i="2"/>
  <c r="Q190" i="2"/>
  <c r="Q189" i="2"/>
  <c r="Q187" i="2"/>
  <c r="Q186" i="2"/>
  <c r="Q185" i="2"/>
  <c r="Q184" i="2"/>
  <c r="Q183" i="2"/>
  <c r="Q182" i="2"/>
  <c r="Q181" i="2"/>
  <c r="Q180" i="2"/>
  <c r="Q179" i="2"/>
  <c r="Q178" i="2"/>
  <c r="Q176" i="2"/>
  <c r="Q175" i="2"/>
  <c r="Q174" i="2"/>
  <c r="Q173" i="2"/>
  <c r="Q172" i="2"/>
  <c r="Q171" i="2"/>
  <c r="Q170" i="2"/>
  <c r="Q169" i="2"/>
  <c r="Q168" i="2"/>
  <c r="Q167" i="2"/>
  <c r="Q165" i="2"/>
  <c r="Q164" i="2"/>
  <c r="Q163" i="2"/>
  <c r="Q162" i="2"/>
  <c r="Q161" i="2"/>
  <c r="Q160" i="2"/>
  <c r="Q159" i="2"/>
  <c r="Q158" i="2"/>
  <c r="Q157" i="2"/>
  <c r="Q156" i="2"/>
  <c r="Q154" i="2"/>
  <c r="Q153" i="2"/>
  <c r="Q152" i="2"/>
  <c r="Q151" i="2"/>
  <c r="Q150" i="2"/>
  <c r="Q149" i="2"/>
  <c r="Q148" i="2"/>
  <c r="Q147" i="2"/>
  <c r="Q146" i="2"/>
  <c r="Q145" i="2"/>
  <c r="Q143" i="2"/>
  <c r="Q142" i="2"/>
  <c r="Q141" i="2"/>
  <c r="Q140" i="2"/>
  <c r="Q139" i="2"/>
  <c r="Q138" i="2"/>
  <c r="Q137" i="2"/>
  <c r="Q136" i="2"/>
  <c r="Q135" i="2"/>
  <c r="Q134" i="2"/>
  <c r="Q132" i="2"/>
  <c r="Q131" i="2"/>
  <c r="Q130" i="2"/>
  <c r="Q129" i="2"/>
  <c r="Q128" i="2"/>
  <c r="Q127" i="2"/>
  <c r="Q126" i="2"/>
  <c r="Q125" i="2"/>
  <c r="Q124" i="2"/>
  <c r="Q123" i="2"/>
  <c r="Q121" i="2"/>
  <c r="Q120" i="2"/>
  <c r="Q119" i="2"/>
  <c r="Q118" i="2"/>
  <c r="Q117" i="2"/>
  <c r="Q116" i="2"/>
  <c r="Q115" i="2"/>
  <c r="Q114" i="2"/>
  <c r="Q113" i="2"/>
  <c r="Q112" i="2"/>
  <c r="Q110" i="2"/>
  <c r="Q109" i="2"/>
  <c r="Q108" i="2"/>
  <c r="Q107" i="2"/>
  <c r="Q106" i="2"/>
  <c r="Q105" i="2"/>
  <c r="Q104" i="2"/>
  <c r="Q103" i="2"/>
  <c r="Q102" i="2"/>
  <c r="Q101" i="2"/>
  <c r="Q99" i="2"/>
  <c r="Q98" i="2"/>
  <c r="Q97" i="2"/>
  <c r="Q96" i="2"/>
  <c r="Q95" i="2"/>
  <c r="Q94" i="2"/>
  <c r="Q93" i="2"/>
  <c r="Q92" i="2"/>
  <c r="Q91" i="2"/>
  <c r="Q90" i="2"/>
  <c r="Q88" i="2"/>
  <c r="Q87" i="2"/>
  <c r="Q86" i="2"/>
  <c r="Q85" i="2"/>
  <c r="Q84" i="2"/>
  <c r="Q83" i="2"/>
  <c r="Q82" i="2"/>
  <c r="Q81" i="2"/>
  <c r="Q80" i="2"/>
  <c r="Q79" i="2"/>
  <c r="Q77" i="2"/>
  <c r="Q76" i="2"/>
  <c r="Q75" i="2"/>
  <c r="Q74" i="2"/>
  <c r="Q73" i="2"/>
  <c r="Q72" i="2"/>
  <c r="Q71" i="2"/>
  <c r="Q70" i="2"/>
  <c r="Q69" i="2"/>
  <c r="Q68" i="2"/>
  <c r="Q66" i="2"/>
  <c r="Q65" i="2"/>
  <c r="Q64" i="2"/>
  <c r="Q63" i="2"/>
  <c r="Q62" i="2"/>
  <c r="Q61" i="2"/>
  <c r="Q60" i="2"/>
  <c r="Q59" i="2"/>
  <c r="Q58" i="2"/>
  <c r="Q57" i="2"/>
  <c r="Q55" i="2"/>
  <c r="Q54" i="2"/>
  <c r="Q53" i="2"/>
  <c r="Q52" i="2"/>
  <c r="Q51" i="2"/>
  <c r="Q50" i="2"/>
  <c r="Q49" i="2"/>
  <c r="Q48" i="2"/>
  <c r="Q47" i="2"/>
  <c r="Q46" i="2"/>
  <c r="Q44" i="2"/>
  <c r="Q43" i="2"/>
  <c r="Q42" i="2"/>
  <c r="Q41" i="2"/>
  <c r="Q40" i="2"/>
  <c r="Q39" i="2"/>
  <c r="Q38" i="2"/>
  <c r="Q37" i="2"/>
  <c r="Q36" i="2"/>
  <c r="Q35" i="2"/>
  <c r="Q33" i="2"/>
  <c r="Q32" i="2"/>
  <c r="Q31" i="2"/>
  <c r="Q30" i="2"/>
  <c r="Q29" i="2"/>
  <c r="Q28" i="2"/>
  <c r="Q27" i="2"/>
  <c r="Q26" i="2"/>
  <c r="Q25" i="2"/>
  <c r="Q24" i="2"/>
  <c r="Q14" i="2"/>
  <c r="Q15" i="2"/>
  <c r="Q16" i="2"/>
  <c r="Q17" i="2"/>
  <c r="Q18" i="2"/>
  <c r="Q19" i="2"/>
  <c r="Q20" i="2"/>
  <c r="Q21" i="2"/>
  <c r="N231" i="2"/>
  <c r="O231" i="2" s="1"/>
  <c r="N230" i="2"/>
  <c r="O230" i="2" s="1"/>
  <c r="N229" i="2"/>
  <c r="O229" i="2" s="1"/>
  <c r="N228" i="2"/>
  <c r="O228" i="2" s="1"/>
  <c r="N227" i="2"/>
  <c r="O227" i="2" s="1"/>
  <c r="N226" i="2"/>
  <c r="O226" i="2" s="1"/>
  <c r="N225" i="2"/>
  <c r="O225" i="2" s="1"/>
  <c r="N224" i="2"/>
  <c r="O224" i="2" s="1"/>
  <c r="N223" i="2"/>
  <c r="O223" i="2" s="1"/>
  <c r="N222" i="2"/>
  <c r="O222" i="2" s="1"/>
  <c r="O219" i="2"/>
  <c r="O218" i="2"/>
  <c r="O217" i="2"/>
  <c r="N215" i="2"/>
  <c r="O215" i="2" s="1"/>
  <c r="N214" i="2"/>
  <c r="O214" i="2" s="1"/>
  <c r="N213" i="2"/>
  <c r="O213" i="2" s="1"/>
  <c r="N212" i="2"/>
  <c r="O212" i="2" s="1"/>
  <c r="N211" i="2"/>
  <c r="O211" i="2" s="1"/>
  <c r="N209" i="2"/>
  <c r="O209" i="2" s="1"/>
  <c r="N208" i="2"/>
  <c r="O208" i="2" s="1"/>
  <c r="N207" i="2"/>
  <c r="O207" i="2" s="1"/>
  <c r="N206" i="2"/>
  <c r="O206" i="2" s="1"/>
  <c r="N205" i="2"/>
  <c r="O205" i="2" s="1"/>
  <c r="N204" i="2"/>
  <c r="O204" i="2" s="1"/>
  <c r="N203" i="2"/>
  <c r="O203" i="2" s="1"/>
  <c r="N202" i="2"/>
  <c r="O202" i="2" s="1"/>
  <c r="N201" i="2"/>
  <c r="O201" i="2" s="1"/>
  <c r="N200" i="2"/>
  <c r="O200" i="2" s="1"/>
  <c r="N198" i="2"/>
  <c r="O198" i="2" s="1"/>
  <c r="N197" i="2"/>
  <c r="O197" i="2" s="1"/>
  <c r="N196" i="2"/>
  <c r="O196" i="2" s="1"/>
  <c r="N195" i="2"/>
  <c r="O195" i="2" s="1"/>
  <c r="N194" i="2"/>
  <c r="O194" i="2" s="1"/>
  <c r="N193" i="2"/>
  <c r="O193" i="2" s="1"/>
  <c r="N192" i="2"/>
  <c r="O192" i="2" s="1"/>
  <c r="N191" i="2"/>
  <c r="O191" i="2" s="1"/>
  <c r="N190" i="2"/>
  <c r="O190" i="2" s="1"/>
  <c r="N189" i="2"/>
  <c r="O189" i="2" s="1"/>
  <c r="N187" i="2"/>
  <c r="O187" i="2" s="1"/>
  <c r="N186" i="2"/>
  <c r="O186" i="2" s="1"/>
  <c r="N185" i="2"/>
  <c r="O185" i="2" s="1"/>
  <c r="N184" i="2"/>
  <c r="O184" i="2" s="1"/>
  <c r="N183" i="2"/>
  <c r="N182" i="2"/>
  <c r="N181" i="2"/>
  <c r="O181" i="2" s="1"/>
  <c r="N180" i="2"/>
  <c r="O180" i="2" s="1"/>
  <c r="N179" i="2"/>
  <c r="O179" i="2" s="1"/>
  <c r="N178" i="2"/>
  <c r="O178" i="2" s="1"/>
  <c r="N176" i="2"/>
  <c r="O176" i="2" s="1"/>
  <c r="N175" i="2"/>
  <c r="O175" i="2" s="1"/>
  <c r="N174" i="2"/>
  <c r="O174" i="2" s="1"/>
  <c r="N173" i="2"/>
  <c r="O173" i="2" s="1"/>
  <c r="N172" i="2"/>
  <c r="O172" i="2" s="1"/>
  <c r="N171" i="2"/>
  <c r="O171" i="2" s="1"/>
  <c r="N170" i="2"/>
  <c r="O170" i="2" s="1"/>
  <c r="N169" i="2"/>
  <c r="O169" i="2" s="1"/>
  <c r="N168" i="2"/>
  <c r="O168" i="2" s="1"/>
  <c r="N167" i="2"/>
  <c r="O167" i="2" s="1"/>
  <c r="N165" i="2"/>
  <c r="O165" i="2" s="1"/>
  <c r="N164" i="2"/>
  <c r="O164" i="2" s="1"/>
  <c r="N163" i="2"/>
  <c r="O163" i="2" s="1"/>
  <c r="N162" i="2"/>
  <c r="O162" i="2" s="1"/>
  <c r="N161" i="2"/>
  <c r="O161" i="2" s="1"/>
  <c r="N160" i="2"/>
  <c r="O160" i="2" s="1"/>
  <c r="N159" i="2"/>
  <c r="O159" i="2" s="1"/>
  <c r="N158" i="2"/>
  <c r="O158" i="2" s="1"/>
  <c r="N157" i="2"/>
  <c r="O157" i="2" s="1"/>
  <c r="N156" i="2"/>
  <c r="O156" i="2" s="1"/>
  <c r="N154" i="2"/>
  <c r="O154" i="2" s="1"/>
  <c r="N153" i="2"/>
  <c r="O153" i="2" s="1"/>
  <c r="N152" i="2"/>
  <c r="O152" i="2" s="1"/>
  <c r="N151" i="2"/>
  <c r="O151" i="2" s="1"/>
  <c r="N150" i="2"/>
  <c r="O150" i="2" s="1"/>
  <c r="N149" i="2"/>
  <c r="O149" i="2" s="1"/>
  <c r="N148" i="2"/>
  <c r="O148" i="2" s="1"/>
  <c r="N147" i="2"/>
  <c r="O147" i="2" s="1"/>
  <c r="N146" i="2"/>
  <c r="O146" i="2" s="1"/>
  <c r="N145" i="2"/>
  <c r="O145" i="2" s="1"/>
  <c r="N143" i="2"/>
  <c r="O143" i="2" s="1"/>
  <c r="N142" i="2"/>
  <c r="O142" i="2" s="1"/>
  <c r="N141" i="2"/>
  <c r="O141" i="2" s="1"/>
  <c r="N140" i="2"/>
  <c r="O140" i="2" s="1"/>
  <c r="N139" i="2"/>
  <c r="O139" i="2" s="1"/>
  <c r="N138" i="2"/>
  <c r="O138" i="2" s="1"/>
  <c r="N137" i="2"/>
  <c r="O137" i="2" s="1"/>
  <c r="N136" i="2"/>
  <c r="O136" i="2" s="1"/>
  <c r="N135" i="2"/>
  <c r="O135" i="2" s="1"/>
  <c r="N134" i="2"/>
  <c r="O134" i="2" s="1"/>
  <c r="N132" i="2"/>
  <c r="O132" i="2" s="1"/>
  <c r="N131" i="2"/>
  <c r="O131" i="2" s="1"/>
  <c r="N130" i="2"/>
  <c r="O130" i="2" s="1"/>
  <c r="N129" i="2"/>
  <c r="O129" i="2" s="1"/>
  <c r="N128" i="2"/>
  <c r="N127" i="2"/>
  <c r="N126" i="2"/>
  <c r="O126" i="2" s="1"/>
  <c r="N125" i="2"/>
  <c r="O125" i="2" s="1"/>
  <c r="N124" i="2"/>
  <c r="O124" i="2" s="1"/>
  <c r="N123" i="2"/>
  <c r="O123" i="2" s="1"/>
  <c r="N121" i="2"/>
  <c r="O121" i="2" s="1"/>
  <c r="N120" i="2"/>
  <c r="O120" i="2" s="1"/>
  <c r="N119" i="2"/>
  <c r="O119" i="2" s="1"/>
  <c r="N118" i="2"/>
  <c r="O118" i="2" s="1"/>
  <c r="N117" i="2"/>
  <c r="O117" i="2" s="1"/>
  <c r="N116" i="2"/>
  <c r="O116" i="2" s="1"/>
  <c r="N115" i="2"/>
  <c r="O115" i="2" s="1"/>
  <c r="N114" i="2"/>
  <c r="O114" i="2" s="1"/>
  <c r="N113" i="2"/>
  <c r="O113" i="2" s="1"/>
  <c r="N112" i="2"/>
  <c r="O112" i="2" s="1"/>
  <c r="N110" i="2"/>
  <c r="O110" i="2" s="1"/>
  <c r="N109" i="2"/>
  <c r="O109" i="2" s="1"/>
  <c r="N108" i="2"/>
  <c r="O108" i="2" s="1"/>
  <c r="N107" i="2"/>
  <c r="O107" i="2" s="1"/>
  <c r="N106" i="2"/>
  <c r="O106" i="2" s="1"/>
  <c r="N105" i="2"/>
  <c r="O105" i="2" s="1"/>
  <c r="N104" i="2"/>
  <c r="O104" i="2" s="1"/>
  <c r="N103" i="2"/>
  <c r="O103" i="2" s="1"/>
  <c r="N102" i="2"/>
  <c r="O102" i="2" s="1"/>
  <c r="N101" i="2"/>
  <c r="O101" i="2" s="1"/>
  <c r="N99" i="2"/>
  <c r="O99" i="2" s="1"/>
  <c r="N98" i="2"/>
  <c r="O98" i="2" s="1"/>
  <c r="N97" i="2"/>
  <c r="O97" i="2" s="1"/>
  <c r="N96" i="2"/>
  <c r="O96" i="2" s="1"/>
  <c r="N95" i="2"/>
  <c r="O95" i="2" s="1"/>
  <c r="N94" i="2"/>
  <c r="O94" i="2" s="1"/>
  <c r="N93" i="2"/>
  <c r="O93" i="2" s="1"/>
  <c r="N92" i="2"/>
  <c r="O92" i="2" s="1"/>
  <c r="N91" i="2"/>
  <c r="O91" i="2" s="1"/>
  <c r="N90" i="2"/>
  <c r="O90" i="2" s="1"/>
  <c r="N88" i="2"/>
  <c r="O88" i="2" s="1"/>
  <c r="N87" i="2"/>
  <c r="O87" i="2" s="1"/>
  <c r="N86" i="2"/>
  <c r="O86" i="2" s="1"/>
  <c r="N85" i="2"/>
  <c r="O85" i="2" s="1"/>
  <c r="N84" i="2"/>
  <c r="O84" i="2" s="1"/>
  <c r="N83" i="2"/>
  <c r="O83" i="2" s="1"/>
  <c r="N82" i="2"/>
  <c r="O82" i="2" s="1"/>
  <c r="N81" i="2"/>
  <c r="O81" i="2" s="1"/>
  <c r="N80" i="2"/>
  <c r="O80" i="2" s="1"/>
  <c r="N79" i="2"/>
  <c r="O79" i="2" s="1"/>
  <c r="N77" i="2"/>
  <c r="O77" i="2" s="1"/>
  <c r="N76" i="2"/>
  <c r="O76" i="2" s="1"/>
  <c r="N75" i="2"/>
  <c r="O75" i="2" s="1"/>
  <c r="N74" i="2"/>
  <c r="O74" i="2" s="1"/>
  <c r="N73" i="2"/>
  <c r="N72" i="2"/>
  <c r="N71" i="2"/>
  <c r="O71" i="2" s="1"/>
  <c r="N70" i="2"/>
  <c r="O70" i="2" s="1"/>
  <c r="N69" i="2"/>
  <c r="O69" i="2" s="1"/>
  <c r="N68" i="2"/>
  <c r="O68" i="2" s="1"/>
  <c r="P15" i="2"/>
  <c r="P16" i="2"/>
  <c r="P17" i="2"/>
  <c r="P18" i="2"/>
  <c r="P19" i="2"/>
  <c r="P20" i="2"/>
  <c r="P21" i="2"/>
  <c r="P22" i="2"/>
  <c r="N16" i="2"/>
  <c r="N17" i="2"/>
  <c r="N18" i="2"/>
  <c r="N19" i="2"/>
  <c r="N20" i="2"/>
  <c r="N21" i="2"/>
  <c r="N58" i="2" l="1"/>
  <c r="N59" i="2"/>
  <c r="N60" i="2"/>
  <c r="N61" i="2"/>
  <c r="O61" i="2" s="1"/>
  <c r="N62" i="2"/>
  <c r="N63" i="2"/>
  <c r="O63" i="2" s="1"/>
  <c r="N64" i="2"/>
  <c r="N65" i="2"/>
  <c r="N66" i="2"/>
  <c r="N13" i="2"/>
  <c r="O13" i="2" s="1"/>
  <c r="N14" i="2"/>
  <c r="O14" i="2" s="1"/>
  <c r="N15" i="2"/>
  <c r="O15" i="2" s="1"/>
  <c r="O19" i="2"/>
  <c r="O21" i="2"/>
  <c r="P14" i="2"/>
  <c r="H5" i="2"/>
  <c r="C42" i="3"/>
  <c r="O20" i="2"/>
  <c r="O16" i="2"/>
  <c r="N46" i="2"/>
  <c r="O46" i="2" s="1"/>
  <c r="N57" i="2"/>
  <c r="O57" i="2" s="1"/>
  <c r="N24" i="2"/>
  <c r="O24" i="2" s="1"/>
  <c r="N25" i="2"/>
  <c r="O25" i="2" s="1"/>
  <c r="N26" i="2"/>
  <c r="O26" i="2" s="1"/>
  <c r="N27" i="2"/>
  <c r="O27" i="2" s="1"/>
  <c r="N36" i="2"/>
  <c r="O36" i="2" s="1"/>
  <c r="N37" i="2"/>
  <c r="O37" i="2" s="1"/>
  <c r="N38" i="2"/>
  <c r="O38" i="2" s="1"/>
  <c r="N39" i="2"/>
  <c r="O39" i="2" s="1"/>
  <c r="N40" i="2"/>
  <c r="O40" i="2" s="1"/>
  <c r="N41" i="2"/>
  <c r="O41" i="2" s="1"/>
  <c r="N42" i="2"/>
  <c r="O42" i="2" s="1"/>
  <c r="N43" i="2"/>
  <c r="O43" i="2" s="1"/>
  <c r="N44" i="2"/>
  <c r="O44" i="2" s="1"/>
  <c r="N35" i="2"/>
  <c r="O35" i="2" s="1"/>
  <c r="N28" i="2"/>
  <c r="O28" i="2" s="1"/>
  <c r="N29" i="2"/>
  <c r="O29" i="2" s="1"/>
  <c r="N30" i="2"/>
  <c r="O30" i="2" s="1"/>
  <c r="N31" i="2"/>
  <c r="O31" i="2" s="1"/>
  <c r="N32" i="2"/>
  <c r="O32" i="2" s="1"/>
  <c r="N33" i="2"/>
  <c r="O33" i="2" s="1"/>
  <c r="N22" i="2"/>
  <c r="O22" i="2" s="1"/>
  <c r="N47" i="2"/>
  <c r="O47" i="2" s="1"/>
  <c r="N48" i="2"/>
  <c r="O48" i="2" s="1"/>
  <c r="N49" i="2"/>
  <c r="O49" i="2" s="1"/>
  <c r="O66" i="2" l="1"/>
  <c r="O65" i="2"/>
  <c r="O64" i="2"/>
  <c r="O62" i="2"/>
  <c r="O60" i="2"/>
  <c r="O59" i="2"/>
  <c r="O58" i="2"/>
  <c r="N55" i="2"/>
  <c r="O55" i="2" s="1"/>
  <c r="N54" i="2"/>
  <c r="O54" i="2" s="1"/>
  <c r="N53" i="2"/>
  <c r="O53" i="2" s="1"/>
  <c r="N52" i="2"/>
  <c r="O52" i="2" s="1"/>
  <c r="N51" i="2"/>
  <c r="O51" i="2" s="1"/>
  <c r="N50" i="2"/>
  <c r="O50" i="2" s="1"/>
  <c r="I6" i="2" l="1"/>
  <c r="I5" i="2"/>
  <c r="C1" i="1"/>
  <c r="D1" i="1" s="1"/>
  <c r="E1" i="1" l="1"/>
  <c r="F1" i="1" l="1"/>
  <c r="G1" i="1" s="1"/>
  <c r="H1" i="1" s="1"/>
  <c r="I1" i="1" l="1"/>
  <c r="J1" i="1" s="1"/>
  <c r="K1" i="1" s="1"/>
</calcChain>
</file>

<file path=xl/sharedStrings.xml><?xml version="1.0" encoding="utf-8"?>
<sst xmlns="http://schemas.openxmlformats.org/spreadsheetml/2006/main" count="430" uniqueCount="200">
  <si>
    <t xml:space="preserve">Version </t>
  </si>
  <si>
    <t>Goal of the template</t>
  </si>
  <si>
    <t>Dear supplier,
You hereby receive the raw material passport from the Dutch network operators Alliander, Enexis and Stedin. 
We will ask suppliers to complete a raw materials passport for our assets, such as installations, cables and pipes. This passport provides insight into the raw materials and materials the product consists of, how much recycled/secondary (biobased) material it contains and to what extent the product can be recycled at the end of its life. The results will be used to increase insight into the degree of circularity and will be translated into Circular Purching Indicators, which will be published in the Annual Reports of the network operators. The passport is also used to identify possibilities for making grid components more sustainable, thus forming a foundation for relevant product development programs. Finally, the passport provides information necessary for reporting according to the EU CSRD regulation. All network operators will make specific agreements with their suppliers about data use and privacy. 
On the following tabs you will find an explanation of how we have defined circularity, how we have translated this into this raw materials passport, and the input sheets where the data for the asset in question can be entered.
We sincerely thank you for the collaboration; let’s move towards a sustainable and circular infrastructure sector together!</t>
  </si>
  <si>
    <t>Overall information (above table)</t>
  </si>
  <si>
    <t xml:space="preserve">Input or calculated automatically? </t>
  </si>
  <si>
    <t>General information</t>
  </si>
  <si>
    <t>Supplier</t>
  </si>
  <si>
    <t>Official registered name of the supplier</t>
  </si>
  <si>
    <t>Input</t>
  </si>
  <si>
    <t>Product name</t>
  </si>
  <si>
    <t>Product name, as used in the systems of the network company</t>
  </si>
  <si>
    <t>Start date</t>
  </si>
  <si>
    <t>Date at which the pasport becomes active, and from which moment on the network company will use the results in its analyses and reports</t>
  </si>
  <si>
    <t>Product number</t>
  </si>
  <si>
    <t>Product number as used by seller in its logistic system</t>
  </si>
  <si>
    <t>Summary</t>
  </si>
  <si>
    <t>Total weight</t>
  </si>
  <si>
    <t>Total weight of the product</t>
  </si>
  <si>
    <t>Calculated automatically</t>
  </si>
  <si>
    <t>Circular-in total (%)</t>
  </si>
  <si>
    <t>Total circular-in score of the product. Calculated as the weighted average percentage of recycled/secondary (biobased) material.</t>
  </si>
  <si>
    <t>Circularity total</t>
  </si>
  <si>
    <t>Total circularity score of the product. Calculated as the weighted average of circularity scores, therefore taking into account both the percentage of circular-in and recyclable material.</t>
  </si>
  <si>
    <t>Validation</t>
  </si>
  <si>
    <t>Name</t>
  </si>
  <si>
    <t>Name of the person signing the passport</t>
  </si>
  <si>
    <t>Function</t>
  </si>
  <si>
    <t>Function of the person signing the passport (Should be C-level or national equivalent)</t>
  </si>
  <si>
    <t>KIWA Covenant Certificate Nr</t>
  </si>
  <si>
    <t>Number of the KIWA covenant certificate. With this covenant the supplier can let an independent company confirm the correctness of the material passport.</t>
  </si>
  <si>
    <t>Issue date KIWA Covenant</t>
  </si>
  <si>
    <t>Issue date of the KIWA Covenant certificate</t>
  </si>
  <si>
    <t>Signature</t>
  </si>
  <si>
    <t>Signature of the person signing the passport</t>
  </si>
  <si>
    <t>Resource information (table, information to be filled in)</t>
  </si>
  <si>
    <t>Resource information</t>
  </si>
  <si>
    <t>Material</t>
  </si>
  <si>
    <r>
      <t>Material selected from the list of available materials. It does include "Other" and "Unknown" but suppliers are encouraged to keep the use of those categories to a minimum. If a supplier feels another material category should be added, the involved grid operator</t>
    </r>
    <r>
      <rPr>
        <b/>
        <sz val="11"/>
        <color theme="1"/>
        <rFont val="Arial"/>
        <family val="2"/>
      </rPr>
      <t xml:space="preserve"> </t>
    </r>
    <r>
      <rPr>
        <sz val="11"/>
        <color theme="1"/>
        <rFont val="Arial"/>
        <family val="2"/>
      </rPr>
      <t>can be contacted.</t>
    </r>
  </si>
  <si>
    <t>Unit</t>
  </si>
  <si>
    <t>Unit for which the weight is filled in (for example M, KM, Unit)</t>
  </si>
  <si>
    <t>Measured Quantity</t>
  </si>
  <si>
    <t>The unit of measurement used. For example, 1000 in combination with M(eter) gives 1000 meter as unit of measurement</t>
  </si>
  <si>
    <t>Weight (g)</t>
  </si>
  <si>
    <t>Weight of the material in grams</t>
  </si>
  <si>
    <t>Circular-in (%)</t>
  </si>
  <si>
    <t xml:space="preserve">Percentage of the material that is recycled/secondary (biobased) material. </t>
  </si>
  <si>
    <t>Recyclable (%)</t>
  </si>
  <si>
    <t>Percentage of the material that is recyclable. Only 0% or 100% can be used. Recyclability should be judged by current technological and economical standards applicable to the production location of the asset. No assumpitons are allowed for further innovations or market developments that would make a material stream more recyclable. If either of those two instances occur, the passport can be updated and a new iteration will be used by buyer.</t>
  </si>
  <si>
    <t>Suppliers and source of the material</t>
  </si>
  <si>
    <t>Supplier/Producer (Tier 1)</t>
  </si>
  <si>
    <t>Supplier/producer that supplies the material/product to the company</t>
  </si>
  <si>
    <t>(Base) Product</t>
  </si>
  <si>
    <t>Base product that the tier 1 supplier/producer supplies to the company</t>
  </si>
  <si>
    <t>Supplier/Producer (Tier 2)</t>
  </si>
  <si>
    <t>Tier 2 supplier/producer that supplies to the tier 1 supplier/producer</t>
  </si>
  <si>
    <t>Source</t>
  </si>
  <si>
    <t xml:space="preserve">Source of the material used in the product, for example "bauxite mining" or "PE recycling within the EU", etc. </t>
  </si>
  <si>
    <t>(Base) material</t>
  </si>
  <si>
    <t>Base material used to make the material (if applicable)</t>
  </si>
  <si>
    <t>Resource information (table, automatically calculated fields)</t>
  </si>
  <si>
    <t>Scores</t>
  </si>
  <si>
    <t xml:space="preserve">The circularity score of the material based on the percentages of recycled/secondary (biobased) material used in the product. </t>
  </si>
  <si>
    <t>Circularity (%)</t>
  </si>
  <si>
    <t xml:space="preserve">Circularity (%) = (Circular-in (%) + Recyclable (%)) / 2 </t>
  </si>
  <si>
    <t>Circular-in (g)</t>
  </si>
  <si>
    <t>Circular-in (g) = Circular-in (%) * Weight (g)</t>
  </si>
  <si>
    <t>Recyclable (g)</t>
  </si>
  <si>
    <t>Recyclable (g) = Recyclable (%) * Weight (g)</t>
  </si>
  <si>
    <t>Supplier:</t>
  </si>
  <si>
    <t>Total weight (g)</t>
  </si>
  <si>
    <t>Name:</t>
  </si>
  <si>
    <t>Product name:</t>
  </si>
  <si>
    <t>Function:</t>
  </si>
  <si>
    <t>Start date:</t>
  </si>
  <si>
    <t>Circularity total (%)</t>
  </si>
  <si>
    <t>KIWA Covenant Certificate Nr:</t>
  </si>
  <si>
    <t xml:space="preserve">Product number: </t>
  </si>
  <si>
    <t>Issue date KIWA Certificate:</t>
  </si>
  <si>
    <t>Signature:</t>
  </si>
  <si>
    <t>Part</t>
  </si>
  <si>
    <t>Circularity (g) / 2</t>
  </si>
  <si>
    <t>Part X1</t>
  </si>
  <si>
    <t>Part X2</t>
  </si>
  <si>
    <t>Part X3</t>
  </si>
  <si>
    <t>Part X4</t>
  </si>
  <si>
    <t>Part X5</t>
  </si>
  <si>
    <t>Type</t>
  </si>
  <si>
    <t>Likely Recycled</t>
  </si>
  <si>
    <t>Max Recycled</t>
  </si>
  <si>
    <t>Max R/D recycled</t>
  </si>
  <si>
    <t>Likely Recyclability</t>
  </si>
  <si>
    <t>Max Recyclability</t>
  </si>
  <si>
    <t>Max R/D Recyclability</t>
  </si>
  <si>
    <t>Limits Recyclability</t>
  </si>
  <si>
    <t>Remarks</t>
  </si>
  <si>
    <t>Aluminium (alloys)</t>
  </si>
  <si>
    <t>Metal</t>
  </si>
  <si>
    <t>R</t>
  </si>
  <si>
    <t xml:space="preserve">Aluminium (electronic purity) </t>
  </si>
  <si>
    <t>N.A.</t>
  </si>
  <si>
    <t>Aluminium low carbon (alloy)</t>
  </si>
  <si>
    <t>Aluminium low carbon (electronic purity)</t>
  </si>
  <si>
    <t>Aluminium ASI certified</t>
  </si>
  <si>
    <t>Brass</t>
  </si>
  <si>
    <t>Circuit board</t>
  </si>
  <si>
    <t>Other</t>
  </si>
  <si>
    <t>D</t>
  </si>
  <si>
    <t>Cement (CEM I)</t>
  </si>
  <si>
    <t>Binder</t>
  </si>
  <si>
    <t>Cement (CEM II)</t>
  </si>
  <si>
    <t>Cement (CEM III/A)</t>
  </si>
  <si>
    <t xml:space="preserve">Cement (CEM III/B) </t>
  </si>
  <si>
    <t>Cement (Other)</t>
  </si>
  <si>
    <t>Copper (electronic purity)</t>
  </si>
  <si>
    <t>Copper (mechanical purity)</t>
  </si>
  <si>
    <t>Copper (tinned)</t>
  </si>
  <si>
    <t>Copper low carbon (electronic purity)</t>
  </si>
  <si>
    <t>Copper low carbon (mechanical purity)</t>
  </si>
  <si>
    <t xml:space="preserve">Clay Expanded (for concrete - Bläthon) </t>
  </si>
  <si>
    <t>Stone</t>
  </si>
  <si>
    <t>Fiberglass</t>
  </si>
  <si>
    <t>Glue</t>
  </si>
  <si>
    <t>YES</t>
  </si>
  <si>
    <t xml:space="preserve">The recyclability of this material is limited when it is glued. </t>
  </si>
  <si>
    <t>Grit (stone for concrete)</t>
  </si>
  <si>
    <t>Gold</t>
  </si>
  <si>
    <t>HDPE (MDPE in medium voltage)</t>
  </si>
  <si>
    <t>Plastic</t>
  </si>
  <si>
    <t>Ink</t>
  </si>
  <si>
    <t>Iron</t>
  </si>
  <si>
    <t>Lead</t>
  </si>
  <si>
    <t>Lithium</t>
  </si>
  <si>
    <t>Nickel</t>
  </si>
  <si>
    <t>Oil standard mineral</t>
  </si>
  <si>
    <t>Oil</t>
  </si>
  <si>
    <t>Oil recycled standard mineral</t>
  </si>
  <si>
    <t>Oil primary biobased ester</t>
  </si>
  <si>
    <t>Oil secondary biobased ester</t>
  </si>
  <si>
    <t>Oil ester</t>
  </si>
  <si>
    <t>Paint</t>
  </si>
  <si>
    <t>Paper</t>
  </si>
  <si>
    <t>PBT</t>
  </si>
  <si>
    <t>PC</t>
  </si>
  <si>
    <t>PC GF10%</t>
  </si>
  <si>
    <t>PE standard</t>
  </si>
  <si>
    <t>The recyclability of this material is limited when it is glued: This material is used in multiple assets, in which recyclability differs.</t>
  </si>
  <si>
    <t>PE mechanical recycled</t>
  </si>
  <si>
    <t>The recyclability of this material is limited when it is glued: This material is used in multiple assets, in which recycability differs.</t>
  </si>
  <si>
    <t xml:space="preserve">PE primary biobased </t>
  </si>
  <si>
    <t>PE secondary biobased</t>
  </si>
  <si>
    <t>PET</t>
  </si>
  <si>
    <t>Porcelain/Ceramics</t>
  </si>
  <si>
    <t>Ceramics</t>
  </si>
  <si>
    <t>PP</t>
  </si>
  <si>
    <t>PP (semicon)</t>
  </si>
  <si>
    <t xml:space="preserve">Pressboard </t>
  </si>
  <si>
    <t xml:space="preserve">Because the paper is polluted with oil there are limits to its recyclability. This is industrial waste. </t>
  </si>
  <si>
    <t>PVC</t>
  </si>
  <si>
    <t>PVC mechanical recycled</t>
  </si>
  <si>
    <t>Rubber (not crosslinked)</t>
  </si>
  <si>
    <t>Sand for concrete</t>
  </si>
  <si>
    <t>Mineral</t>
  </si>
  <si>
    <t>Contains silica</t>
  </si>
  <si>
    <t>Silver</t>
  </si>
  <si>
    <t>Steel</t>
  </si>
  <si>
    <t>Steel (carbon steel)</t>
  </si>
  <si>
    <t>Steel (grain oriented electrical steel)</t>
  </si>
  <si>
    <t>Steel (stainless steel)</t>
  </si>
  <si>
    <t>Steel (zinc plated)</t>
  </si>
  <si>
    <t>Steel low carbon (carbon steel)</t>
  </si>
  <si>
    <t>Steel low carbon (grain oriented electrical steel)</t>
  </si>
  <si>
    <t>Steel low carbon (stainless steel)</t>
  </si>
  <si>
    <t>Steel low carbon (zinc plated)</t>
  </si>
  <si>
    <t>Tin</t>
  </si>
  <si>
    <t>Unknown</t>
  </si>
  <si>
    <t>Water for concrete</t>
  </si>
  <si>
    <t>Water</t>
  </si>
  <si>
    <t xml:space="preserve">Waterblocking tapes </t>
  </si>
  <si>
    <t>Wood A Quality</t>
  </si>
  <si>
    <t>Wood</t>
  </si>
  <si>
    <t>Wood B Quality</t>
  </si>
  <si>
    <t xml:space="preserve">XLPE Insulation (natural) </t>
  </si>
  <si>
    <t>The recyclability of this material is limited as it is assumed to be glued.</t>
  </si>
  <si>
    <t>XLPE Semiconductive (black with carbon)</t>
  </si>
  <si>
    <t xml:space="preserve">Zinc  </t>
  </si>
  <si>
    <t>Part X6</t>
  </si>
  <si>
    <t>Part X7</t>
  </si>
  <si>
    <t>Part X8</t>
  </si>
  <si>
    <t>Part X9</t>
  </si>
  <si>
    <t>Part X10</t>
  </si>
  <si>
    <t>Part X11</t>
  </si>
  <si>
    <t>Part X12</t>
  </si>
  <si>
    <t>Part X13</t>
  </si>
  <si>
    <t>Part X14</t>
  </si>
  <si>
    <t>Part X15</t>
  </si>
  <si>
    <t>Part X16</t>
  </si>
  <si>
    <t>Part X17</t>
  </si>
  <si>
    <t>Part X18</t>
  </si>
  <si>
    <t>Part X19</t>
  </si>
  <si>
    <t>Part X20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</si>
</sst>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_ ;\-#,##0.00\ "/>
    <numFmt numFmtId="166" formatCode="#,##0_ ;\-#,##0\ "/>
  </numFmts>
  <fonts count="15"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0"/>
      <name val="Arial"/>
      <family val="2"/>
    </font>
    <font>
      <b/>
      <sz val="11"/>
      <color theme="0"/>
      <name val="Arial"/>
      <family val="2"/>
    </font>
    <font>
      <b/>
      <sz val="11"/>
      <color theme="1"/>
      <name val="Arial"/>
      <family val="2"/>
    </font>
    <font>
      <sz val="11"/>
      <color rgb="FFFF0000"/>
      <name val="Arial"/>
      <family val="2"/>
    </font>
    <font>
      <sz val="11"/>
      <color rgb="FF000000"/>
      <name val="Arial"/>
      <family val="2"/>
    </font>
    <font>
      <b/>
      <sz val="11"/>
      <name val="Arial"/>
      <family val="2"/>
    </font>
    <font>
      <sz val="11"/>
      <color rgb="FF03B2B6"/>
      <name val="Arial"/>
      <family val="2"/>
    </font>
    <font>
      <sz val="11"/>
      <color rgb="FF96C8D4"/>
      <name val="Arial"/>
      <family val="2"/>
    </font>
    <font>
      <i/>
      <sz val="11"/>
      <name val="Arial"/>
      <family val="2"/>
    </font>
    <font>
      <sz val="11"/>
      <color theme="1"/>
      <name val="Arial"/>
    </font>
    <font>
      <b/>
      <sz val="11"/>
      <color theme="1"/>
      <name val="Arial"/>
    </font>
  </fonts>
  <fills count="7">
    <fill>
      <patternFill patternType="none"/>
    </fill>
    <fill>
      <patternFill patternType="gray125"/>
    </fill>
    <fill>
      <patternFill patternType="solid">
        <fgColor theme="0"/>
        <bgColor indexed="64"/>
      </patternFill>
    </fill>
    <fill>
      <patternFill patternType="solid">
        <fgColor rgb="FF008397"/>
        <bgColor indexed="64"/>
      </patternFill>
    </fill>
    <fill>
      <patternFill patternType="solid">
        <fgColor rgb="FFF0F0F0"/>
        <bgColor indexed="64"/>
      </patternFill>
    </fill>
    <fill>
      <patternFill patternType="solid">
        <fgColor theme="8" tint="0.59999389629810485"/>
        <bgColor indexed="64"/>
      </patternFill>
    </fill>
    <fill>
      <patternFill patternType="solid">
        <fgColor rgb="FFBDD7EE"/>
        <bgColor indexed="64"/>
      </patternFill>
    </fill>
  </fills>
  <borders count="66">
    <border>
      <left/>
      <right/>
      <top/>
      <bottom/>
      <diagonal/>
    </border>
    <border>
      <left style="thin">
        <color theme="0"/>
      </left>
      <right/>
      <top/>
      <bottom/>
      <diagonal/>
    </border>
    <border>
      <left/>
      <right/>
      <top style="thin">
        <color rgb="FF008397"/>
      </top>
      <bottom style="thin">
        <color rgb="FF008397"/>
      </bottom>
      <diagonal/>
    </border>
    <border>
      <left/>
      <right/>
      <top/>
      <bottom style="thin">
        <color rgb="FF008397"/>
      </bottom>
      <diagonal/>
    </border>
    <border>
      <left/>
      <right/>
      <top style="thin">
        <color rgb="FF008397"/>
      </top>
      <bottom/>
      <diagonal/>
    </border>
    <border>
      <left/>
      <right/>
      <top style="thin">
        <color rgb="FF008397"/>
      </top>
      <bottom style="medium">
        <color rgb="FF008397"/>
      </bottom>
      <diagonal/>
    </border>
    <border>
      <left/>
      <right style="thin">
        <color indexed="64"/>
      </right>
      <top style="thin">
        <color rgb="FF008397"/>
      </top>
      <bottom/>
      <diagonal/>
    </border>
    <border>
      <left style="thin">
        <color theme="0"/>
      </left>
      <right/>
      <top/>
      <bottom style="thin">
        <color rgb="FF008397"/>
      </bottom>
      <diagonal/>
    </border>
    <border>
      <left style="thin">
        <color theme="0"/>
      </left>
      <right/>
      <top style="thin">
        <color rgb="FF008397"/>
      </top>
      <bottom style="medium">
        <color rgb="FF008397"/>
      </bottom>
      <diagonal/>
    </border>
    <border>
      <left/>
      <right/>
      <top/>
      <bottom style="medium">
        <color rgb="FF008397"/>
      </bottom>
      <diagonal/>
    </border>
    <border>
      <left/>
      <right/>
      <top style="medium">
        <color rgb="FF008397"/>
      </top>
      <bottom style="thin">
        <color rgb="FF008397"/>
      </bottom>
      <diagonal/>
    </border>
    <border>
      <left/>
      <right style="thin">
        <color theme="0"/>
      </right>
      <top style="thin">
        <color rgb="FF008397"/>
      </top>
      <bottom/>
      <diagonal/>
    </border>
    <border>
      <left style="thin">
        <color theme="0"/>
      </left>
      <right style="thin">
        <color theme="0"/>
      </right>
      <top style="thin">
        <color rgb="FF008397"/>
      </top>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style="thin">
        <color indexed="64"/>
      </top>
      <bottom style="thin">
        <color theme="1"/>
      </bottom>
      <diagonal/>
    </border>
    <border>
      <left style="thin">
        <color theme="0"/>
      </left>
      <right/>
      <top style="thin">
        <color indexed="64"/>
      </top>
      <bottom style="thin">
        <color theme="1"/>
      </bottom>
      <diagonal/>
    </border>
    <border>
      <left/>
      <right/>
      <top style="thin">
        <color theme="1"/>
      </top>
      <bottom style="thin">
        <color indexed="64"/>
      </bottom>
      <diagonal/>
    </border>
    <border>
      <left style="thin">
        <color theme="0"/>
      </left>
      <right/>
      <top style="thin">
        <color theme="1"/>
      </top>
      <bottom style="thin">
        <color indexed="64"/>
      </bottom>
      <diagonal/>
    </border>
    <border>
      <left style="thin">
        <color rgb="FFBDD7EE"/>
      </left>
      <right/>
      <top style="thin">
        <color rgb="FF008397"/>
      </top>
      <bottom style="thin">
        <color rgb="FF008397"/>
      </bottom>
      <diagonal/>
    </border>
    <border>
      <left style="thin">
        <color rgb="FFF0F0F0"/>
      </left>
      <right/>
      <top style="thin">
        <color rgb="FF008397"/>
      </top>
      <bottom style="thin">
        <color theme="1"/>
      </bottom>
      <diagonal/>
    </border>
    <border>
      <left style="thin">
        <color theme="0"/>
      </left>
      <right style="thin">
        <color rgb="FFF0F0F0"/>
      </right>
      <top style="thin">
        <color theme="1"/>
      </top>
      <bottom style="thin">
        <color theme="1"/>
      </bottom>
      <diagonal/>
    </border>
    <border>
      <left style="thin">
        <color theme="0"/>
      </left>
      <right style="thin">
        <color rgb="FFF0F0F0"/>
      </right>
      <top style="thin">
        <color rgb="FF008397"/>
      </top>
      <bottom/>
      <diagonal/>
    </border>
    <border>
      <left style="thin">
        <color rgb="FF008397"/>
      </left>
      <right/>
      <top style="thin">
        <color rgb="FF008397"/>
      </top>
      <bottom style="thin">
        <color rgb="FF008397"/>
      </bottom>
      <diagonal/>
    </border>
    <border>
      <left/>
      <right style="thin">
        <color rgb="FF008397"/>
      </right>
      <top style="thin">
        <color rgb="FF008397"/>
      </top>
      <bottom style="thin">
        <color rgb="FF008397"/>
      </bottom>
      <diagonal/>
    </border>
    <border>
      <left/>
      <right style="thin">
        <color rgb="FF008397"/>
      </right>
      <top/>
      <bottom style="thin">
        <color rgb="FF008397"/>
      </bottom>
      <diagonal/>
    </border>
    <border>
      <left/>
      <right style="thin">
        <color rgb="FFBDD7EE"/>
      </right>
      <top style="thin">
        <color rgb="FF008397"/>
      </top>
      <bottom style="thin">
        <color rgb="FF008397"/>
      </bottom>
      <diagonal/>
    </border>
    <border>
      <left style="thin">
        <color theme="0"/>
      </left>
      <right style="thin">
        <color rgb="FFF0F0F0"/>
      </right>
      <top style="thin">
        <color theme="1"/>
      </top>
      <bottom style="thin">
        <color indexed="64"/>
      </bottom>
      <diagonal/>
    </border>
    <border>
      <left/>
      <right/>
      <top style="thin">
        <color rgb="FF00A6AC"/>
      </top>
      <bottom style="thin">
        <color indexed="64"/>
      </bottom>
      <diagonal/>
    </border>
    <border>
      <left style="thin">
        <color rgb="FFBDD7EE"/>
      </left>
      <right/>
      <top style="thin">
        <color rgb="FF008397"/>
      </top>
      <bottom style="thin">
        <color rgb="FF00A6AC"/>
      </bottom>
      <diagonal/>
    </border>
    <border>
      <left style="thin">
        <color theme="0"/>
      </left>
      <right style="thin">
        <color rgb="FFF0F0F0"/>
      </right>
      <top style="thin">
        <color rgb="FF00A6AC"/>
      </top>
      <bottom style="thin">
        <color theme="1"/>
      </bottom>
      <diagonal/>
    </border>
    <border>
      <left style="thin">
        <color theme="0"/>
      </left>
      <right/>
      <top style="thin">
        <color rgb="FF03B2B6"/>
      </top>
      <bottom style="thin">
        <color theme="1"/>
      </bottom>
      <diagonal/>
    </border>
    <border>
      <left/>
      <right/>
      <top style="thin">
        <color rgb="FF03B2B6"/>
      </top>
      <bottom style="thin">
        <color indexed="64"/>
      </bottom>
      <diagonal/>
    </border>
    <border>
      <left style="thin">
        <color rgb="FFF0F0F0"/>
      </left>
      <right/>
      <top style="thin">
        <color rgb="FF008397"/>
      </top>
      <bottom style="thin">
        <color indexed="64"/>
      </bottom>
      <diagonal/>
    </border>
    <border>
      <left/>
      <right/>
      <top style="thin">
        <color rgb="FF03B2B6"/>
      </top>
      <bottom/>
      <diagonal/>
    </border>
    <border>
      <left style="thin">
        <color rgb="FFF0F0F0"/>
      </left>
      <right/>
      <top/>
      <bottom style="thin">
        <color theme="1"/>
      </bottom>
      <diagonal/>
    </border>
    <border>
      <left/>
      <right/>
      <top style="thin">
        <color rgb="FF008397"/>
      </top>
      <bottom style="thin">
        <color rgb="FF00A6AC"/>
      </bottom>
      <diagonal/>
    </border>
    <border>
      <left style="thin">
        <color theme="0"/>
      </left>
      <right/>
      <top style="thin">
        <color rgb="FF00A6AC"/>
      </top>
      <bottom style="thin">
        <color indexed="64"/>
      </bottom>
      <diagonal/>
    </border>
    <border>
      <left style="thin">
        <color rgb="FFBDD7EE"/>
      </left>
      <right style="thin">
        <color rgb="FFBDD7EE"/>
      </right>
      <top style="thin">
        <color rgb="FF00A6AC"/>
      </top>
      <bottom style="thin">
        <color rgb="FF00A6AC"/>
      </bottom>
      <diagonal/>
    </border>
    <border>
      <left style="thin">
        <color rgb="FFBDD7EE"/>
      </left>
      <right/>
      <top/>
      <bottom style="thin">
        <color rgb="FF00A6AC"/>
      </bottom>
      <diagonal/>
    </border>
    <border>
      <left style="thin">
        <color rgb="FFBDD7EE"/>
      </left>
      <right/>
      <top style="thin">
        <color rgb="FF00A6AC"/>
      </top>
      <bottom style="thin">
        <color rgb="FF00A6AC"/>
      </bottom>
      <diagonal/>
    </border>
    <border>
      <left style="thin">
        <color theme="0"/>
      </left>
      <right/>
      <top style="thin">
        <color theme="1"/>
      </top>
      <bottom style="thin">
        <color rgb="FF00A6AC"/>
      </bottom>
      <diagonal/>
    </border>
    <border>
      <left style="thin">
        <color rgb="FFBDD7EE"/>
      </left>
      <right/>
      <top/>
      <bottom/>
      <diagonal/>
    </border>
    <border>
      <left style="thin">
        <color rgb="FFF0F0F0"/>
      </left>
      <right style="thin">
        <color rgb="FFF0F0F0"/>
      </right>
      <top style="thin">
        <color rgb="FF00A6AC"/>
      </top>
      <bottom style="thin">
        <color theme="1"/>
      </bottom>
      <diagonal/>
    </border>
    <border>
      <left style="thin">
        <color rgb="FFBDD7EE"/>
      </left>
      <right style="thin">
        <color rgb="FFBDD7EE"/>
      </right>
      <top style="thin">
        <color rgb="FF00A6AC"/>
      </top>
      <bottom/>
      <diagonal/>
    </border>
    <border>
      <left style="thin">
        <color theme="0"/>
      </left>
      <right style="thin">
        <color rgb="FFF0F0F0"/>
      </right>
      <top style="thin">
        <color theme="1"/>
      </top>
      <bottom/>
      <diagonal/>
    </border>
    <border>
      <left style="thin">
        <color rgb="FFF0F0F0"/>
      </left>
      <right/>
      <top style="thin">
        <color theme="1"/>
      </top>
      <bottom style="thin">
        <color rgb="FF00A6AC"/>
      </bottom>
      <diagonal/>
    </border>
    <border>
      <left style="thin">
        <color rgb="FFBDD7EE"/>
      </left>
      <right/>
      <top style="thin">
        <color rgb="FF00A6AC"/>
      </top>
      <bottom/>
      <diagonal/>
    </border>
    <border>
      <left/>
      <right/>
      <top style="thin">
        <color rgb="FF00A6AC"/>
      </top>
      <bottom style="thin">
        <color rgb="FF00A6AC"/>
      </bottom>
      <diagonal/>
    </border>
    <border>
      <left style="thin">
        <color rgb="FFF0F0F0"/>
      </left>
      <right style="thin">
        <color rgb="FFF0F0F0"/>
      </right>
      <top/>
      <bottom style="thin">
        <color theme="1"/>
      </bottom>
      <diagonal/>
    </border>
    <border>
      <left/>
      <right/>
      <top style="thin">
        <color indexed="64"/>
      </top>
      <bottom style="thin">
        <color rgb="FF00A6AC"/>
      </bottom>
      <diagonal/>
    </border>
    <border>
      <left/>
      <right/>
      <top/>
      <bottom style="thin">
        <color indexed="64"/>
      </bottom>
      <diagonal/>
    </border>
    <border>
      <left style="thin">
        <color theme="0"/>
      </left>
      <right/>
      <top/>
      <bottom style="thin">
        <color indexed="64"/>
      </bottom>
      <diagonal/>
    </border>
    <border>
      <left style="thin">
        <color rgb="FFBDD7EE"/>
      </left>
      <right style="thin">
        <color rgb="FFBDD7EE"/>
      </right>
      <top/>
      <bottom style="thin">
        <color rgb="FF00A6AC"/>
      </bottom>
      <diagonal/>
    </border>
    <border>
      <left style="thin">
        <color theme="0"/>
      </left>
      <right/>
      <top style="thin">
        <color auto="1"/>
      </top>
      <bottom style="thin">
        <color rgb="FF00A6AC"/>
      </bottom>
      <diagonal/>
    </border>
    <border>
      <left style="thin">
        <color rgb="FFBDD7EE"/>
      </left>
      <right/>
      <top/>
      <bottom style="thin">
        <color rgb="FF008397"/>
      </bottom>
      <diagonal/>
    </border>
    <border>
      <left/>
      <right/>
      <top/>
      <bottom style="thin">
        <color rgb="FF00A6AC"/>
      </bottom>
      <diagonal/>
    </border>
    <border>
      <left style="thin">
        <color theme="0"/>
      </left>
      <right style="thin">
        <color rgb="FFF0F0F0"/>
      </right>
      <top/>
      <bottom style="thin">
        <color rgb="FF008397"/>
      </bottom>
      <diagonal/>
    </border>
    <border>
      <left/>
      <right/>
      <top style="thin">
        <color rgb="FF00A6AC"/>
      </top>
      <bottom style="thin">
        <color rgb="FF008397"/>
      </bottom>
      <diagonal/>
    </border>
    <border>
      <left style="thin">
        <color theme="0"/>
      </left>
      <right/>
      <top/>
      <bottom style="thin">
        <color rgb="FF00A6AC"/>
      </bottom>
      <diagonal/>
    </border>
    <border>
      <left style="thin">
        <color theme="0"/>
      </left>
      <right style="thin">
        <color rgb="FFF0F0F0"/>
      </right>
      <top/>
      <bottom style="thin">
        <color rgb="FF00A6AC"/>
      </bottom>
      <diagonal/>
    </border>
    <border>
      <left/>
      <right/>
      <top/>
      <bottom style="medium">
        <color rgb="FF00A6AC"/>
      </bottom>
      <diagonal/>
    </border>
    <border>
      <left style="thin">
        <color theme="0"/>
      </left>
      <right/>
      <top/>
      <bottom style="medium">
        <color rgb="FF00A6AC"/>
      </bottom>
      <diagonal/>
    </border>
    <border>
      <left style="thin">
        <color theme="0"/>
      </left>
      <right style="thin">
        <color rgb="FFF0F0F0"/>
      </right>
      <top/>
      <bottom style="medium">
        <color rgb="FF00A6AC"/>
      </bottom>
      <diagonal/>
    </border>
    <border>
      <left/>
      <right/>
      <top style="thin">
        <color rgb="FF00A6AC"/>
      </top>
      <bottom style="medium">
        <color rgb="FF00A6AC"/>
      </bottom>
      <diagonal/>
    </border>
    <border>
      <left/>
      <right/>
      <top style="thin">
        <color indexed="64"/>
      </top>
      <bottom style="medium">
        <color rgb="FF03B2B6"/>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2" fillId="0" borderId="0" xfId="0" applyFont="1"/>
    <xf numFmtId="0" fontId="3" fillId="2" borderId="2" xfId="0" applyFont="1" applyFill="1" applyBorder="1" applyAlignment="1">
      <alignment vertical="top"/>
    </xf>
    <xf numFmtId="9" fontId="3" fillId="2" borderId="2" xfId="2" applyFont="1" applyFill="1" applyBorder="1" applyAlignment="1">
      <alignment horizontal="center" vertical="top"/>
    </xf>
    <xf numFmtId="0" fontId="3" fillId="2" borderId="3" xfId="0" applyFont="1" applyFill="1" applyBorder="1" applyAlignment="1">
      <alignment vertical="top"/>
    </xf>
    <xf numFmtId="9" fontId="3" fillId="2" borderId="3" xfId="2" applyFont="1" applyFill="1" applyBorder="1" applyAlignment="1">
      <alignment horizontal="center" vertical="top"/>
    </xf>
    <xf numFmtId="9" fontId="3" fillId="2" borderId="3" xfId="2" applyFont="1" applyFill="1" applyBorder="1" applyAlignment="1">
      <alignment vertical="top"/>
    </xf>
    <xf numFmtId="0" fontId="3" fillId="2" borderId="2" xfId="0" applyFont="1" applyFill="1" applyBorder="1" applyAlignment="1">
      <alignment vertical="top" wrapText="1"/>
    </xf>
    <xf numFmtId="9" fontId="3" fillId="2" borderId="2" xfId="2" applyFont="1" applyFill="1" applyBorder="1" applyAlignment="1">
      <alignment vertical="top"/>
    </xf>
    <xf numFmtId="9" fontId="3" fillId="2" borderId="2" xfId="0" applyNumberFormat="1" applyFont="1" applyFill="1" applyBorder="1" applyAlignment="1">
      <alignment horizontal="center" vertical="top"/>
    </xf>
    <xf numFmtId="0" fontId="3" fillId="2" borderId="2" xfId="0" applyFont="1" applyFill="1" applyBorder="1" applyAlignment="1">
      <alignment horizontal="center" vertical="top"/>
    </xf>
    <xf numFmtId="0" fontId="3" fillId="2" borderId="5" xfId="0" applyFont="1" applyFill="1" applyBorder="1" applyAlignment="1">
      <alignment vertical="top"/>
    </xf>
    <xf numFmtId="9" fontId="3" fillId="2" borderId="5" xfId="2" applyFont="1" applyFill="1" applyBorder="1" applyAlignment="1">
      <alignment horizontal="center" vertical="top"/>
    </xf>
    <xf numFmtId="9" fontId="3" fillId="2" borderId="5" xfId="2" applyFont="1" applyFill="1" applyBorder="1" applyAlignment="1">
      <alignment vertical="top"/>
    </xf>
    <xf numFmtId="0" fontId="2" fillId="0" borderId="9" xfId="0" applyFont="1" applyBorder="1" applyAlignment="1">
      <alignment vertical="top" wrapText="1"/>
    </xf>
    <xf numFmtId="0" fontId="4" fillId="3" borderId="12" xfId="0" applyFont="1" applyFill="1" applyBorder="1" applyAlignment="1">
      <alignment horizontal="center" vertical="center" textRotation="90"/>
    </xf>
    <xf numFmtId="0" fontId="4" fillId="3" borderId="11" xfId="0" applyFont="1" applyFill="1" applyBorder="1" applyAlignment="1">
      <alignment horizontal="center" vertical="center" textRotation="90"/>
    </xf>
    <xf numFmtId="0" fontId="2" fillId="0" borderId="0" xfId="0" applyFont="1" applyAlignment="1">
      <alignment vertical="top"/>
    </xf>
    <xf numFmtId="9" fontId="3" fillId="2" borderId="3" xfId="0" applyNumberFormat="1" applyFont="1" applyFill="1" applyBorder="1" applyAlignment="1">
      <alignment horizontal="center" vertical="top"/>
    </xf>
    <xf numFmtId="0" fontId="3" fillId="2" borderId="3" xfId="0" applyFont="1" applyFill="1" applyBorder="1" applyAlignment="1">
      <alignment vertical="top" wrapText="1"/>
    </xf>
    <xf numFmtId="0" fontId="7" fillId="0" borderId="0" xfId="0" applyFont="1" applyAlignment="1">
      <alignment vertical="top"/>
    </xf>
    <xf numFmtId="0" fontId="2" fillId="2" borderId="2" xfId="0" applyFont="1" applyFill="1" applyBorder="1" applyAlignment="1">
      <alignment wrapText="1"/>
    </xf>
    <xf numFmtId="0" fontId="2" fillId="4" borderId="10" xfId="0" applyFont="1" applyFill="1" applyBorder="1" applyAlignment="1">
      <alignment vertical="top" wrapText="1"/>
    </xf>
    <xf numFmtId="0" fontId="2" fillId="4" borderId="2" xfId="0" applyFont="1" applyFill="1" applyBorder="1" applyAlignment="1">
      <alignment vertical="top" wrapText="1"/>
    </xf>
    <xf numFmtId="0" fontId="2" fillId="2" borderId="2" xfId="0" applyFont="1" applyFill="1" applyBorder="1" applyAlignment="1">
      <alignment vertical="top" wrapText="1"/>
    </xf>
    <xf numFmtId="14" fontId="8" fillId="0" borderId="9" xfId="0" applyNumberFormat="1" applyFont="1" applyBorder="1" applyAlignment="1">
      <alignment horizontal="left" vertical="top"/>
    </xf>
    <xf numFmtId="0" fontId="8" fillId="2" borderId="3" xfId="0" applyFont="1" applyFill="1" applyBorder="1" applyAlignment="1">
      <alignment vertical="top"/>
    </xf>
    <xf numFmtId="9" fontId="8" fillId="2" borderId="3" xfId="2" applyFont="1" applyFill="1" applyBorder="1" applyAlignment="1">
      <alignment horizontal="center" vertical="top"/>
    </xf>
    <xf numFmtId="9" fontId="8" fillId="2" borderId="3" xfId="2" applyFont="1" applyFill="1" applyBorder="1" applyAlignment="1">
      <alignment vertical="top"/>
    </xf>
    <xf numFmtId="0" fontId="8" fillId="2" borderId="2" xfId="0" applyFont="1" applyFill="1" applyBorder="1" applyAlignment="1">
      <alignment vertical="top"/>
    </xf>
    <xf numFmtId="9" fontId="8" fillId="2" borderId="2" xfId="2" applyFont="1" applyFill="1" applyBorder="1" applyAlignment="1">
      <alignment horizontal="center" vertical="top"/>
    </xf>
    <xf numFmtId="9" fontId="8" fillId="2" borderId="2" xfId="2" applyFont="1" applyFill="1" applyBorder="1" applyAlignment="1">
      <alignment vertical="top"/>
    </xf>
    <xf numFmtId="0" fontId="8" fillId="2" borderId="0" xfId="0" applyFont="1" applyFill="1" applyAlignment="1">
      <alignment horizontal="center" vertical="top"/>
    </xf>
    <xf numFmtId="0" fontId="8" fillId="2" borderId="2" xfId="0" applyFont="1" applyFill="1" applyBorder="1" applyAlignment="1">
      <alignment vertical="top" wrapText="1"/>
    </xf>
    <xf numFmtId="9" fontId="8" fillId="2" borderId="4" xfId="2" applyFont="1" applyFill="1" applyBorder="1" applyAlignment="1">
      <alignment horizontal="center" vertical="top"/>
    </xf>
    <xf numFmtId="9" fontId="8" fillId="2" borderId="0" xfId="2" applyFont="1" applyFill="1" applyBorder="1" applyAlignment="1">
      <alignment vertical="top"/>
    </xf>
    <xf numFmtId="0" fontId="8" fillId="2" borderId="2" xfId="0" quotePrefix="1" applyFont="1" applyFill="1" applyBorder="1" applyAlignment="1">
      <alignment vertical="top" wrapText="1"/>
    </xf>
    <xf numFmtId="0" fontId="11" fillId="0" borderId="0" xfId="0" applyFont="1"/>
    <xf numFmtId="0" fontId="2" fillId="0" borderId="0" xfId="0" applyFont="1" applyAlignment="1">
      <alignment horizontal="left" vertical="top"/>
    </xf>
    <xf numFmtId="0" fontId="3" fillId="0" borderId="0" xfId="0" applyFont="1" applyAlignment="1">
      <alignment vertical="top" wrapText="1"/>
    </xf>
    <xf numFmtId="0" fontId="12" fillId="0" borderId="0" xfId="0" applyFont="1" applyAlignment="1">
      <alignment horizontal="center" vertical="top"/>
    </xf>
    <xf numFmtId="0" fontId="3" fillId="0" borderId="0" xfId="0" applyFont="1" applyAlignment="1">
      <alignment vertical="top"/>
    </xf>
    <xf numFmtId="0" fontId="3" fillId="0" borderId="1" xfId="0" applyFont="1" applyBorder="1" applyAlignment="1">
      <alignment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8" fillId="2" borderId="0" xfId="0" applyFont="1" applyFill="1" applyAlignment="1">
      <alignment vertical="top" wrapText="1"/>
    </xf>
    <xf numFmtId="0" fontId="3" fillId="2" borderId="5" xfId="0" applyFont="1" applyFill="1" applyBorder="1" applyAlignment="1">
      <alignment vertical="top" wrapText="1"/>
    </xf>
    <xf numFmtId="0" fontId="3" fillId="0" borderId="0" xfId="0" applyFont="1" applyAlignment="1">
      <alignment horizontal="center" vertical="top"/>
    </xf>
    <xf numFmtId="0" fontId="5" fillId="3" borderId="0" xfId="0" applyFont="1" applyFill="1" applyAlignment="1">
      <alignment vertical="top" wrapText="1"/>
    </xf>
    <xf numFmtId="0" fontId="2" fillId="0" borderId="0" xfId="0" applyFont="1" applyAlignment="1">
      <alignment vertical="top" wrapText="1"/>
    </xf>
    <xf numFmtId="0" fontId="2" fillId="0" borderId="2" xfId="0" applyFont="1" applyBorder="1" applyAlignment="1">
      <alignment vertical="top" wrapText="1"/>
    </xf>
    <xf numFmtId="0" fontId="8" fillId="0" borderId="9" xfId="0" applyFont="1" applyBorder="1" applyAlignment="1">
      <alignment horizontal="left" vertical="top" wrapText="1"/>
    </xf>
    <xf numFmtId="0" fontId="2" fillId="0" borderId="10" xfId="0" applyFont="1" applyBorder="1" applyAlignment="1">
      <alignment vertical="top" wrapText="1"/>
    </xf>
    <xf numFmtId="0" fontId="3" fillId="0" borderId="10" xfId="0" applyFont="1" applyBorder="1" applyAlignment="1">
      <alignment vertical="top" wrapText="1"/>
    </xf>
    <xf numFmtId="0" fontId="2" fillId="3" borderId="0" xfId="0" applyFont="1" applyFill="1" applyAlignment="1">
      <alignment horizontal="left"/>
    </xf>
    <xf numFmtId="0" fontId="4" fillId="3" borderId="2" xfId="0" applyFont="1" applyFill="1" applyBorder="1" applyAlignment="1">
      <alignment horizontal="center"/>
    </xf>
    <xf numFmtId="164" fontId="3" fillId="5" borderId="36" xfId="1" applyFont="1" applyFill="1" applyBorder="1" applyAlignment="1" applyProtection="1">
      <alignment horizontal="right"/>
    </xf>
    <xf numFmtId="9" fontId="3" fillId="5" borderId="44" xfId="2" applyFont="1" applyFill="1" applyBorder="1" applyAlignment="1" applyProtection="1">
      <alignment horizontal="right"/>
    </xf>
    <xf numFmtId="164" fontId="3" fillId="4" borderId="43" xfId="2" applyNumberFormat="1" applyFont="1" applyFill="1" applyBorder="1" applyAlignment="1" applyProtection="1">
      <alignment horizontal="right"/>
    </xf>
    <xf numFmtId="164" fontId="3" fillId="4" borderId="35" xfId="2" applyNumberFormat="1" applyFont="1" applyFill="1" applyBorder="1" applyAlignment="1" applyProtection="1">
      <alignment horizontal="right"/>
    </xf>
    <xf numFmtId="164" fontId="3" fillId="4" borderId="20" xfId="2" applyNumberFormat="1" applyFont="1" applyFill="1" applyBorder="1" applyAlignment="1" applyProtection="1">
      <alignment horizontal="right"/>
    </xf>
    <xf numFmtId="164" fontId="3" fillId="4" borderId="46" xfId="2" applyNumberFormat="1" applyFont="1" applyFill="1" applyBorder="1" applyAlignment="1" applyProtection="1">
      <alignment horizontal="right"/>
    </xf>
    <xf numFmtId="9" fontId="3" fillId="5" borderId="48" xfId="1" applyNumberFormat="1" applyFont="1" applyFill="1" applyBorder="1" applyAlignment="1" applyProtection="1">
      <alignment horizontal="right"/>
    </xf>
    <xf numFmtId="164" fontId="3" fillId="4" borderId="49" xfId="2" applyNumberFormat="1" applyFont="1" applyFill="1" applyBorder="1" applyAlignment="1" applyProtection="1">
      <alignment horizontal="right"/>
    </xf>
    <xf numFmtId="164" fontId="3" fillId="4" borderId="50" xfId="1" applyFont="1" applyFill="1" applyBorder="1" applyAlignment="1" applyProtection="1">
      <alignment horizontal="right"/>
    </xf>
    <xf numFmtId="164" fontId="3" fillId="5" borderId="48" xfId="1" applyFont="1" applyFill="1" applyBorder="1" applyAlignment="1" applyProtection="1">
      <alignment horizontal="right"/>
    </xf>
    <xf numFmtId="164" fontId="3" fillId="4" borderId="33" xfId="2" applyNumberFormat="1" applyFont="1" applyFill="1" applyBorder="1" applyAlignment="1" applyProtection="1">
      <alignment horizontal="right"/>
    </xf>
    <xf numFmtId="164" fontId="3" fillId="4" borderId="9" xfId="1" applyFont="1" applyFill="1" applyBorder="1" applyAlignment="1" applyProtection="1">
      <alignment horizontal="right"/>
    </xf>
    <xf numFmtId="2" fontId="3" fillId="4" borderId="28" xfId="1" applyNumberFormat="1" applyFont="1" applyFill="1" applyBorder="1" applyAlignment="1" applyProtection="1">
      <alignment horizontal="right"/>
    </xf>
    <xf numFmtId="2" fontId="3" fillId="4" borderId="32" xfId="1" applyNumberFormat="1" applyFont="1" applyFill="1" applyBorder="1" applyAlignment="1" applyProtection="1">
      <alignment horizontal="right"/>
    </xf>
    <xf numFmtId="2" fontId="3" fillId="4" borderId="34" xfId="1" applyNumberFormat="1" applyFont="1" applyFill="1" applyBorder="1" applyAlignment="1" applyProtection="1">
      <alignment horizontal="right"/>
    </xf>
    <xf numFmtId="2" fontId="3" fillId="5" borderId="38" xfId="2" applyNumberFormat="1" applyFont="1" applyFill="1" applyBorder="1" applyAlignment="1" applyProtection="1">
      <alignment horizontal="right"/>
    </xf>
    <xf numFmtId="0" fontId="13" fillId="0" borderId="2" xfId="0" applyFont="1" applyBorder="1" applyAlignment="1">
      <alignment vertical="top" wrapText="1"/>
    </xf>
    <xf numFmtId="0" fontId="13" fillId="0" borderId="9" xfId="0" applyFont="1" applyBorder="1" applyAlignment="1">
      <alignment vertical="top" wrapText="1"/>
    </xf>
    <xf numFmtId="0" fontId="13" fillId="4" borderId="10" xfId="0" applyFont="1" applyFill="1" applyBorder="1" applyAlignment="1">
      <alignment vertical="top" wrapText="1"/>
    </xf>
    <xf numFmtId="0" fontId="13" fillId="4" borderId="9"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5" xfId="0" applyFont="1" applyBorder="1" applyAlignment="1">
      <alignment vertical="top" wrapText="1"/>
    </xf>
    <xf numFmtId="9" fontId="3" fillId="2" borderId="4" xfId="2" applyFont="1" applyFill="1" applyBorder="1" applyAlignment="1">
      <alignment horizontal="center" vertical="top"/>
    </xf>
    <xf numFmtId="0" fontId="3" fillId="2" borderId="0" xfId="0" applyFont="1" applyFill="1" applyAlignment="1">
      <alignment horizontal="center" vertical="top"/>
    </xf>
    <xf numFmtId="0" fontId="3" fillId="2" borderId="2" xfId="0" quotePrefix="1" applyFont="1" applyFill="1" applyBorder="1" applyAlignment="1">
      <alignment vertical="top" wrapText="1"/>
    </xf>
    <xf numFmtId="0" fontId="3" fillId="2" borderId="0" xfId="0" applyFont="1" applyFill="1" applyAlignment="1">
      <alignment vertical="top" wrapText="1"/>
    </xf>
    <xf numFmtId="15" fontId="4" fillId="0" borderId="0" xfId="0" applyNumberFormat="1" applyFont="1"/>
    <xf numFmtId="0" fontId="2" fillId="0" borderId="0" xfId="0" applyFont="1" applyAlignment="1">
      <alignment horizontal="left" vertical="top" wrapText="1"/>
    </xf>
    <xf numFmtId="0" fontId="5" fillId="3" borderId="23" xfId="0" applyFont="1" applyFill="1" applyBorder="1" applyAlignment="1">
      <alignment vertical="top" wrapText="1"/>
    </xf>
    <xf numFmtId="0" fontId="2" fillId="3" borderId="0" xfId="0" applyFont="1" applyFill="1" applyAlignment="1">
      <alignment horizontal="left" vertical="top" wrapText="1"/>
    </xf>
    <xf numFmtId="0" fontId="6" fillId="0" borderId="0" xfId="0" applyFont="1" applyAlignment="1">
      <alignment horizontal="center" vertical="top" wrapText="1"/>
    </xf>
    <xf numFmtId="0" fontId="5" fillId="3" borderId="23" xfId="0" applyFont="1" applyFill="1" applyBorder="1" applyAlignment="1">
      <alignment horizontal="center" vertical="top" wrapText="1"/>
    </xf>
    <xf numFmtId="0" fontId="5" fillId="3" borderId="0" xfId="0" applyFont="1" applyFill="1" applyAlignment="1">
      <alignment horizontal="left"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5" fillId="3" borderId="25"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4" xfId="0" applyFont="1" applyFill="1" applyBorder="1" applyAlignment="1">
      <alignment horizontal="center" vertical="top" wrapText="1"/>
    </xf>
    <xf numFmtId="0" fontId="9" fillId="5" borderId="3" xfId="0" applyFont="1" applyFill="1" applyBorder="1" applyAlignment="1" applyProtection="1">
      <alignment vertical="top" wrapText="1"/>
      <protection locked="0"/>
    </xf>
    <xf numFmtId="9" fontId="3" fillId="5" borderId="19" xfId="2" applyFont="1" applyFill="1" applyBorder="1" applyAlignment="1" applyProtection="1">
      <alignment horizontal="center" vertical="top" wrapText="1"/>
    </xf>
    <xf numFmtId="9" fontId="3" fillId="5" borderId="3" xfId="2" applyFont="1" applyFill="1" applyBorder="1" applyAlignment="1" applyProtection="1">
      <alignment horizontal="center" vertical="top" wrapText="1"/>
    </xf>
    <xf numFmtId="9" fontId="3" fillId="5" borderId="3" xfId="2" applyFont="1" applyFill="1" applyBorder="1" applyAlignment="1" applyProtection="1">
      <alignment horizontal="left" vertical="top" wrapText="1"/>
    </xf>
    <xf numFmtId="9" fontId="10" fillId="5" borderId="29" xfId="2" applyFont="1" applyFill="1" applyBorder="1" applyAlignment="1" applyProtection="1">
      <alignment horizontal="right" vertical="top" wrapText="1"/>
    </xf>
    <xf numFmtId="0" fontId="9" fillId="5" borderId="2" xfId="0" applyFont="1" applyFill="1" applyBorder="1" applyAlignment="1" applyProtection="1">
      <alignment vertical="top" wrapText="1"/>
      <protection locked="0"/>
    </xf>
    <xf numFmtId="9" fontId="3" fillId="5" borderId="42" xfId="2" applyFont="1" applyFill="1" applyBorder="1" applyAlignment="1" applyProtection="1">
      <alignment horizontal="right" vertical="top" wrapText="1"/>
    </xf>
    <xf numFmtId="9" fontId="3" fillId="5" borderId="47" xfId="2" applyFont="1" applyFill="1" applyBorder="1" applyAlignment="1" applyProtection="1">
      <alignment horizontal="right" vertical="top" wrapText="1"/>
    </xf>
    <xf numFmtId="164" fontId="3" fillId="5" borderId="36" xfId="1" applyFont="1" applyFill="1" applyBorder="1" applyAlignment="1" applyProtection="1">
      <alignment horizontal="right" vertical="top" wrapText="1"/>
    </xf>
    <xf numFmtId="9" fontId="3" fillId="5" borderId="39" xfId="2" applyFont="1" applyFill="1" applyBorder="1" applyAlignment="1" applyProtection="1">
      <alignment horizontal="right" vertical="top" wrapText="1"/>
    </xf>
    <xf numFmtId="9" fontId="3" fillId="5" borderId="40" xfId="2" applyFont="1" applyFill="1" applyBorder="1" applyAlignment="1" applyProtection="1">
      <alignment horizontal="right" vertical="top" wrapText="1"/>
    </xf>
    <xf numFmtId="164" fontId="3" fillId="5" borderId="0" xfId="1" applyFont="1" applyFill="1" applyBorder="1" applyAlignment="1" applyProtection="1">
      <alignment horizontal="right" vertical="top" wrapText="1"/>
    </xf>
    <xf numFmtId="164" fontId="3" fillId="5" borderId="48" xfId="1" applyFont="1" applyFill="1" applyBorder="1" applyAlignment="1" applyProtection="1">
      <alignment horizontal="right" vertical="top" wrapText="1"/>
    </xf>
    <xf numFmtId="9" fontId="2" fillId="0" borderId="0" xfId="2" applyFont="1" applyAlignment="1" applyProtection="1">
      <alignment vertical="top" wrapText="1"/>
    </xf>
    <xf numFmtId="0" fontId="13" fillId="2" borderId="0" xfId="0" applyFont="1" applyFill="1" applyAlignment="1">
      <alignment vertical="top" wrapText="1"/>
    </xf>
    <xf numFmtId="0" fontId="13" fillId="2" borderId="3" xfId="0" applyFont="1" applyFill="1" applyBorder="1" applyAlignment="1">
      <alignment vertical="top" wrapText="1"/>
    </xf>
    <xf numFmtId="165" fontId="13" fillId="0" borderId="0" xfId="1" applyNumberFormat="1" applyFont="1" applyFill="1" applyBorder="1" applyAlignment="1" applyProtection="1">
      <alignment horizontal="center" vertical="top" wrapText="1"/>
    </xf>
    <xf numFmtId="0" fontId="13" fillId="2" borderId="0" xfId="0" applyFont="1" applyFill="1" applyAlignment="1">
      <alignment horizontal="center" vertical="top" wrapText="1"/>
    </xf>
    <xf numFmtId="0" fontId="13" fillId="0" borderId="0" xfId="0" applyFont="1" applyAlignment="1">
      <alignment horizontal="left" vertical="top" wrapText="1"/>
    </xf>
    <xf numFmtId="9" fontId="13" fillId="0" borderId="0" xfId="2" applyFont="1" applyFill="1" applyBorder="1" applyAlignment="1" applyProtection="1">
      <alignment horizontal="center" vertical="top" wrapText="1"/>
    </xf>
    <xf numFmtId="0" fontId="13" fillId="2" borderId="2" xfId="0" applyFont="1" applyFill="1" applyBorder="1" applyAlignment="1">
      <alignment horizontal="center" vertical="top" wrapText="1"/>
    </xf>
    <xf numFmtId="9" fontId="13" fillId="4" borderId="2" xfId="2" applyFont="1" applyFill="1" applyBorder="1" applyAlignment="1" applyProtection="1">
      <alignment horizontal="left" vertical="top" wrapText="1"/>
    </xf>
    <xf numFmtId="0" fontId="13" fillId="2" borderId="2" xfId="0" applyFont="1" applyFill="1" applyBorder="1" applyAlignment="1">
      <alignment vertical="top" wrapText="1"/>
    </xf>
    <xf numFmtId="0" fontId="13" fillId="0" borderId="0" xfId="0" applyFont="1" applyAlignment="1">
      <alignment horizontal="center" vertical="top" wrapText="1"/>
    </xf>
    <xf numFmtId="0" fontId="13" fillId="0" borderId="5" xfId="0" applyFont="1" applyBorder="1" applyAlignment="1">
      <alignment horizontal="center" vertical="top" wrapText="1"/>
    </xf>
    <xf numFmtId="9" fontId="13" fillId="4" borderId="5" xfId="2" applyFont="1" applyFill="1" applyBorder="1" applyAlignment="1" applyProtection="1">
      <alignment horizontal="left" vertical="top" wrapText="1"/>
    </xf>
    <xf numFmtId="0" fontId="13" fillId="2" borderId="5" xfId="0" applyFont="1" applyFill="1" applyBorder="1" applyAlignment="1">
      <alignment vertical="top" wrapText="1"/>
    </xf>
    <xf numFmtId="14" fontId="13" fillId="2" borderId="0" xfId="0" applyNumberFormat="1" applyFont="1" applyFill="1" applyAlignment="1">
      <alignment horizontal="left" vertical="top" wrapText="1"/>
    </xf>
    <xf numFmtId="14" fontId="13" fillId="2" borderId="0" xfId="0" applyNumberFormat="1" applyFont="1" applyFill="1" applyAlignment="1">
      <alignment horizontal="center" vertical="top" wrapText="1"/>
    </xf>
    <xf numFmtId="0" fontId="13" fillId="2" borderId="3" xfId="0" applyFont="1" applyFill="1" applyBorder="1" applyAlignment="1">
      <alignment horizontal="left" vertical="top"/>
    </xf>
    <xf numFmtId="0" fontId="13" fillId="2" borderId="2" xfId="0" applyFont="1" applyFill="1" applyBorder="1" applyAlignment="1">
      <alignment horizontal="left" vertical="top"/>
    </xf>
    <xf numFmtId="0" fontId="13" fillId="2" borderId="0" xfId="0" applyFont="1" applyFill="1" applyAlignment="1">
      <alignment horizontal="left" vertical="top"/>
    </xf>
    <xf numFmtId="0" fontId="13" fillId="2" borderId="5" xfId="0" applyFont="1" applyFill="1" applyBorder="1" applyAlignment="1">
      <alignment horizontal="left" vertical="top"/>
    </xf>
    <xf numFmtId="0" fontId="3" fillId="2" borderId="15" xfId="0" applyFont="1" applyFill="1" applyBorder="1" applyAlignment="1" applyProtection="1">
      <alignment horizontal="left" vertical="top" wrapText="1"/>
      <protection locked="0"/>
    </xf>
    <xf numFmtId="0" fontId="3" fillId="2" borderId="15" xfId="0" applyFont="1" applyFill="1" applyBorder="1" applyAlignment="1" applyProtection="1">
      <alignment horizontal="center" vertical="top" wrapText="1"/>
      <protection locked="0"/>
    </xf>
    <xf numFmtId="3" fontId="3" fillId="2" borderId="15" xfId="1" applyNumberFormat="1" applyFont="1" applyFill="1" applyBorder="1" applyAlignment="1" applyProtection="1">
      <alignment horizontal="right" vertical="top" wrapText="1"/>
      <protection locked="0"/>
    </xf>
    <xf numFmtId="0" fontId="2" fillId="2" borderId="0" xfId="0" applyFont="1" applyFill="1" applyAlignment="1" applyProtection="1">
      <alignment horizontal="left" vertical="top" wrapText="1"/>
      <protection locked="0"/>
    </xf>
    <xf numFmtId="0" fontId="2" fillId="2" borderId="0" xfId="0" applyFont="1" applyFill="1" applyAlignment="1" applyProtection="1">
      <alignment horizontal="center" vertical="top" wrapText="1"/>
      <protection locked="0"/>
    </xf>
    <xf numFmtId="3" fontId="2" fillId="2" borderId="0" xfId="0" applyNumberFormat="1" applyFont="1" applyFill="1" applyAlignment="1" applyProtection="1">
      <alignment horizontal="right" vertical="top" wrapText="1"/>
      <protection locked="0"/>
    </xf>
    <xf numFmtId="0" fontId="3" fillId="2" borderId="17" xfId="0" applyFont="1" applyFill="1" applyBorder="1" applyAlignment="1" applyProtection="1">
      <alignment horizontal="left" vertical="top" wrapText="1"/>
      <protection locked="0"/>
    </xf>
    <xf numFmtId="0" fontId="3" fillId="2" borderId="17" xfId="0" applyFont="1" applyFill="1" applyBorder="1" applyAlignment="1" applyProtection="1">
      <alignment horizontal="center" vertical="top" wrapText="1"/>
      <protection locked="0"/>
    </xf>
    <xf numFmtId="3" fontId="3" fillId="2" borderId="17" xfId="0" applyNumberFormat="1" applyFont="1" applyFill="1" applyBorder="1" applyAlignment="1" applyProtection="1">
      <alignment horizontal="right" vertical="top" wrapText="1"/>
      <protection locked="0"/>
    </xf>
    <xf numFmtId="0" fontId="3" fillId="2" borderId="51" xfId="0" applyFont="1" applyFill="1" applyBorder="1" applyAlignment="1" applyProtection="1">
      <alignment horizontal="left" vertical="top" wrapText="1"/>
      <protection locked="0"/>
    </xf>
    <xf numFmtId="0" fontId="3" fillId="2" borderId="51" xfId="0" applyFont="1" applyFill="1" applyBorder="1" applyAlignment="1" applyProtection="1">
      <alignment horizontal="center" vertical="top" wrapText="1"/>
      <protection locked="0"/>
    </xf>
    <xf numFmtId="3" fontId="3" fillId="2" borderId="51" xfId="1" applyNumberFormat="1" applyFont="1" applyFill="1" applyBorder="1" applyAlignment="1" applyProtection="1">
      <alignment horizontal="right" vertical="top" wrapText="1"/>
      <protection locked="0"/>
    </xf>
    <xf numFmtId="0" fontId="3" fillId="2" borderId="13" xfId="0" applyFont="1" applyFill="1" applyBorder="1" applyAlignment="1" applyProtection="1">
      <alignment horizontal="left" vertical="top" wrapText="1"/>
      <protection locked="0"/>
    </xf>
    <xf numFmtId="0" fontId="3" fillId="2" borderId="13" xfId="0" applyFont="1" applyFill="1" applyBorder="1" applyAlignment="1" applyProtection="1">
      <alignment horizontal="center" vertical="top" wrapText="1"/>
      <protection locked="0"/>
    </xf>
    <xf numFmtId="3" fontId="3" fillId="2" borderId="13" xfId="0" applyNumberFormat="1" applyFont="1" applyFill="1" applyBorder="1" applyAlignment="1" applyProtection="1">
      <alignment horizontal="right" vertical="top" wrapText="1"/>
      <protection locked="0"/>
    </xf>
    <xf numFmtId="3" fontId="3" fillId="2" borderId="13" xfId="1" applyNumberFormat="1" applyFont="1" applyFill="1" applyBorder="1" applyAlignment="1" applyProtection="1">
      <alignment horizontal="right" vertical="top" wrapText="1"/>
      <protection locked="0"/>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center" vertical="top" wrapText="1"/>
      <protection locked="0"/>
    </xf>
    <xf numFmtId="3" fontId="3" fillId="2" borderId="0" xfId="1" applyNumberFormat="1" applyFont="1" applyFill="1" applyBorder="1" applyAlignment="1" applyProtection="1">
      <alignment horizontal="right" vertical="top" wrapText="1"/>
      <protection locked="0"/>
    </xf>
    <xf numFmtId="3" fontId="3" fillId="2" borderId="17" xfId="1" applyNumberFormat="1" applyFont="1" applyFill="1" applyBorder="1" applyAlignment="1" applyProtection="1">
      <alignment horizontal="right" vertical="top" wrapText="1"/>
      <protection locked="0"/>
    </xf>
    <xf numFmtId="3" fontId="3" fillId="2" borderId="4" xfId="1" applyNumberFormat="1" applyFont="1" applyFill="1" applyBorder="1" applyAlignment="1" applyProtection="1">
      <alignment horizontal="right" vertical="top" wrapText="1"/>
      <protection locked="0"/>
    </xf>
    <xf numFmtId="9" fontId="3" fillId="5" borderId="53" xfId="2" applyFont="1" applyFill="1" applyBorder="1" applyAlignment="1" applyProtection="1">
      <alignment horizontal="right" vertical="top" wrapText="1"/>
    </xf>
    <xf numFmtId="164" fontId="3" fillId="5" borderId="56" xfId="1" applyFont="1" applyFill="1" applyBorder="1" applyAlignment="1" applyProtection="1">
      <alignment horizontal="right"/>
    </xf>
    <xf numFmtId="164" fontId="3" fillId="5" borderId="56" xfId="1" applyFont="1" applyFill="1" applyBorder="1" applyAlignment="1" applyProtection="1">
      <alignment horizontal="right" vertical="top" wrapText="1"/>
    </xf>
    <xf numFmtId="164" fontId="3" fillId="4" borderId="3" xfId="1" applyFont="1" applyFill="1" applyBorder="1" applyAlignment="1" applyProtection="1">
      <alignment horizontal="right"/>
    </xf>
    <xf numFmtId="0" fontId="3" fillId="2" borderId="3" xfId="0" applyFont="1" applyFill="1" applyBorder="1" applyAlignment="1" applyProtection="1">
      <alignment horizontal="left" vertical="top" wrapText="1"/>
      <protection locked="0"/>
    </xf>
    <xf numFmtId="0" fontId="3" fillId="2" borderId="3" xfId="0" applyFont="1" applyFill="1" applyBorder="1" applyAlignment="1" applyProtection="1">
      <alignment horizontal="center" vertical="top" wrapText="1"/>
      <protection locked="0"/>
    </xf>
    <xf numFmtId="3" fontId="3" fillId="2" borderId="3" xfId="1" applyNumberFormat="1" applyFont="1" applyFill="1" applyBorder="1" applyAlignment="1" applyProtection="1">
      <alignment horizontal="right" vertical="top" wrapText="1"/>
      <protection locked="0"/>
    </xf>
    <xf numFmtId="9" fontId="3" fillId="5" borderId="55" xfId="2" applyFont="1" applyFill="1" applyBorder="1" applyAlignment="1" applyProtection="1">
      <alignment horizontal="center" vertical="top" wrapText="1"/>
    </xf>
    <xf numFmtId="9" fontId="10" fillId="5" borderId="39" xfId="2" applyFont="1" applyFill="1" applyBorder="1" applyAlignment="1" applyProtection="1">
      <alignment horizontal="right" vertical="top" wrapText="1"/>
    </xf>
    <xf numFmtId="0" fontId="3" fillId="2" borderId="56" xfId="0" applyFont="1" applyFill="1" applyBorder="1" applyAlignment="1" applyProtection="1">
      <alignment horizontal="left" vertical="top" wrapText="1"/>
      <protection locked="0"/>
    </xf>
    <xf numFmtId="0" fontId="3" fillId="2" borderId="56" xfId="0" applyFont="1" applyFill="1" applyBorder="1" applyAlignment="1" applyProtection="1">
      <alignment horizontal="center" vertical="top" wrapText="1"/>
      <protection locked="0"/>
    </xf>
    <xf numFmtId="3" fontId="3" fillId="2" borderId="56" xfId="1" applyNumberFormat="1" applyFont="1" applyFill="1" applyBorder="1" applyAlignment="1" applyProtection="1">
      <alignment horizontal="right" vertical="top" wrapText="1"/>
      <protection locked="0"/>
    </xf>
    <xf numFmtId="164" fontId="3" fillId="4" borderId="61" xfId="1" applyFont="1" applyFill="1" applyBorder="1" applyAlignment="1" applyProtection="1">
      <alignment horizontal="right"/>
    </xf>
    <xf numFmtId="0" fontId="3" fillId="2" borderId="61" xfId="0" applyFont="1" applyFill="1" applyBorder="1" applyAlignment="1" applyProtection="1">
      <alignment horizontal="left" vertical="top" wrapText="1"/>
      <protection locked="0"/>
    </xf>
    <xf numFmtId="0" fontId="3" fillId="2" borderId="61" xfId="0" applyFont="1" applyFill="1" applyBorder="1" applyAlignment="1" applyProtection="1">
      <alignment horizontal="center" vertical="top" wrapText="1"/>
      <protection locked="0"/>
    </xf>
    <xf numFmtId="3" fontId="3" fillId="2" borderId="61" xfId="1" applyNumberFormat="1" applyFont="1" applyFill="1" applyBorder="1" applyAlignment="1" applyProtection="1">
      <alignment horizontal="right" vertical="top" wrapText="1"/>
      <protection locked="0"/>
    </xf>
    <xf numFmtId="9" fontId="3" fillId="2" borderId="52" xfId="2" applyFont="1" applyFill="1" applyBorder="1" applyAlignment="1" applyProtection="1">
      <alignment horizontal="center" vertical="top" wrapText="1"/>
      <protection locked="0"/>
    </xf>
    <xf numFmtId="9" fontId="3" fillId="2" borderId="51" xfId="2" applyFont="1" applyFill="1" applyBorder="1" applyAlignment="1" applyProtection="1">
      <alignment horizontal="center" vertical="top" wrapText="1"/>
      <protection locked="0"/>
    </xf>
    <xf numFmtId="9" fontId="3" fillId="2" borderId="51" xfId="2" applyFont="1" applyFill="1" applyBorder="1" applyAlignment="1" applyProtection="1">
      <alignment horizontal="left" vertical="top" wrapText="1"/>
      <protection locked="0"/>
    </xf>
    <xf numFmtId="9" fontId="3" fillId="4" borderId="37" xfId="2" applyFont="1" applyFill="1" applyBorder="1" applyAlignment="1" applyProtection="1">
      <alignment horizontal="right" vertical="top" wrapText="1"/>
    </xf>
    <xf numFmtId="164" fontId="3" fillId="4" borderId="28" xfId="1" applyFont="1" applyFill="1" applyBorder="1" applyAlignment="1" applyProtection="1">
      <alignment horizontal="right" vertical="top" wrapText="1"/>
    </xf>
    <xf numFmtId="9" fontId="3" fillId="2" borderId="14" xfId="2" applyFont="1" applyFill="1" applyBorder="1" applyAlignment="1" applyProtection="1">
      <alignment horizontal="center" vertical="top" wrapText="1"/>
      <protection locked="0"/>
    </xf>
    <xf numFmtId="9" fontId="3" fillId="2" borderId="13" xfId="2" applyFont="1" applyFill="1" applyBorder="1" applyAlignment="1" applyProtection="1">
      <alignment horizontal="center" vertical="top" wrapText="1"/>
      <protection locked="0"/>
    </xf>
    <xf numFmtId="9" fontId="3" fillId="2" borderId="13" xfId="2" applyFont="1" applyFill="1" applyBorder="1" applyAlignment="1" applyProtection="1">
      <alignment horizontal="left" vertical="top" wrapText="1"/>
      <protection locked="0"/>
    </xf>
    <xf numFmtId="9" fontId="3" fillId="2" borderId="15" xfId="2" applyFont="1" applyFill="1" applyBorder="1" applyAlignment="1" applyProtection="1">
      <alignment horizontal="left" vertical="top" wrapText="1"/>
      <protection locked="0"/>
    </xf>
    <xf numFmtId="0" fontId="3" fillId="2" borderId="13" xfId="0" applyFont="1" applyFill="1" applyBorder="1" applyAlignment="1">
      <alignment horizontal="left" vertical="top" wrapText="1"/>
    </xf>
    <xf numFmtId="0" fontId="3" fillId="2" borderId="13" xfId="0" applyFont="1" applyFill="1" applyBorder="1" applyAlignment="1">
      <alignment horizontal="center" vertical="top" wrapText="1"/>
    </xf>
    <xf numFmtId="164" fontId="3" fillId="2" borderId="13" xfId="1" applyFont="1" applyFill="1" applyBorder="1" applyAlignment="1" applyProtection="1">
      <alignment horizontal="center" vertical="top" wrapText="1"/>
    </xf>
    <xf numFmtId="9" fontId="3" fillId="2" borderId="14" xfId="2" applyFont="1" applyFill="1" applyBorder="1" applyAlignment="1" applyProtection="1">
      <alignment horizontal="center" vertical="top" wrapText="1"/>
    </xf>
    <xf numFmtId="9" fontId="3" fillId="2" borderId="13" xfId="2" applyFont="1" applyFill="1" applyBorder="1" applyAlignment="1" applyProtection="1">
      <alignment horizontal="center" vertical="top" wrapText="1"/>
    </xf>
    <xf numFmtId="9" fontId="3" fillId="2" borderId="13" xfId="2" applyFont="1" applyFill="1" applyBorder="1" applyAlignment="1" applyProtection="1">
      <alignment horizontal="left" vertical="top" wrapText="1"/>
    </xf>
    <xf numFmtId="9" fontId="3" fillId="4" borderId="28" xfId="2" applyFont="1" applyFill="1" applyBorder="1" applyAlignment="1" applyProtection="1">
      <alignment horizontal="center"/>
    </xf>
    <xf numFmtId="9" fontId="3" fillId="2" borderId="16" xfId="2" applyFont="1" applyFill="1" applyBorder="1" applyAlignment="1" applyProtection="1">
      <alignment horizontal="center" vertical="top" wrapText="1"/>
      <protection locked="0"/>
    </xf>
    <xf numFmtId="9" fontId="3" fillId="2" borderId="15" xfId="2" applyFont="1" applyFill="1" applyBorder="1" applyAlignment="1" applyProtection="1">
      <alignment horizontal="center" vertical="top" wrapText="1"/>
      <protection locked="0"/>
    </xf>
    <xf numFmtId="9" fontId="3" fillId="2" borderId="1" xfId="2" applyFont="1" applyFill="1" applyBorder="1" applyAlignment="1" applyProtection="1">
      <alignment horizontal="center" vertical="top" wrapText="1"/>
      <protection locked="0"/>
    </xf>
    <xf numFmtId="9" fontId="3" fillId="2" borderId="0" xfId="2" applyFont="1" applyFill="1" applyBorder="1" applyAlignment="1" applyProtection="1">
      <alignment horizontal="center" vertical="top" wrapText="1"/>
      <protection locked="0"/>
    </xf>
    <xf numFmtId="9" fontId="3" fillId="2" borderId="0" xfId="2" applyFont="1" applyFill="1" applyBorder="1" applyAlignment="1" applyProtection="1">
      <alignment horizontal="left" vertical="top" wrapText="1"/>
      <protection locked="0"/>
    </xf>
    <xf numFmtId="9" fontId="3" fillId="4" borderId="54" xfId="2" applyFont="1" applyFill="1" applyBorder="1" applyAlignment="1" applyProtection="1">
      <alignment horizontal="right" vertical="top" wrapText="1"/>
    </xf>
    <xf numFmtId="164" fontId="3" fillId="4" borderId="50" xfId="1" applyFont="1" applyFill="1" applyBorder="1" applyAlignment="1" applyProtection="1">
      <alignment horizontal="right" vertical="top" wrapText="1"/>
    </xf>
    <xf numFmtId="9" fontId="2" fillId="2" borderId="0" xfId="2" applyFont="1" applyFill="1" applyAlignment="1" applyProtection="1">
      <alignment horizontal="center" vertical="top" wrapText="1"/>
      <protection locked="0"/>
    </xf>
    <xf numFmtId="9" fontId="3" fillId="4" borderId="31" xfId="2" applyFont="1" applyFill="1" applyBorder="1" applyAlignment="1" applyProtection="1">
      <alignment horizontal="right" vertical="top" wrapText="1"/>
    </xf>
    <xf numFmtId="9" fontId="3" fillId="2" borderId="18" xfId="2" applyFont="1" applyFill="1" applyBorder="1" applyAlignment="1" applyProtection="1">
      <alignment horizontal="center" vertical="top" wrapText="1"/>
      <protection locked="0"/>
    </xf>
    <xf numFmtId="9" fontId="3" fillId="2" borderId="17" xfId="2" applyFont="1" applyFill="1" applyBorder="1" applyAlignment="1" applyProtection="1">
      <alignment horizontal="center" vertical="top" wrapText="1"/>
      <protection locked="0"/>
    </xf>
    <xf numFmtId="9" fontId="3" fillId="2" borderId="17" xfId="2" applyFont="1" applyFill="1" applyBorder="1" applyAlignment="1" applyProtection="1">
      <alignment horizontal="left" vertical="top" wrapText="1"/>
      <protection locked="0"/>
    </xf>
    <xf numFmtId="9" fontId="3" fillId="4" borderId="41" xfId="2" applyFont="1" applyFill="1" applyBorder="1" applyAlignment="1" applyProtection="1">
      <alignment horizontal="right" vertical="top" wrapText="1"/>
    </xf>
    <xf numFmtId="9" fontId="3" fillId="4" borderId="30" xfId="2" applyFont="1" applyFill="1" applyBorder="1" applyAlignment="1" applyProtection="1">
      <alignment horizontal="right" vertical="top" wrapText="1"/>
    </xf>
    <xf numFmtId="9" fontId="3" fillId="4" borderId="21" xfId="2" applyFont="1" applyFill="1" applyBorder="1" applyAlignment="1" applyProtection="1">
      <alignment horizontal="right" vertical="top" wrapText="1"/>
    </xf>
    <xf numFmtId="9" fontId="3" fillId="4" borderId="45" xfId="2" applyFont="1" applyFill="1" applyBorder="1" applyAlignment="1" applyProtection="1">
      <alignment horizontal="right" vertical="top" wrapText="1"/>
    </xf>
    <xf numFmtId="9" fontId="3" fillId="4" borderId="27" xfId="2" applyFont="1" applyFill="1" applyBorder="1" applyAlignment="1" applyProtection="1">
      <alignment horizontal="right" vertical="top" wrapText="1"/>
    </xf>
    <xf numFmtId="9" fontId="3" fillId="4" borderId="1" xfId="2" applyFont="1" applyFill="1" applyBorder="1" applyAlignment="1" applyProtection="1">
      <alignment horizontal="right" vertical="top" wrapText="1"/>
    </xf>
    <xf numFmtId="9" fontId="3" fillId="4" borderId="22" xfId="2" applyFont="1" applyFill="1" applyBorder="1" applyAlignment="1" applyProtection="1">
      <alignment horizontal="right" vertical="top" wrapText="1"/>
    </xf>
    <xf numFmtId="0" fontId="2" fillId="0" borderId="3" xfId="0" applyFont="1" applyBorder="1" applyAlignment="1">
      <alignment vertical="top" wrapText="1"/>
    </xf>
    <xf numFmtId="9" fontId="3" fillId="2" borderId="7" xfId="2" applyFont="1" applyFill="1" applyBorder="1" applyAlignment="1" applyProtection="1">
      <alignment horizontal="center" vertical="top" wrapText="1"/>
      <protection locked="0"/>
    </xf>
    <xf numFmtId="9" fontId="3" fillId="2" borderId="3" xfId="2" applyFont="1" applyFill="1" applyBorder="1" applyAlignment="1" applyProtection="1">
      <alignment horizontal="center" vertical="top" wrapText="1"/>
      <protection locked="0"/>
    </xf>
    <xf numFmtId="9" fontId="3" fillId="2" borderId="3" xfId="2" applyFont="1" applyFill="1" applyBorder="1" applyAlignment="1" applyProtection="1">
      <alignment horizontal="left" vertical="top" wrapText="1"/>
      <protection locked="0"/>
    </xf>
    <xf numFmtId="9" fontId="3" fillId="4" borderId="57" xfId="2" applyFont="1" applyFill="1" applyBorder="1" applyAlignment="1" applyProtection="1">
      <alignment horizontal="right" vertical="top" wrapText="1"/>
    </xf>
    <xf numFmtId="164" fontId="3" fillId="4" borderId="58" xfId="1" applyFont="1" applyFill="1" applyBorder="1" applyAlignment="1" applyProtection="1">
      <alignment horizontal="right" vertical="top" wrapText="1"/>
    </xf>
    <xf numFmtId="0" fontId="2" fillId="0" borderId="56" xfId="0" applyFont="1" applyBorder="1" applyAlignment="1">
      <alignment vertical="top" wrapText="1"/>
    </xf>
    <xf numFmtId="9" fontId="3" fillId="2" borderId="59" xfId="2" applyFont="1" applyFill="1" applyBorder="1" applyAlignment="1" applyProtection="1">
      <alignment horizontal="center" vertical="top" wrapText="1"/>
      <protection locked="0"/>
    </xf>
    <xf numFmtId="9" fontId="3" fillId="2" borderId="56" xfId="2" applyFont="1" applyFill="1" applyBorder="1" applyAlignment="1" applyProtection="1">
      <alignment horizontal="center" vertical="top" wrapText="1"/>
      <protection locked="0"/>
    </xf>
    <xf numFmtId="9" fontId="3" fillId="2" borderId="56" xfId="2" applyFont="1" applyFill="1" applyBorder="1" applyAlignment="1" applyProtection="1">
      <alignment horizontal="left" vertical="top" wrapText="1"/>
      <protection locked="0"/>
    </xf>
    <xf numFmtId="9" fontId="3" fillId="4" borderId="60" xfId="2" applyFont="1" applyFill="1" applyBorder="1" applyAlignment="1" applyProtection="1">
      <alignment horizontal="right" vertical="top" wrapText="1"/>
    </xf>
    <xf numFmtId="164" fontId="3" fillId="4" borderId="48" xfId="1" applyFont="1" applyFill="1" applyBorder="1" applyAlignment="1" applyProtection="1">
      <alignment horizontal="right" vertical="top" wrapText="1"/>
    </xf>
    <xf numFmtId="0" fontId="2" fillId="0" borderId="61" xfId="0" applyFont="1" applyBorder="1" applyAlignment="1">
      <alignment vertical="top" wrapText="1"/>
    </xf>
    <xf numFmtId="9" fontId="3" fillId="2" borderId="62" xfId="2" applyFont="1" applyFill="1" applyBorder="1" applyAlignment="1" applyProtection="1">
      <alignment horizontal="center" vertical="top" wrapText="1"/>
      <protection locked="0"/>
    </xf>
    <xf numFmtId="9" fontId="3" fillId="2" borderId="61" xfId="2" applyFont="1" applyFill="1" applyBorder="1" applyAlignment="1" applyProtection="1">
      <alignment horizontal="center" vertical="top" wrapText="1"/>
      <protection locked="0"/>
    </xf>
    <xf numFmtId="9" fontId="3" fillId="2" borderId="61" xfId="2" applyFont="1" applyFill="1" applyBorder="1" applyAlignment="1" applyProtection="1">
      <alignment horizontal="left" vertical="top" wrapText="1"/>
      <protection locked="0"/>
    </xf>
    <xf numFmtId="9" fontId="3" fillId="4" borderId="63" xfId="2" applyFont="1" applyFill="1" applyBorder="1" applyAlignment="1" applyProtection="1">
      <alignment horizontal="right" vertical="top" wrapText="1"/>
    </xf>
    <xf numFmtId="164" fontId="3" fillId="4" borderId="64" xfId="1" applyFont="1" applyFill="1" applyBorder="1" applyAlignment="1" applyProtection="1">
      <alignment horizontal="right" vertical="top" wrapText="1"/>
    </xf>
    <xf numFmtId="0" fontId="9" fillId="5" borderId="3" xfId="0" applyFont="1" applyFill="1" applyBorder="1" applyAlignment="1">
      <alignment horizontal="left" vertical="top" wrapText="1"/>
    </xf>
    <xf numFmtId="0" fontId="9" fillId="5" borderId="3" xfId="0" applyFont="1" applyFill="1" applyBorder="1" applyAlignment="1">
      <alignment horizontal="center" vertical="top" wrapText="1"/>
    </xf>
    <xf numFmtId="0" fontId="9" fillId="5" borderId="3" xfId="0" applyFont="1" applyFill="1" applyBorder="1" applyAlignment="1">
      <alignment vertical="top" wrapText="1"/>
    </xf>
    <xf numFmtId="166" fontId="13" fillId="4" borderId="3" xfId="1" applyNumberFormat="1" applyFont="1" applyFill="1" applyBorder="1" applyAlignment="1" applyProtection="1">
      <alignment horizontal="left" vertical="top" wrapText="1"/>
    </xf>
    <xf numFmtId="0" fontId="3" fillId="5" borderId="2" xfId="0" applyFont="1" applyFill="1" applyBorder="1" applyAlignment="1">
      <alignment horizontal="left" vertical="top" wrapText="1"/>
    </xf>
    <xf numFmtId="0" fontId="3" fillId="5" borderId="2" xfId="0" applyFont="1" applyFill="1" applyBorder="1" applyAlignment="1">
      <alignment horizontal="center" vertical="top" wrapText="1"/>
    </xf>
    <xf numFmtId="164" fontId="3" fillId="5" borderId="2" xfId="1" applyFont="1" applyFill="1" applyBorder="1" applyAlignment="1" applyProtection="1">
      <alignment horizontal="right" vertical="top" wrapText="1"/>
    </xf>
    <xf numFmtId="9" fontId="3" fillId="5" borderId="2" xfId="2" applyFont="1" applyFill="1" applyBorder="1" applyAlignment="1" applyProtection="1">
      <alignment horizontal="center" vertical="top" wrapText="1"/>
    </xf>
    <xf numFmtId="9" fontId="3" fillId="5" borderId="2" xfId="2" applyFont="1" applyFill="1" applyBorder="1" applyAlignment="1" applyProtection="1">
      <alignment horizontal="left" vertical="top" wrapText="1"/>
    </xf>
    <xf numFmtId="164" fontId="3" fillId="5" borderId="26" xfId="1" applyFont="1" applyFill="1" applyBorder="1" applyAlignment="1" applyProtection="1">
      <alignment horizontal="right" vertical="top" wrapText="1"/>
    </xf>
    <xf numFmtId="9" fontId="3" fillId="6" borderId="2" xfId="2" applyFont="1" applyFill="1" applyBorder="1" applyAlignment="1" applyProtection="1">
      <alignment horizontal="left"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164" fontId="3" fillId="5" borderId="3" xfId="1" applyFont="1" applyFill="1" applyBorder="1" applyAlignment="1" applyProtection="1">
      <alignment horizontal="right" vertical="top" wrapText="1"/>
    </xf>
    <xf numFmtId="164" fontId="3" fillId="4" borderId="65" xfId="1" applyFont="1" applyFill="1" applyBorder="1" applyAlignment="1" applyProtection="1">
      <alignment horizontal="right" vertical="top" wrapText="1"/>
    </xf>
    <xf numFmtId="0" fontId="5" fillId="3" borderId="0" xfId="0" applyFont="1" applyFill="1" applyAlignment="1">
      <alignment vertical="top" wrapText="1"/>
    </xf>
    <xf numFmtId="0" fontId="2" fillId="0" borderId="0" xfId="0" applyFont="1" applyAlignment="1">
      <alignment vertical="top" wrapText="1"/>
    </xf>
    <xf numFmtId="0" fontId="6" fillId="0" borderId="9" xfId="0" applyFont="1" applyBorder="1" applyAlignment="1">
      <alignment vertical="top" wrapText="1"/>
    </xf>
    <xf numFmtId="0" fontId="2" fillId="0" borderId="10" xfId="0" applyFont="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left" vertical="top" wrapText="1"/>
    </xf>
    <xf numFmtId="0" fontId="3" fillId="0" borderId="10" xfId="0" applyFont="1" applyBorder="1" applyAlignment="1">
      <alignment vertical="top" wrapText="1"/>
    </xf>
    <xf numFmtId="0" fontId="13" fillId="0" borderId="5" xfId="0" applyFont="1" applyBorder="1" applyAlignment="1">
      <alignment horizontal="left" vertical="top" wrapText="1"/>
    </xf>
    <xf numFmtId="0" fontId="13" fillId="0" borderId="2" xfId="0" applyFont="1" applyBorder="1" applyAlignment="1">
      <alignment horizontal="left" vertical="top" wrapText="1"/>
    </xf>
    <xf numFmtId="0" fontId="14" fillId="0" borderId="9" xfId="0" applyFont="1" applyBorder="1" applyAlignment="1">
      <alignment vertical="top" wrapText="1"/>
    </xf>
    <xf numFmtId="0" fontId="2" fillId="0" borderId="0" xfId="0" applyFont="1" applyAlignment="1">
      <alignment horizontal="left" vertical="top" wrapText="1"/>
    </xf>
    <xf numFmtId="0" fontId="13" fillId="0" borderId="10" xfId="0" applyFont="1" applyBorder="1" applyAlignment="1">
      <alignment horizontal="left" vertical="top" wrapText="1"/>
    </xf>
    <xf numFmtId="0" fontId="13" fillId="2" borderId="5" xfId="0" applyFont="1" applyFill="1" applyBorder="1" applyAlignment="1" applyProtection="1">
      <alignment horizontal="left" vertical="top"/>
      <protection locked="0"/>
    </xf>
    <xf numFmtId="0" fontId="13" fillId="2" borderId="7"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14" fontId="13" fillId="2" borderId="8" xfId="0" applyNumberFormat="1" applyFont="1" applyFill="1" applyBorder="1" applyAlignment="1" applyProtection="1">
      <alignment horizontal="left" vertical="top" wrapText="1"/>
      <protection locked="0"/>
    </xf>
    <xf numFmtId="14" fontId="13" fillId="2" borderId="5" xfId="0" applyNumberFormat="1" applyFont="1" applyFill="1" applyBorder="1" applyAlignment="1" applyProtection="1">
      <alignment horizontal="left" vertical="top" wrapText="1"/>
      <protection locked="0"/>
    </xf>
    <xf numFmtId="14" fontId="13" fillId="2" borderId="2" xfId="0" applyNumberFormat="1" applyFont="1" applyFill="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2" borderId="3" xfId="0" applyFont="1" applyFill="1" applyBorder="1" applyAlignment="1" applyProtection="1">
      <alignment horizontal="left" vertical="top"/>
      <protection locked="0"/>
    </xf>
    <xf numFmtId="0" fontId="13" fillId="2" borderId="2" xfId="0" applyFont="1" applyFill="1" applyBorder="1" applyAlignment="1" applyProtection="1">
      <alignment horizontal="left" vertical="top"/>
      <protection locked="0"/>
    </xf>
  </cellXfs>
  <cellStyles count="3">
    <cellStyle name="Komma" xfId="1" builtinId="3"/>
    <cellStyle name="Procent" xfId="2" builtinId="5"/>
    <cellStyle name="Standaard" xfId="0" builtinId="0"/>
  </cellStyles>
  <dxfs count="30">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border>
        <bottom style="thin">
          <color indexed="64"/>
        </bottom>
      </border>
    </dxf>
    <dxf>
      <font>
        <strike val="0"/>
        <outline val="0"/>
        <shadow val="0"/>
        <u val="none"/>
        <vertAlign val="baseline"/>
        <sz val="11"/>
        <color theme="0"/>
        <name val="Arial"/>
        <family val="2"/>
        <scheme val="none"/>
      </font>
      <fill>
        <patternFill patternType="solid">
          <fgColor indexed="64"/>
          <bgColor rgb="FF008397"/>
        </patternFill>
      </fill>
      <alignment horizontal="center" vertical="center" indent="0" justifyLastLine="0" shrinkToFit="0" readingOrder="0"/>
      <border diagonalUp="0" diagonalDown="0" outline="0">
        <left/>
        <right/>
        <top/>
        <bottom/>
      </border>
    </dxf>
    <dxf>
      <font>
        <strike val="0"/>
        <outline val="0"/>
        <shadow val="0"/>
        <u val="none"/>
        <vertAlign val="baseline"/>
        <sz val="11"/>
        <color auto="1"/>
        <name val="Arial"/>
        <family val="2"/>
        <scheme val="none"/>
      </font>
      <numFmt numFmtId="164" formatCode="_-* #,##0.00_-;\-* #,##0.00_-;_-* &quot;-&quot;??_-;_-@_-"/>
      <fill>
        <patternFill patternType="solid">
          <fgColor indexed="64"/>
          <bgColor rgb="FFF0F0F0"/>
        </patternFill>
      </fill>
      <alignment horizontal="center" vertical="top" textRotation="0" wrapText="1" indent="0" justifyLastLine="0" shrinkToFit="0" readingOrder="0"/>
      <border diagonalUp="0" diagonalDown="0" outline="0">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top"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top" textRotation="0" wrapText="1" indent="0" justifyLastLine="0" shrinkToFit="0" readingOrder="0"/>
      <border diagonalUp="0" diagonalDown="0" outline="0">
        <left style="thin">
          <color theme="0"/>
        </left>
        <right style="thin">
          <color rgb="FFF0F0F0"/>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theme="0"/>
        </left>
        <right/>
        <top style="thin">
          <color indexed="64"/>
        </top>
        <bottom style="thin">
          <color indexed="64"/>
        </bottom>
      </border>
      <protection locked="1" hidden="0"/>
    </dxf>
    <dxf>
      <font>
        <strike val="0"/>
        <outline val="0"/>
        <shadow val="0"/>
        <u val="none"/>
        <vertAlign val="baseline"/>
        <sz val="11"/>
        <color auto="1"/>
        <name val="Arial"/>
        <family val="2"/>
        <scheme val="none"/>
      </font>
      <numFmt numFmtId="164" formatCode="_-* #,##0.00_-;\-* #,##0.00_-;_-* &quot;-&quot;??_-;_-@_-"/>
      <fill>
        <patternFill patternType="solid">
          <fgColor indexed="64"/>
          <bgColor theme="0"/>
        </patternFill>
      </fill>
      <alignment horizontal="center" vertical="top" textRotation="0" wrapText="1" indent="0" justifyLastLine="0" shrinkToFit="0" readingOrder="0"/>
      <border diagonalUp="0" diagonalDown="0" outline="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protection locked="1" hidden="0"/>
    </dxf>
    <dxf>
      <font>
        <strike val="0"/>
        <outline val="0"/>
        <shadow val="0"/>
        <u val="none"/>
        <vertAlign val="baseline"/>
        <sz val="11"/>
        <color theme="0"/>
        <name val="Calibri"/>
        <family val="2"/>
        <scheme val="minor"/>
      </font>
      <fill>
        <patternFill patternType="solid">
          <fgColor indexed="64"/>
          <bgColor rgb="FF008397"/>
        </patternFill>
      </fill>
      <alignment horizontal="center" vertical="bottom" textRotation="0" wrapText="0" indent="0" justifyLastLine="0" shrinkToFit="0" readingOrder="0"/>
      <protection locked="1" hidden="0"/>
    </dxf>
  </dxfs>
  <tableStyles count="0" defaultTableStyle="TableStyleMedium2" defaultPivotStyle="PivotStyleLight16"/>
  <colors>
    <mruColors>
      <color rgb="FF03B2B6"/>
      <color rgb="FF00A6AC"/>
      <color rgb="FF008397"/>
      <color rgb="FFBDD7EE"/>
      <color rgb="FFF0F0F0"/>
      <color rgb="FFFEF5F0"/>
      <color rgb="FFE2E7E7"/>
      <color rgb="FFCDCDCD"/>
      <color rgb="FFEFF5F7"/>
      <color rgb="FFA3B2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8021</xdr:colOff>
      <xdr:row>0</xdr:row>
      <xdr:rowOff>40106</xdr:rowOff>
    </xdr:from>
    <xdr:to>
      <xdr:col>2</xdr:col>
      <xdr:colOff>9087853</xdr:colOff>
      <xdr:row>6</xdr:row>
      <xdr:rowOff>80211</xdr:rowOff>
    </xdr:to>
    <xdr:sp macro="" textlink="">
      <xdr:nvSpPr>
        <xdr:cNvPr id="11" name="Rechthoek 10">
          <a:extLst>
            <a:ext uri="{FF2B5EF4-FFF2-40B4-BE49-F238E27FC236}">
              <a16:creationId xmlns:a16="http://schemas.microsoft.com/office/drawing/2014/main" id="{A5D9A067-78FE-D9BF-4583-A7D52635AE89}"/>
            </a:ext>
          </a:extLst>
        </xdr:cNvPr>
        <xdr:cNvSpPr/>
      </xdr:nvSpPr>
      <xdr:spPr>
        <a:xfrm>
          <a:off x="1195137" y="40106"/>
          <a:ext cx="9079832" cy="1098884"/>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2</xdr:col>
      <xdr:colOff>80210</xdr:colOff>
      <xdr:row>0</xdr:row>
      <xdr:rowOff>0</xdr:rowOff>
    </xdr:from>
    <xdr:to>
      <xdr:col>2</xdr:col>
      <xdr:colOff>2151662</xdr:colOff>
      <xdr:row>6</xdr:row>
      <xdr:rowOff>1404</xdr:rowOff>
    </xdr:to>
    <xdr:pic>
      <xdr:nvPicPr>
        <xdr:cNvPr id="2" name="Afbeelding 1">
          <a:extLst>
            <a:ext uri="{FF2B5EF4-FFF2-40B4-BE49-F238E27FC236}">
              <a16:creationId xmlns:a16="http://schemas.microsoft.com/office/drawing/2014/main" id="{F29979B2-CBC7-4B5A-80F5-8B8EF5B90AC5}"/>
            </a:ext>
          </a:extLst>
        </xdr:cNvPr>
        <xdr:cNvPicPr>
          <a:picLocks noChangeAspect="1"/>
        </xdr:cNvPicPr>
      </xdr:nvPicPr>
      <xdr:blipFill rotWithShape="1">
        <a:blip xmlns:r="http://schemas.openxmlformats.org/officeDocument/2006/relationships" r:embed="rId1"/>
        <a:srcRect l="18154" t="24699" r="12954" b="21544"/>
        <a:stretch/>
      </xdr:blipFill>
      <xdr:spPr>
        <a:xfrm>
          <a:off x="1267326" y="0"/>
          <a:ext cx="2079072" cy="1042737"/>
        </a:xfrm>
        <a:prstGeom prst="rect">
          <a:avLst/>
        </a:prstGeom>
      </xdr:spPr>
    </xdr:pic>
    <xdr:clientData/>
  </xdr:twoCellAnchor>
  <xdr:twoCellAnchor editAs="oneCell">
    <xdr:from>
      <xdr:col>2</xdr:col>
      <xdr:colOff>4176394</xdr:colOff>
      <xdr:row>0</xdr:row>
      <xdr:rowOff>115327</xdr:rowOff>
    </xdr:from>
    <xdr:to>
      <xdr:col>2</xdr:col>
      <xdr:colOff>6369573</xdr:colOff>
      <xdr:row>6</xdr:row>
      <xdr:rowOff>44507</xdr:rowOff>
    </xdr:to>
    <xdr:pic>
      <xdr:nvPicPr>
        <xdr:cNvPr id="5" name="Afbeelding 4">
          <a:extLst>
            <a:ext uri="{FF2B5EF4-FFF2-40B4-BE49-F238E27FC236}">
              <a16:creationId xmlns:a16="http://schemas.microsoft.com/office/drawing/2014/main" id="{250733DE-C70D-4E83-A636-07F41FC6287B}"/>
            </a:ext>
          </a:extLst>
        </xdr:cNvPr>
        <xdr:cNvPicPr>
          <a:picLocks noChangeAspect="1"/>
        </xdr:cNvPicPr>
      </xdr:nvPicPr>
      <xdr:blipFill>
        <a:blip xmlns:r="http://schemas.openxmlformats.org/officeDocument/2006/relationships" r:embed="rId2"/>
        <a:stretch>
          <a:fillRect/>
        </a:stretch>
      </xdr:blipFill>
      <xdr:spPr>
        <a:xfrm>
          <a:off x="5363510" y="115327"/>
          <a:ext cx="2190004" cy="984784"/>
        </a:xfrm>
        <a:prstGeom prst="rect">
          <a:avLst/>
        </a:prstGeom>
      </xdr:spPr>
    </xdr:pic>
    <xdr:clientData/>
  </xdr:twoCellAnchor>
  <xdr:twoCellAnchor editAs="oneCell">
    <xdr:from>
      <xdr:col>2</xdr:col>
      <xdr:colOff>2222286</xdr:colOff>
      <xdr:row>0</xdr:row>
      <xdr:rowOff>148848</xdr:rowOff>
    </xdr:from>
    <xdr:to>
      <xdr:col>2</xdr:col>
      <xdr:colOff>4289331</xdr:colOff>
      <xdr:row>5</xdr:row>
      <xdr:rowOff>130737</xdr:rowOff>
    </xdr:to>
    <xdr:pic>
      <xdr:nvPicPr>
        <xdr:cNvPr id="6" name="Afbeelding 5">
          <a:extLst>
            <a:ext uri="{FF2B5EF4-FFF2-40B4-BE49-F238E27FC236}">
              <a16:creationId xmlns:a16="http://schemas.microsoft.com/office/drawing/2014/main" id="{22095B8B-7D7A-440C-873B-1E38622703E3}"/>
            </a:ext>
          </a:extLst>
        </xdr:cNvPr>
        <xdr:cNvPicPr>
          <a:picLocks noChangeAspect="1"/>
        </xdr:cNvPicPr>
      </xdr:nvPicPr>
      <xdr:blipFill>
        <a:blip xmlns:r="http://schemas.openxmlformats.org/officeDocument/2006/relationships" r:embed="rId3"/>
        <a:stretch>
          <a:fillRect/>
        </a:stretch>
      </xdr:blipFill>
      <xdr:spPr>
        <a:xfrm>
          <a:off x="3409402" y="148848"/>
          <a:ext cx="2072760" cy="854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66226</xdr:colOff>
      <xdr:row>1</xdr:row>
      <xdr:rowOff>48409</xdr:rowOff>
    </xdr:from>
    <xdr:to>
      <xdr:col>2</xdr:col>
      <xdr:colOff>1654772</xdr:colOff>
      <xdr:row>7</xdr:row>
      <xdr:rowOff>91663</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18154" t="24699" r="12954" b="21544"/>
        <a:stretch/>
      </xdr:blipFill>
      <xdr:spPr>
        <a:xfrm>
          <a:off x="262329" y="216497"/>
          <a:ext cx="2187052" cy="1047974"/>
        </a:xfrm>
        <a:prstGeom prst="rect">
          <a:avLst/>
        </a:prstGeom>
      </xdr:spPr>
    </xdr:pic>
    <xdr:clientData/>
  </xdr:twoCellAnchor>
  <xdr:twoCellAnchor editAs="oneCell">
    <xdr:from>
      <xdr:col>4</xdr:col>
      <xdr:colOff>1521074</xdr:colOff>
      <xdr:row>1</xdr:row>
      <xdr:rowOff>163736</xdr:rowOff>
    </xdr:from>
    <xdr:to>
      <xdr:col>4</xdr:col>
      <xdr:colOff>3711078</xdr:colOff>
      <xdr:row>7</xdr:row>
      <xdr:rowOff>96960</xdr:rowOff>
    </xdr:to>
    <xdr:pic>
      <xdr:nvPicPr>
        <xdr:cNvPr id="5" name="Afbeelding 4">
          <a:extLst>
            <a:ext uri="{FF2B5EF4-FFF2-40B4-BE49-F238E27FC236}">
              <a16:creationId xmlns:a16="http://schemas.microsoft.com/office/drawing/2014/main" id="{662333E5-4E83-4471-8F91-5BDAC5B7E6FF}"/>
            </a:ext>
          </a:extLst>
        </xdr:cNvPr>
        <xdr:cNvPicPr>
          <a:picLocks noChangeAspect="1"/>
        </xdr:cNvPicPr>
      </xdr:nvPicPr>
      <xdr:blipFill>
        <a:blip xmlns:r="http://schemas.openxmlformats.org/officeDocument/2006/relationships" r:embed="rId2"/>
        <a:stretch>
          <a:fillRect/>
        </a:stretch>
      </xdr:blipFill>
      <xdr:spPr>
        <a:xfrm>
          <a:off x="4854824" y="338361"/>
          <a:ext cx="2193814" cy="971449"/>
        </a:xfrm>
        <a:prstGeom prst="rect">
          <a:avLst/>
        </a:prstGeom>
      </xdr:spPr>
    </xdr:pic>
    <xdr:clientData/>
  </xdr:twoCellAnchor>
  <xdr:twoCellAnchor editAs="oneCell">
    <xdr:from>
      <xdr:col>2</xdr:col>
      <xdr:colOff>1918740</xdr:colOff>
      <xdr:row>2</xdr:row>
      <xdr:rowOff>21997</xdr:rowOff>
    </xdr:from>
    <xdr:to>
      <xdr:col>4</xdr:col>
      <xdr:colOff>1431180</xdr:colOff>
      <xdr:row>7</xdr:row>
      <xdr:rowOff>377</xdr:rowOff>
    </xdr:to>
    <xdr:pic>
      <xdr:nvPicPr>
        <xdr:cNvPr id="6" name="Afbeelding 5">
          <a:extLst>
            <a:ext uri="{FF2B5EF4-FFF2-40B4-BE49-F238E27FC236}">
              <a16:creationId xmlns:a16="http://schemas.microsoft.com/office/drawing/2014/main" id="{EC383B3A-7A55-4C24-958E-7260B4648B2C}"/>
            </a:ext>
          </a:extLst>
        </xdr:cNvPr>
        <xdr:cNvPicPr>
          <a:picLocks noChangeAspect="1"/>
        </xdr:cNvPicPr>
      </xdr:nvPicPr>
      <xdr:blipFill>
        <a:blip xmlns:r="http://schemas.openxmlformats.org/officeDocument/2006/relationships" r:embed="rId3"/>
        <a:stretch>
          <a:fillRect/>
        </a:stretch>
      </xdr:blipFill>
      <xdr:spPr>
        <a:xfrm>
          <a:off x="2680740" y="371247"/>
          <a:ext cx="2095620" cy="8515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11:Q231" totalsRowShown="0" headerRowDxfId="29" dataDxfId="28">
  <autoFilter ref="C11:Q231" xr:uid="{00000000-0009-0000-0100-000002000000}">
    <filterColumn colId="0">
      <filters blank="1"/>
    </filterColumn>
  </autoFilter>
  <tableColumns count="15">
    <tableColumn id="1" xr3:uid="{00000000-0010-0000-0000-000001000000}" name="Material" dataDxfId="27"/>
    <tableColumn id="12" xr3:uid="{00000000-0010-0000-0000-00000C000000}" name="Unit" dataDxfId="26"/>
    <tableColumn id="13" xr3:uid="{00000000-0010-0000-0000-00000D000000}" name="Measured Quantity" dataDxfId="25"/>
    <tableColumn id="2" xr3:uid="{00000000-0010-0000-0000-000002000000}" name="Weight (g)" dataDxfId="24"/>
    <tableColumn id="3" xr3:uid="{00000000-0010-0000-0000-000003000000}" name="Circular-in (%)" dataDxfId="23"/>
    <tableColumn id="4" xr3:uid="{00000000-0010-0000-0000-000004000000}" name="Recyclable (%)" dataDxfId="22"/>
    <tableColumn id="14" xr3:uid="{00000000-0010-0000-0000-00000E000000}" name="Supplier/Producer (Tier 1)" dataDxfId="21"/>
    <tableColumn id="17" xr3:uid="{00000000-0010-0000-0000-000011000000}" name="(Base) Product" dataDxfId="20"/>
    <tableColumn id="16" xr3:uid="{00000000-0010-0000-0000-000010000000}" name="Supplier/Producer (Tier 2)" dataDxfId="19"/>
    <tableColumn id="19" xr3:uid="{00000000-0010-0000-0000-000013000000}" name="Source" dataDxfId="18"/>
    <tableColumn id="18" xr3:uid="{00000000-0010-0000-0000-000012000000}" name="(Base) material" dataDxfId="17"/>
    <tableColumn id="8" xr3:uid="{1FAE1893-79BB-4BD3-AD2F-34C11FCD61C4}" name="Circularity (%)" dataDxfId="16"/>
    <tableColumn id="9" xr3:uid="{EFB2EB9F-EAB7-4F72-80F8-C0CF53B60BD7}" name="Circularity (g) / 2" dataDxfId="15"/>
    <tableColumn id="10" xr3:uid="{B54AC14C-1875-46C7-A4C1-30330627CF5F}" name="Circular-in (g)" dataDxfId="14"/>
    <tableColumn id="6" xr3:uid="{00000000-0010-0000-0000-000006000000}" name="Recyclable (g)" dataDxfId="13">
      <calculatedColumnFormula>Table2[[#This Row],[Weight (g)]]*Table2[[#This Row],[Recyclable (%)]]</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K73" totalsRowShown="0" headerRowDxfId="12" dataDxfId="10" headerRowBorderDxfId="11">
  <autoFilter ref="B2:K73" xr:uid="{00000000-0009-0000-0100-000001000000}"/>
  <sortState xmlns:xlrd2="http://schemas.microsoft.com/office/spreadsheetml/2017/richdata2" ref="B3:K73">
    <sortCondition ref="B2:B73"/>
  </sortState>
  <tableColumns count="10">
    <tableColumn id="1" xr3:uid="{00000000-0010-0000-0100-000001000000}" name="Name" dataDxfId="9"/>
    <tableColumn id="2" xr3:uid="{00000000-0010-0000-0100-000002000000}" name="Type" dataDxfId="8"/>
    <tableColumn id="9" xr3:uid="{00000000-0010-0000-0100-000009000000}" name="Likely Recycled" dataDxfId="7"/>
    <tableColumn id="4" xr3:uid="{00000000-0010-0000-0100-000004000000}" name="Max Recycled" dataDxfId="6"/>
    <tableColumn id="11" xr3:uid="{00000000-0010-0000-0100-00000B000000}" name="Max R/D recycled" dataDxfId="5"/>
    <tableColumn id="8" xr3:uid="{00000000-0010-0000-0100-000008000000}" name="Likely Recyclability" dataDxfId="4"/>
    <tableColumn id="3" xr3:uid="{00000000-0010-0000-0100-000003000000}" name="Max Recyclability" dataDxfId="3"/>
    <tableColumn id="10" xr3:uid="{00000000-0010-0000-0100-00000A000000}" name="Max R/D Recyclability" dataDxfId="2"/>
    <tableColumn id="6" xr3:uid="{00000000-0010-0000-0100-000006000000}" name="Limits Recyclability" dataDxfId="1"/>
    <tableColumn id="7" xr3:uid="{00000000-0010-0000-0100-000007000000}" name="Remarks" dataDxfId="0"/>
  </tableColumns>
  <tableStyleInfo name="TableStyleLight1"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2"/>
  <sheetViews>
    <sheetView zoomScale="95" zoomScaleNormal="95" workbookViewId="0">
      <selection activeCell="C9" sqref="C9"/>
    </sheetView>
  </sheetViews>
  <sheetFormatPr defaultColWidth="8.7265625" defaultRowHeight="14" x14ac:dyDescent="0.3"/>
  <cols>
    <col min="1" max="1" width="8.7265625" style="1"/>
    <col min="2" max="2" width="10.1796875" style="1" bestFit="1" customWidth="1"/>
    <col min="3" max="3" width="132.7265625" style="38" customWidth="1"/>
    <col min="4" max="16384" width="8.7265625" style="1"/>
  </cols>
  <sheetData>
    <row r="3" spans="2:6" x14ac:dyDescent="0.3">
      <c r="C3" s="37"/>
    </row>
    <row r="7" spans="2:6" x14ac:dyDescent="0.3">
      <c r="F7" s="38"/>
    </row>
    <row r="8" spans="2:6" x14ac:dyDescent="0.3">
      <c r="C8" s="52" t="s">
        <v>0</v>
      </c>
      <c r="D8" s="38"/>
      <c r="E8" s="53"/>
      <c r="F8" s="53"/>
    </row>
    <row r="9" spans="2:6" x14ac:dyDescent="0.3">
      <c r="B9" s="87"/>
      <c r="C9" s="25">
        <v>45985</v>
      </c>
      <c r="F9" s="38"/>
    </row>
    <row r="11" spans="2:6" x14ac:dyDescent="0.3">
      <c r="C11" s="52" t="s">
        <v>1</v>
      </c>
      <c r="D11" s="38"/>
      <c r="E11" s="53"/>
      <c r="F11" s="53"/>
    </row>
    <row r="12" spans="2:6" ht="254.5" customHeight="1" x14ac:dyDescent="0.3">
      <c r="C12" s="55" t="s">
        <v>2</v>
      </c>
      <c r="D12" s="53"/>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F49"/>
  <sheetViews>
    <sheetView showGridLines="0" zoomScaleNormal="100" workbookViewId="0">
      <selection activeCell="D15" sqref="D15:E15"/>
    </sheetView>
  </sheetViews>
  <sheetFormatPr defaultColWidth="8.7265625" defaultRowHeight="14" x14ac:dyDescent="0.35"/>
  <cols>
    <col min="1" max="1" width="2.7265625" style="17" customWidth="1"/>
    <col min="2" max="2" width="8.7265625" style="17" customWidth="1"/>
    <col min="3" max="3" width="31" style="17" customWidth="1"/>
    <col min="4" max="4" width="6.26953125" style="17" customWidth="1"/>
    <col min="5" max="5" width="117.26953125" style="20" customWidth="1"/>
    <col min="6" max="6" width="27.1796875" style="17" customWidth="1"/>
    <col min="7" max="12" width="9" style="17" customWidth="1"/>
    <col min="13" max="16384" width="8.7265625" style="17"/>
  </cols>
  <sheetData>
    <row r="10" spans="2:6" s="53" customFormat="1" ht="28" x14ac:dyDescent="0.35">
      <c r="B10" s="238" t="s">
        <v>3</v>
      </c>
      <c r="C10" s="238"/>
      <c r="D10" s="239"/>
      <c r="E10" s="239"/>
      <c r="F10" s="52" t="s">
        <v>4</v>
      </c>
    </row>
    <row r="11" spans="2:6" s="53" customFormat="1" ht="14.5" thickBot="1" x14ac:dyDescent="0.4">
      <c r="B11" s="240" t="s">
        <v>5</v>
      </c>
      <c r="C11" s="240"/>
      <c r="D11" s="240"/>
      <c r="E11" s="240"/>
      <c r="F11" s="14"/>
    </row>
    <row r="12" spans="2:6" s="53" customFormat="1" x14ac:dyDescent="0.35">
      <c r="C12" s="56" t="s">
        <v>6</v>
      </c>
      <c r="D12" s="241" t="s">
        <v>7</v>
      </c>
      <c r="E12" s="241"/>
      <c r="F12" s="56" t="s">
        <v>8</v>
      </c>
    </row>
    <row r="13" spans="2:6" s="53" customFormat="1" x14ac:dyDescent="0.35">
      <c r="C13" s="54" t="s">
        <v>9</v>
      </c>
      <c r="D13" s="244" t="s">
        <v>10</v>
      </c>
      <c r="E13" s="244"/>
      <c r="F13" s="54" t="s">
        <v>8</v>
      </c>
    </row>
    <row r="14" spans="2:6" s="53" customFormat="1" x14ac:dyDescent="0.35">
      <c r="C14" s="54" t="s">
        <v>11</v>
      </c>
      <c r="D14" s="242" t="s">
        <v>12</v>
      </c>
      <c r="E14" s="242"/>
      <c r="F14" s="54" t="s">
        <v>8</v>
      </c>
    </row>
    <row r="15" spans="2:6" s="53" customFormat="1" ht="15" customHeight="1" x14ac:dyDescent="0.35">
      <c r="C15" s="54" t="s">
        <v>13</v>
      </c>
      <c r="D15" s="243" t="s">
        <v>14</v>
      </c>
      <c r="E15" s="243"/>
      <c r="F15" s="54" t="s">
        <v>8</v>
      </c>
    </row>
    <row r="16" spans="2:6" s="53" customFormat="1" x14ac:dyDescent="0.35">
      <c r="B16" s="240" t="s">
        <v>15</v>
      </c>
      <c r="C16" s="240"/>
      <c r="D16" s="240"/>
      <c r="E16" s="240"/>
      <c r="F16" s="14"/>
    </row>
    <row r="17" spans="2:6" s="53" customFormat="1" x14ac:dyDescent="0.35">
      <c r="C17" s="56" t="s">
        <v>16</v>
      </c>
      <c r="D17" s="241" t="s">
        <v>17</v>
      </c>
      <c r="E17" s="241"/>
      <c r="F17" s="22" t="s">
        <v>18</v>
      </c>
    </row>
    <row r="18" spans="2:6" s="53" customFormat="1" x14ac:dyDescent="0.35">
      <c r="C18" s="54" t="s">
        <v>19</v>
      </c>
      <c r="D18" s="246" t="s">
        <v>20</v>
      </c>
      <c r="E18" s="246"/>
      <c r="F18" s="23" t="s">
        <v>18</v>
      </c>
    </row>
    <row r="19" spans="2:6" s="53" customFormat="1" ht="28.15" customHeight="1" x14ac:dyDescent="0.35">
      <c r="C19" s="54" t="s">
        <v>21</v>
      </c>
      <c r="D19" s="246" t="s">
        <v>22</v>
      </c>
      <c r="E19" s="246"/>
      <c r="F19" s="23" t="s">
        <v>18</v>
      </c>
    </row>
    <row r="20" spans="2:6" s="53" customFormat="1" x14ac:dyDescent="0.35">
      <c r="B20" s="240" t="s">
        <v>23</v>
      </c>
      <c r="C20" s="240"/>
      <c r="D20" s="240"/>
      <c r="E20" s="240"/>
      <c r="F20" s="14"/>
    </row>
    <row r="21" spans="2:6" s="53" customFormat="1" x14ac:dyDescent="0.35">
      <c r="C21" s="57" t="s">
        <v>24</v>
      </c>
      <c r="D21" s="248" t="s">
        <v>25</v>
      </c>
      <c r="E21" s="248"/>
      <c r="F21" s="56" t="s">
        <v>8</v>
      </c>
    </row>
    <row r="22" spans="2:6" s="53" customFormat="1" x14ac:dyDescent="0.35">
      <c r="C22" s="54" t="s">
        <v>26</v>
      </c>
      <c r="D22" s="246" t="s">
        <v>27</v>
      </c>
      <c r="E22" s="246"/>
      <c r="F22" s="54" t="s">
        <v>8</v>
      </c>
    </row>
    <row r="23" spans="2:6" s="53" customFormat="1" ht="30" customHeight="1" x14ac:dyDescent="0.35">
      <c r="C23" s="24" t="s">
        <v>28</v>
      </c>
      <c r="D23" s="247" t="s">
        <v>29</v>
      </c>
      <c r="E23" s="247"/>
      <c r="F23" s="54" t="s">
        <v>8</v>
      </c>
    </row>
    <row r="24" spans="2:6" s="53" customFormat="1" x14ac:dyDescent="0.3">
      <c r="C24" s="21" t="s">
        <v>30</v>
      </c>
      <c r="D24" s="244" t="s">
        <v>31</v>
      </c>
      <c r="E24" s="244"/>
      <c r="F24" s="54" t="s">
        <v>8</v>
      </c>
    </row>
    <row r="25" spans="2:6" s="53" customFormat="1" x14ac:dyDescent="0.35">
      <c r="C25" s="53" t="s">
        <v>32</v>
      </c>
      <c r="D25" s="239" t="s">
        <v>33</v>
      </c>
      <c r="E25" s="239"/>
      <c r="F25" s="53" t="s">
        <v>8</v>
      </c>
    </row>
    <row r="26" spans="2:6" s="53" customFormat="1" x14ac:dyDescent="0.35">
      <c r="B26" s="238" t="s">
        <v>34</v>
      </c>
      <c r="C26" s="238"/>
      <c r="D26" s="238"/>
      <c r="E26" s="238"/>
      <c r="F26" s="52"/>
    </row>
    <row r="27" spans="2:6" s="53" customFormat="1" x14ac:dyDescent="0.35">
      <c r="B27" s="240" t="s">
        <v>35</v>
      </c>
      <c r="C27" s="240"/>
      <c r="D27" s="240"/>
      <c r="E27" s="240"/>
      <c r="F27" s="14"/>
    </row>
    <row r="28" spans="2:6" s="53" customFormat="1" ht="28.15" customHeight="1" x14ac:dyDescent="0.35">
      <c r="C28" s="56" t="s">
        <v>36</v>
      </c>
      <c r="D28" s="241" t="s">
        <v>37</v>
      </c>
      <c r="E28" s="241"/>
      <c r="F28" s="56" t="s">
        <v>8</v>
      </c>
    </row>
    <row r="29" spans="2:6" s="53" customFormat="1" x14ac:dyDescent="0.35">
      <c r="C29" s="54" t="s">
        <v>38</v>
      </c>
      <c r="D29" s="246" t="s">
        <v>39</v>
      </c>
      <c r="E29" s="246"/>
      <c r="F29" s="54" t="s">
        <v>8</v>
      </c>
    </row>
    <row r="30" spans="2:6" s="53" customFormat="1" x14ac:dyDescent="0.35">
      <c r="C30" s="54" t="s">
        <v>40</v>
      </c>
      <c r="D30" s="245" t="s">
        <v>41</v>
      </c>
      <c r="E30" s="245"/>
      <c r="F30" s="54" t="s">
        <v>8</v>
      </c>
    </row>
    <row r="31" spans="2:6" s="53" customFormat="1" x14ac:dyDescent="0.35">
      <c r="C31" s="54" t="s">
        <v>42</v>
      </c>
      <c r="D31" s="246" t="s">
        <v>43</v>
      </c>
      <c r="E31" s="246"/>
      <c r="F31" s="54" t="s">
        <v>8</v>
      </c>
    </row>
    <row r="32" spans="2:6" s="53" customFormat="1" x14ac:dyDescent="0.35">
      <c r="C32" s="54" t="s">
        <v>44</v>
      </c>
      <c r="D32" s="246" t="s">
        <v>45</v>
      </c>
      <c r="E32" s="246"/>
      <c r="F32" s="54" t="s">
        <v>8</v>
      </c>
    </row>
    <row r="33" spans="2:6" s="53" customFormat="1" ht="54.65" customHeight="1" x14ac:dyDescent="0.35">
      <c r="C33" s="54" t="s">
        <v>46</v>
      </c>
      <c r="D33" s="242" t="s">
        <v>47</v>
      </c>
      <c r="E33" s="242"/>
      <c r="F33" s="54" t="s">
        <v>8</v>
      </c>
    </row>
    <row r="34" spans="2:6" s="53" customFormat="1" x14ac:dyDescent="0.35">
      <c r="B34" s="240" t="s">
        <v>48</v>
      </c>
      <c r="C34" s="240"/>
      <c r="D34" s="240"/>
      <c r="E34" s="240"/>
      <c r="F34" s="14"/>
    </row>
    <row r="35" spans="2:6" s="53" customFormat="1" x14ac:dyDescent="0.35">
      <c r="C35" s="56" t="s">
        <v>49</v>
      </c>
      <c r="D35" s="241" t="s">
        <v>50</v>
      </c>
      <c r="E35" s="241"/>
      <c r="F35" s="56" t="s">
        <v>8</v>
      </c>
    </row>
    <row r="36" spans="2:6" s="53" customFormat="1" x14ac:dyDescent="0.35">
      <c r="C36" s="54" t="s">
        <v>51</v>
      </c>
      <c r="D36" s="244" t="s">
        <v>52</v>
      </c>
      <c r="E36" s="244"/>
      <c r="F36" s="54" t="s">
        <v>8</v>
      </c>
    </row>
    <row r="37" spans="2:6" s="53" customFormat="1" x14ac:dyDescent="0.35">
      <c r="C37" s="54" t="s">
        <v>53</v>
      </c>
      <c r="D37" s="246" t="s">
        <v>54</v>
      </c>
      <c r="E37" s="246"/>
      <c r="F37" s="54" t="s">
        <v>8</v>
      </c>
    </row>
    <row r="38" spans="2:6" s="53" customFormat="1" x14ac:dyDescent="0.35">
      <c r="C38" s="54" t="s">
        <v>55</v>
      </c>
      <c r="D38" s="246" t="s">
        <v>56</v>
      </c>
      <c r="E38" s="246"/>
      <c r="F38" s="54" t="s">
        <v>8</v>
      </c>
    </row>
    <row r="39" spans="2:6" s="53" customFormat="1" ht="13.5" customHeight="1" x14ac:dyDescent="0.35">
      <c r="C39" s="53" t="s">
        <v>57</v>
      </c>
      <c r="D39" s="252" t="s">
        <v>58</v>
      </c>
      <c r="E39" s="252"/>
      <c r="F39" s="53" t="s">
        <v>8</v>
      </c>
    </row>
    <row r="40" spans="2:6" s="53" customFormat="1" ht="13.5" customHeight="1" x14ac:dyDescent="0.35">
      <c r="B40" s="238" t="s">
        <v>59</v>
      </c>
      <c r="C40" s="238"/>
      <c r="D40" s="238"/>
      <c r="E40" s="238"/>
      <c r="F40" s="52"/>
    </row>
    <row r="41" spans="2:6" s="53" customFormat="1" ht="13.5" customHeight="1" x14ac:dyDescent="0.35">
      <c r="B41" s="251" t="s">
        <v>60</v>
      </c>
      <c r="C41" s="251"/>
      <c r="D41" s="251"/>
      <c r="E41" s="251"/>
      <c r="F41" s="77"/>
    </row>
    <row r="42" spans="2:6" s="53" customFormat="1" ht="13.5" customHeight="1" x14ac:dyDescent="0.35">
      <c r="B42" s="81"/>
      <c r="C42" s="76" t="str">
        <f>C32</f>
        <v>Circular-in (%)</v>
      </c>
      <c r="D42" s="253" t="s">
        <v>61</v>
      </c>
      <c r="E42" s="253"/>
      <c r="F42" s="78" t="s">
        <v>18</v>
      </c>
    </row>
    <row r="43" spans="2:6" s="53" customFormat="1" ht="13.5" customHeight="1" x14ac:dyDescent="0.35">
      <c r="B43" s="80"/>
      <c r="C43" s="76" t="s">
        <v>62</v>
      </c>
      <c r="D43" s="250" t="s">
        <v>63</v>
      </c>
      <c r="E43" s="250"/>
      <c r="F43" s="23" t="s">
        <v>18</v>
      </c>
    </row>
    <row r="44" spans="2:6" s="53" customFormat="1" ht="13.5" customHeight="1" x14ac:dyDescent="0.35">
      <c r="B44" s="80"/>
      <c r="C44" s="54" t="s">
        <v>64</v>
      </c>
      <c r="D44" s="250" t="s">
        <v>65</v>
      </c>
      <c r="E44" s="250"/>
      <c r="F44" s="23" t="s">
        <v>18</v>
      </c>
    </row>
    <row r="45" spans="2:6" s="53" customFormat="1" ht="13.5" customHeight="1" x14ac:dyDescent="0.35">
      <c r="B45" s="77"/>
      <c r="C45" s="82" t="s">
        <v>66</v>
      </c>
      <c r="D45" s="249" t="s">
        <v>67</v>
      </c>
      <c r="E45" s="249"/>
      <c r="F45" s="79" t="s">
        <v>18</v>
      </c>
    </row>
    <row r="46" spans="2:6" ht="52.5" customHeight="1" x14ac:dyDescent="0.35"/>
    <row r="47" spans="2:6" ht="52.5" customHeight="1" x14ac:dyDescent="0.35"/>
    <row r="48" spans="2:6" ht="52.5" customHeight="1" x14ac:dyDescent="0.35"/>
    <row r="49" ht="52.5" customHeight="1" x14ac:dyDescent="0.35"/>
  </sheetData>
  <sheetProtection sheet="1" objects="1" scenarios="1"/>
  <mergeCells count="36">
    <mergeCell ref="D31:E31"/>
    <mergeCell ref="D45:E45"/>
    <mergeCell ref="D44:E44"/>
    <mergeCell ref="D32:E32"/>
    <mergeCell ref="D33:E33"/>
    <mergeCell ref="B34:E34"/>
    <mergeCell ref="D35:E35"/>
    <mergeCell ref="D37:E37"/>
    <mergeCell ref="D38:E38"/>
    <mergeCell ref="B40:E40"/>
    <mergeCell ref="B41:E41"/>
    <mergeCell ref="D43:E43"/>
    <mergeCell ref="D36:E36"/>
    <mergeCell ref="D39:E39"/>
    <mergeCell ref="D42:E42"/>
    <mergeCell ref="D30:E30"/>
    <mergeCell ref="D18:E18"/>
    <mergeCell ref="D23:E23"/>
    <mergeCell ref="D24:E24"/>
    <mergeCell ref="B16:E16"/>
    <mergeCell ref="D25:E25"/>
    <mergeCell ref="B26:E26"/>
    <mergeCell ref="B27:E27"/>
    <mergeCell ref="D28:E28"/>
    <mergeCell ref="D29:E29"/>
    <mergeCell ref="D17:E17"/>
    <mergeCell ref="D19:E19"/>
    <mergeCell ref="B20:E20"/>
    <mergeCell ref="D21:E21"/>
    <mergeCell ref="D22:E22"/>
    <mergeCell ref="B10:E10"/>
    <mergeCell ref="B11:E11"/>
    <mergeCell ref="D12:E12"/>
    <mergeCell ref="D14:E14"/>
    <mergeCell ref="D15:E15"/>
    <mergeCell ref="D13:E13"/>
  </mergeCells>
  <pageMargins left="0.7" right="0.7" top="0.75" bottom="0.75" header="0.3" footer="0.3"/>
  <pageSetup paperSize="9"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T231"/>
  <sheetViews>
    <sheetView showGridLines="0" tabSelected="1" zoomScale="70" zoomScaleNormal="70" workbookViewId="0">
      <selection activeCell="G28" sqref="C25:G28"/>
    </sheetView>
  </sheetViews>
  <sheetFormatPr defaultColWidth="8.7265625" defaultRowHeight="14.25" customHeight="1" x14ac:dyDescent="0.3"/>
  <cols>
    <col min="1" max="1" width="4.453125" style="53" customWidth="1"/>
    <col min="2" max="2" width="16.7265625" style="53" customWidth="1"/>
    <col min="3" max="3" width="26.26953125" style="88" customWidth="1"/>
    <col min="4" max="4" width="9.81640625" style="94" customWidth="1"/>
    <col min="5" max="5" width="22.26953125" style="94" customWidth="1"/>
    <col min="6" max="6" width="17" style="53" bestFit="1" customWidth="1"/>
    <col min="7" max="7" width="18.26953125" style="94" customWidth="1"/>
    <col min="8" max="8" width="33.1796875" style="94" customWidth="1"/>
    <col min="9" max="9" width="29.26953125" style="88" customWidth="1"/>
    <col min="10" max="10" width="20.7265625" style="88" customWidth="1"/>
    <col min="11" max="11" width="32" style="88" bestFit="1" customWidth="1"/>
    <col min="12" max="12" width="21.54296875" style="88" bestFit="1" customWidth="1"/>
    <col min="13" max="13" width="32" style="88" bestFit="1" customWidth="1"/>
    <col min="14" max="14" width="14" style="53" bestFit="1" customWidth="1"/>
    <col min="15" max="15" width="21.54296875" style="1" hidden="1" customWidth="1"/>
    <col min="16" max="16" width="16.7265625" style="53" bestFit="1" customWidth="1"/>
    <col min="17" max="17" width="16.7265625" style="53" customWidth="1"/>
    <col min="18" max="16384" width="8.7265625" style="53"/>
  </cols>
  <sheetData>
    <row r="3" spans="2:17" ht="28" x14ac:dyDescent="0.3">
      <c r="B3" s="89" t="s">
        <v>5</v>
      </c>
      <c r="C3" s="89"/>
      <c r="D3" s="89"/>
      <c r="E3" s="89"/>
      <c r="F3" s="89"/>
      <c r="G3" s="91"/>
      <c r="H3" s="92" t="s">
        <v>15</v>
      </c>
      <c r="I3" s="92"/>
      <c r="M3" s="93" t="s">
        <v>23</v>
      </c>
      <c r="N3" s="90"/>
      <c r="O3" s="58"/>
      <c r="P3" s="90"/>
      <c r="Q3" s="52"/>
    </row>
    <row r="4" spans="2:17" s="80" customFormat="1" ht="14" x14ac:dyDescent="0.35">
      <c r="B4" s="115" t="s">
        <v>68</v>
      </c>
      <c r="C4" s="255"/>
      <c r="D4" s="256"/>
      <c r="E4" s="256"/>
      <c r="F4" s="256"/>
      <c r="G4" s="116"/>
      <c r="H4" s="117" t="s">
        <v>69</v>
      </c>
      <c r="I4" s="226">
        <f>SUM(Table2[Weight (g)])</f>
        <v>0</v>
      </c>
      <c r="J4" s="118"/>
      <c r="K4" s="118"/>
      <c r="L4" s="118"/>
      <c r="M4" s="129" t="s">
        <v>70</v>
      </c>
      <c r="N4" s="261"/>
      <c r="O4" s="261"/>
      <c r="P4" s="261"/>
      <c r="Q4" s="261"/>
    </row>
    <row r="5" spans="2:17" s="80" customFormat="1" ht="14.5" customHeight="1" x14ac:dyDescent="0.35">
      <c r="B5" s="115" t="s">
        <v>71</v>
      </c>
      <c r="C5" s="260"/>
      <c r="D5" s="260"/>
      <c r="E5" s="260"/>
      <c r="F5" s="260"/>
      <c r="G5" s="119"/>
      <c r="H5" s="120" t="str">
        <f>Legend!C18</f>
        <v>Circular-in total (%)</v>
      </c>
      <c r="I5" s="121" t="str">
        <f>IFERROR(SUM(Table2[Circular-in (g)])/I4,"")</f>
        <v/>
      </c>
      <c r="J5" s="118"/>
      <c r="K5" s="118"/>
      <c r="L5" s="118"/>
      <c r="M5" s="130" t="s">
        <v>72</v>
      </c>
      <c r="N5" s="262"/>
      <c r="O5" s="262"/>
      <c r="P5" s="262"/>
      <c r="Q5" s="262"/>
    </row>
    <row r="6" spans="2:17" s="80" customFormat="1" ht="14.5" thickBot="1" x14ac:dyDescent="0.4">
      <c r="B6" s="122" t="s">
        <v>73</v>
      </c>
      <c r="C6" s="259"/>
      <c r="D6" s="259"/>
      <c r="E6" s="259"/>
      <c r="F6" s="259"/>
      <c r="G6" s="123"/>
      <c r="H6" s="124" t="s">
        <v>74</v>
      </c>
      <c r="I6" s="125" t="str">
        <f>IFERROR(SUM(Table2[Circularity (g) / 2])/I4,"")</f>
        <v/>
      </c>
      <c r="J6" s="118"/>
      <c r="K6" s="118"/>
      <c r="L6" s="118"/>
      <c r="M6" s="130" t="s">
        <v>75</v>
      </c>
      <c r="N6" s="262"/>
      <c r="O6" s="262"/>
      <c r="P6" s="262"/>
      <c r="Q6" s="262"/>
    </row>
    <row r="7" spans="2:17" s="80" customFormat="1" ht="14.5" thickBot="1" x14ac:dyDescent="0.4">
      <c r="B7" s="126" t="s">
        <v>76</v>
      </c>
      <c r="C7" s="257"/>
      <c r="D7" s="258"/>
      <c r="E7" s="258"/>
      <c r="F7" s="258"/>
      <c r="G7" s="123"/>
      <c r="H7" s="123"/>
      <c r="I7" s="118"/>
      <c r="J7" s="118"/>
      <c r="K7" s="118"/>
      <c r="L7" s="118"/>
      <c r="M7" s="131" t="s">
        <v>77</v>
      </c>
      <c r="N7" s="262"/>
      <c r="O7" s="262"/>
      <c r="P7" s="262"/>
      <c r="Q7" s="262"/>
    </row>
    <row r="8" spans="2:17" s="80" customFormat="1" ht="47.5" customHeight="1" thickBot="1" x14ac:dyDescent="0.4">
      <c r="B8" s="114"/>
      <c r="D8" s="128"/>
      <c r="E8" s="128"/>
      <c r="F8" s="127"/>
      <c r="G8" s="123"/>
      <c r="H8" s="123"/>
      <c r="I8" s="118"/>
      <c r="J8" s="118"/>
      <c r="K8" s="118"/>
      <c r="L8" s="118"/>
      <c r="M8" s="132" t="s">
        <v>78</v>
      </c>
      <c r="N8" s="254"/>
      <c r="O8" s="254"/>
      <c r="P8" s="254"/>
      <c r="Q8" s="254"/>
    </row>
    <row r="9" spans="2:17" s="80" customFormat="1" ht="14.25" customHeight="1" x14ac:dyDescent="0.3">
      <c r="C9" s="118"/>
      <c r="D9" s="123"/>
      <c r="E9" s="123"/>
      <c r="G9" s="123"/>
      <c r="H9" s="123"/>
      <c r="I9" s="118"/>
      <c r="J9" s="118"/>
      <c r="K9" s="118"/>
      <c r="L9" s="118"/>
      <c r="M9" s="118"/>
      <c r="O9" s="1"/>
    </row>
    <row r="10" spans="2:17" s="80" customFormat="1" ht="14.25" customHeight="1" x14ac:dyDescent="0.3">
      <c r="C10" s="118"/>
      <c r="D10" s="123"/>
      <c r="E10" s="123"/>
      <c r="G10" s="123"/>
      <c r="H10" s="123"/>
      <c r="I10" s="118"/>
      <c r="J10" s="118"/>
      <c r="K10" s="118"/>
      <c r="L10" s="118"/>
      <c r="M10" s="118"/>
      <c r="O10" s="1"/>
    </row>
    <row r="11" spans="2:17" s="94" customFormat="1" ht="14" x14ac:dyDescent="0.3">
      <c r="B11" s="96" t="s">
        <v>79</v>
      </c>
      <c r="C11" s="97" t="s">
        <v>36</v>
      </c>
      <c r="D11" s="98" t="s">
        <v>38</v>
      </c>
      <c r="E11" s="97" t="s">
        <v>40</v>
      </c>
      <c r="F11" s="98" t="s">
        <v>42</v>
      </c>
      <c r="G11" s="98" t="s">
        <v>44</v>
      </c>
      <c r="H11" s="98" t="s">
        <v>46</v>
      </c>
      <c r="I11" s="98" t="s">
        <v>49</v>
      </c>
      <c r="J11" s="98" t="s">
        <v>51</v>
      </c>
      <c r="K11" s="98" t="s">
        <v>53</v>
      </c>
      <c r="L11" s="98" t="s">
        <v>55</v>
      </c>
      <c r="M11" s="99" t="s">
        <v>57</v>
      </c>
      <c r="N11" s="98" t="s">
        <v>62</v>
      </c>
      <c r="O11" s="59" t="s">
        <v>80</v>
      </c>
      <c r="P11" s="98" t="s">
        <v>64</v>
      </c>
      <c r="Q11" s="99" t="s">
        <v>66</v>
      </c>
    </row>
    <row r="12" spans="2:17" ht="14" x14ac:dyDescent="0.3">
      <c r="B12" s="100" t="s">
        <v>81</v>
      </c>
      <c r="C12" s="223"/>
      <c r="D12" s="224"/>
      <c r="E12" s="224"/>
      <c r="F12" s="225"/>
      <c r="G12" s="101"/>
      <c r="H12" s="102"/>
      <c r="I12" s="103"/>
      <c r="J12" s="103"/>
      <c r="K12" s="103"/>
      <c r="L12" s="103"/>
      <c r="M12" s="103"/>
      <c r="N12" s="104"/>
      <c r="O12" s="60"/>
      <c r="P12" s="108"/>
      <c r="Q12" s="108"/>
    </row>
    <row r="13" spans="2:17" s="80" customFormat="1" ht="14" x14ac:dyDescent="0.3">
      <c r="B13" s="53"/>
      <c r="C13" s="142"/>
      <c r="D13" s="143"/>
      <c r="E13" s="143"/>
      <c r="F13" s="144"/>
      <c r="G13" s="170"/>
      <c r="H13" s="171"/>
      <c r="I13" s="172"/>
      <c r="J13" s="172"/>
      <c r="K13" s="172"/>
      <c r="L13" s="172"/>
      <c r="M13" s="172"/>
      <c r="N13" s="173" t="str">
        <f>IFERROR(AVERAGE(Table2[[#This Row],[Circular-in (%)]],Table2[[#This Row],[Recyclable (%)]]), "-")</f>
        <v>-</v>
      </c>
      <c r="O13" s="72" t="str">
        <f>IFERROR(Table2[[#This Row],[Circularity (%)]]*Table2[[#This Row],[Weight (g)]], "-")</f>
        <v>-</v>
      </c>
      <c r="P13" s="174">
        <f>IFERROR(Table2[[#This Row],[Circular-in (%)]]*Table2[[#This Row],[Weight (g)]],"")</f>
        <v>0</v>
      </c>
      <c r="Q13" s="174">
        <f>Table2[[#This Row],[Weight (g)]]*Table2[[#This Row],[Recyclable (%)]]</f>
        <v>0</v>
      </c>
    </row>
    <row r="14" spans="2:17" s="80" customFormat="1" ht="14" x14ac:dyDescent="0.3">
      <c r="B14" s="53"/>
      <c r="C14" s="145"/>
      <c r="D14" s="146"/>
      <c r="E14" s="146"/>
      <c r="F14" s="147"/>
      <c r="G14" s="175"/>
      <c r="H14" s="176"/>
      <c r="I14" s="177"/>
      <c r="J14" s="177"/>
      <c r="K14" s="177"/>
      <c r="L14" s="177"/>
      <c r="M14" s="177"/>
      <c r="N14" s="173" t="str">
        <f>IFERROR(AVERAGE(Table2[[#This Row],[Circular-in (%)]],Table2[[#This Row],[Recyclable (%)]]), "-")</f>
        <v>-</v>
      </c>
      <c r="O14" s="72" t="str">
        <f>IFERROR(Table2[[#This Row],[Circularity (%)]]*Table2[[#This Row],[Weight (g)]], "-")</f>
        <v>-</v>
      </c>
      <c r="P14" s="174">
        <f>IFERROR(Table2[[#This Row],[Circular-in (%)]]*Table2[[#This Row],[Weight (g)]],"")</f>
        <v>0</v>
      </c>
      <c r="Q14" s="174">
        <f>Table2[[#This Row],[Weight (g)]]*Table2[[#This Row],[Recyclable (%)]]</f>
        <v>0</v>
      </c>
    </row>
    <row r="15" spans="2:17" s="80" customFormat="1" ht="14" x14ac:dyDescent="0.3">
      <c r="B15" s="53"/>
      <c r="C15" s="145"/>
      <c r="D15" s="146"/>
      <c r="E15" s="146"/>
      <c r="F15" s="148"/>
      <c r="G15" s="175"/>
      <c r="H15" s="176"/>
      <c r="I15" s="177"/>
      <c r="J15" s="177"/>
      <c r="K15" s="177"/>
      <c r="L15" s="177"/>
      <c r="M15" s="177"/>
      <c r="N15" s="173" t="str">
        <f>IFERROR(AVERAGE(Table2[[#This Row],[Circular-in (%)]],Table2[[#This Row],[Recyclable (%)]]), "-")</f>
        <v>-</v>
      </c>
      <c r="O15" s="72" t="str">
        <f>IFERROR(Table2[[#This Row],[Circularity (%)]]*Table2[[#This Row],[Weight (g)]], "-")</f>
        <v>-</v>
      </c>
      <c r="P15" s="174">
        <f>IFERROR(Table2[[#This Row],[Circular-in (%)]]*Table2[[#This Row],[Weight (g)]],"")</f>
        <v>0</v>
      </c>
      <c r="Q15" s="174">
        <f>Table2[[#This Row],[Weight (g)]]*Table2[[#This Row],[Recyclable (%)]]</f>
        <v>0</v>
      </c>
    </row>
    <row r="16" spans="2:17" s="80" customFormat="1" ht="14" x14ac:dyDescent="0.3">
      <c r="B16" s="53"/>
      <c r="C16" s="145"/>
      <c r="D16" s="146"/>
      <c r="E16" s="146"/>
      <c r="F16" s="148"/>
      <c r="G16" s="175"/>
      <c r="H16" s="176"/>
      <c r="I16" s="177"/>
      <c r="J16" s="177"/>
      <c r="K16" s="177"/>
      <c r="L16" s="177"/>
      <c r="M16" s="178"/>
      <c r="N16" s="173" t="str">
        <f>IFERROR(AVERAGE(Table2[[#This Row],[Circular-in (%)]],Table2[[#This Row],[Recyclable (%)]]), "-")</f>
        <v>-</v>
      </c>
      <c r="O16" s="72" t="str">
        <f>IFERROR(Table2[[#This Row],[Circularity (%)]]*Table2[[#This Row],[Weight (g)]], "-")</f>
        <v>-</v>
      </c>
      <c r="P16" s="174">
        <f>IFERROR(Table2[[#This Row],[Circular-in (%)]]*Table2[[#This Row],[Weight (g)]],"")</f>
        <v>0</v>
      </c>
      <c r="Q16" s="174">
        <f>Table2[[#This Row],[Weight (g)]]*Table2[[#This Row],[Recyclable (%)]]</f>
        <v>0</v>
      </c>
    </row>
    <row r="17" spans="2:17" s="80" customFormat="1" ht="14" x14ac:dyDescent="0.3">
      <c r="B17" s="53"/>
      <c r="C17" s="179"/>
      <c r="D17" s="180"/>
      <c r="E17" s="180"/>
      <c r="F17" s="181"/>
      <c r="G17" s="182"/>
      <c r="H17" s="183"/>
      <c r="I17" s="184"/>
      <c r="J17" s="184"/>
      <c r="K17" s="184"/>
      <c r="L17" s="184"/>
      <c r="M17" s="184"/>
      <c r="N17" s="173" t="str">
        <f>IFERROR(AVERAGE(Table2[[#This Row],[Circular-in (%)]],Table2[[#This Row],[Recyclable (%)]]), "-")</f>
        <v>-</v>
      </c>
      <c r="O17" s="185"/>
      <c r="P17" s="174">
        <f>IFERROR(Table2[[#This Row],[Circular-in (%)]]*Table2[[#This Row],[Weight (g)]],"")</f>
        <v>0</v>
      </c>
      <c r="Q17" s="174">
        <f>Table2[[#This Row],[Weight (g)]]*Table2[[#This Row],[Recyclable (%)]]</f>
        <v>0</v>
      </c>
    </row>
    <row r="18" spans="2:17" s="80" customFormat="1" ht="14" x14ac:dyDescent="0.3">
      <c r="B18" s="53"/>
      <c r="C18" s="179"/>
      <c r="D18" s="180"/>
      <c r="E18" s="180"/>
      <c r="F18" s="181"/>
      <c r="G18" s="182"/>
      <c r="H18" s="183"/>
      <c r="I18" s="184"/>
      <c r="J18" s="184"/>
      <c r="K18" s="184"/>
      <c r="L18" s="184"/>
      <c r="M18" s="184"/>
      <c r="N18" s="173" t="str">
        <f>IFERROR(AVERAGE(Table2[[#This Row],[Circular-in (%)]],Table2[[#This Row],[Recyclable (%)]]), "-")</f>
        <v>-</v>
      </c>
      <c r="O18" s="185"/>
      <c r="P18" s="174">
        <f>IFERROR(Table2[[#This Row],[Circular-in (%)]]*Table2[[#This Row],[Weight (g)]],"")</f>
        <v>0</v>
      </c>
      <c r="Q18" s="174">
        <f>Table2[[#This Row],[Weight (g)]]*Table2[[#This Row],[Recyclable (%)]]</f>
        <v>0</v>
      </c>
    </row>
    <row r="19" spans="2:17" s="80" customFormat="1" ht="14" x14ac:dyDescent="0.3">
      <c r="B19" s="53"/>
      <c r="C19" s="145"/>
      <c r="D19" s="146"/>
      <c r="E19" s="146"/>
      <c r="F19" s="148"/>
      <c r="G19" s="175"/>
      <c r="H19" s="176"/>
      <c r="I19" s="177"/>
      <c r="J19" s="177"/>
      <c r="K19" s="177"/>
      <c r="L19" s="177"/>
      <c r="M19" s="177"/>
      <c r="N19" s="173" t="str">
        <f>IFERROR(AVERAGE(Table2[[#This Row],[Circular-in (%)]],Table2[[#This Row],[Recyclable (%)]]), "-")</f>
        <v>-</v>
      </c>
      <c r="O19" s="72" t="str">
        <f>IFERROR(Table2[[#This Row],[Circularity (%)]]*Table2[[#This Row],[Weight (g)]], "-")</f>
        <v>-</v>
      </c>
      <c r="P19" s="174">
        <f>IFERROR(Table2[[#This Row],[Circular-in (%)]]*Table2[[#This Row],[Weight (g)]],"")</f>
        <v>0</v>
      </c>
      <c r="Q19" s="174">
        <f>Table2[[#This Row],[Weight (g)]]*Table2[[#This Row],[Recyclable (%)]]</f>
        <v>0</v>
      </c>
    </row>
    <row r="20" spans="2:17" s="80" customFormat="1" ht="14" x14ac:dyDescent="0.3">
      <c r="B20" s="53"/>
      <c r="C20" s="145"/>
      <c r="D20" s="146"/>
      <c r="E20" s="146"/>
      <c r="F20" s="148"/>
      <c r="G20" s="175"/>
      <c r="H20" s="176"/>
      <c r="I20" s="177"/>
      <c r="J20" s="177"/>
      <c r="K20" s="177"/>
      <c r="L20" s="177"/>
      <c r="M20" s="177"/>
      <c r="N20" s="173" t="str">
        <f>IFERROR(AVERAGE(Table2[[#This Row],[Circular-in (%)]],Table2[[#This Row],[Recyclable (%)]]), "-")</f>
        <v>-</v>
      </c>
      <c r="O20" s="72" t="str">
        <f>IFERROR(Table2[[#This Row],[Circularity (%)]]*Table2[[#This Row],[Weight (g)]], "-")</f>
        <v>-</v>
      </c>
      <c r="P20" s="174">
        <f>IFERROR(Table2[[#This Row],[Circular-in (%)]]*Table2[[#This Row],[Weight (g)]],"")</f>
        <v>0</v>
      </c>
      <c r="Q20" s="174">
        <f>Table2[[#This Row],[Weight (g)]]*Table2[[#This Row],[Recyclable (%)]]</f>
        <v>0</v>
      </c>
    </row>
    <row r="21" spans="2:17" s="80" customFormat="1" ht="14" x14ac:dyDescent="0.3">
      <c r="B21" s="53"/>
      <c r="C21" s="133"/>
      <c r="D21" s="134"/>
      <c r="E21" s="134"/>
      <c r="F21" s="148"/>
      <c r="G21" s="186"/>
      <c r="H21" s="187"/>
      <c r="I21" s="178"/>
      <c r="J21" s="178"/>
      <c r="K21" s="178"/>
      <c r="L21" s="178"/>
      <c r="M21" s="178"/>
      <c r="N21" s="173" t="str">
        <f>IFERROR(AVERAGE(Table2[[#This Row],[Circular-in (%)]],Table2[[#This Row],[Recyclable (%)]]), "-")</f>
        <v>-</v>
      </c>
      <c r="O21" s="73" t="str">
        <f>IFERROR(Table2[[#This Row],[Circularity (%)]]*Table2[[#This Row],[Weight (g)]], "-")</f>
        <v>-</v>
      </c>
      <c r="P21" s="174">
        <f>IFERROR(Table2[[#This Row],[Circular-in (%)]]*Table2[[#This Row],[Weight (g)]],"")</f>
        <v>0</v>
      </c>
      <c r="Q21" s="174">
        <f>Table2[[#This Row],[Weight (g)]]*Table2[[#This Row],[Recyclable (%)]]</f>
        <v>0</v>
      </c>
    </row>
    <row r="22" spans="2:17" s="80" customFormat="1" ht="14" x14ac:dyDescent="0.3">
      <c r="B22" s="95"/>
      <c r="C22" s="149"/>
      <c r="D22" s="150"/>
      <c r="E22" s="150"/>
      <c r="F22" s="151"/>
      <c r="G22" s="188"/>
      <c r="H22" s="189"/>
      <c r="I22" s="190"/>
      <c r="J22" s="190"/>
      <c r="K22" s="190"/>
      <c r="L22" s="190"/>
      <c r="M22" s="190"/>
      <c r="N22" s="191" t="str">
        <f>IFERROR(AVERAGE(Table2[[#This Row],[Circular-in (%)]],Table2[[#This Row],[Recyclable (%)]]), "-")</f>
        <v>-</v>
      </c>
      <c r="O22" s="74" t="str">
        <f>IFERROR(Table2[[#This Row],[Circularity (%)]]*Table2[[#This Row],[Weight (g)]], "-")</f>
        <v>-</v>
      </c>
      <c r="P22" s="192">
        <f>IFERROR(Table2[[#This Row],[Circular-in (%)]]*Table2[[#This Row],[Weight (g)]],"")</f>
        <v>0</v>
      </c>
      <c r="Q22" s="192">
        <f>Table2[[#This Row],[Weight (g)]]*Table2[[#This Row],[Recyclable (%)]]</f>
        <v>0</v>
      </c>
    </row>
    <row r="23" spans="2:17" ht="14" x14ac:dyDescent="0.3">
      <c r="B23" s="105" t="s">
        <v>82</v>
      </c>
      <c r="C23" s="227"/>
      <c r="D23" s="228"/>
      <c r="E23" s="228"/>
      <c r="F23" s="232"/>
      <c r="G23" s="230"/>
      <c r="H23" s="230"/>
      <c r="I23" s="231"/>
      <c r="J23" s="231"/>
      <c r="K23" s="231"/>
      <c r="L23" s="233"/>
      <c r="M23" s="233"/>
      <c r="N23" s="154"/>
      <c r="O23" s="75"/>
      <c r="P23" s="109"/>
      <c r="Q23" s="109"/>
    </row>
    <row r="24" spans="2:17" s="80" customFormat="1" ht="14" x14ac:dyDescent="0.3">
      <c r="B24" s="95"/>
      <c r="C24" s="136"/>
      <c r="D24" s="137"/>
      <c r="E24" s="137"/>
      <c r="F24" s="138"/>
      <c r="G24" s="193"/>
      <c r="H24" s="193"/>
      <c r="I24" s="136"/>
      <c r="J24" s="136"/>
      <c r="K24" s="136"/>
      <c r="L24" s="172"/>
      <c r="M24" s="136"/>
      <c r="N24" s="194" t="str">
        <f>IFERROR(AVERAGE(Table2[[#This Row],[Circular-in (%)]],Table2[[#This Row],[Recyclable (%)]]), "-")</f>
        <v>-</v>
      </c>
      <c r="O24" s="73" t="str">
        <f>IFERROR(Table2[[#This Row],[Circularity (%)]]*Table2[[#This Row],[Weight (g)]], "-")</f>
        <v>-</v>
      </c>
      <c r="P24" s="174">
        <f>IFERROR(Table2[[#This Row],[Circular-in (%)]]*Table2[[#This Row],[Weight (g)]],"")</f>
        <v>0</v>
      </c>
      <c r="Q24" s="174">
        <f>Table2[[#This Row],[Weight (g)]]*Table2[[#This Row],[Recyclable (%)]]</f>
        <v>0</v>
      </c>
    </row>
    <row r="25" spans="2:17" s="80" customFormat="1" ht="14" x14ac:dyDescent="0.3">
      <c r="B25" s="95"/>
      <c r="C25" s="139"/>
      <c r="D25" s="140"/>
      <c r="E25" s="140"/>
      <c r="F25" s="152"/>
      <c r="G25" s="195"/>
      <c r="H25" s="196"/>
      <c r="I25" s="197"/>
      <c r="J25" s="197"/>
      <c r="K25" s="197"/>
      <c r="L25" s="197"/>
      <c r="M25" s="197"/>
      <c r="N25" s="194" t="str">
        <f>IFERROR(AVERAGE(Table2[[#This Row],[Circular-in (%)]],Table2[[#This Row],[Recyclable (%)]]), "-")</f>
        <v>-</v>
      </c>
      <c r="O25" s="73" t="str">
        <f>IFERROR(Table2[[#This Row],[Circularity (%)]]*Table2[[#This Row],[Weight (g)]], "-")</f>
        <v>-</v>
      </c>
      <c r="P25" s="174">
        <f>IFERROR(Table2[[#This Row],[Circular-in (%)]]*Table2[[#This Row],[Weight (g)]],"")</f>
        <v>0</v>
      </c>
      <c r="Q25" s="174">
        <f>Table2[[#This Row],[Weight (g)]]*Table2[[#This Row],[Recyclable (%)]]</f>
        <v>0</v>
      </c>
    </row>
    <row r="26" spans="2:17" s="80" customFormat="1" ht="14" x14ac:dyDescent="0.3">
      <c r="B26" s="95"/>
      <c r="C26" s="139"/>
      <c r="D26" s="140"/>
      <c r="E26" s="140"/>
      <c r="F26" s="153"/>
      <c r="G26" s="195"/>
      <c r="H26" s="196"/>
      <c r="I26" s="197"/>
      <c r="J26" s="197"/>
      <c r="K26" s="197"/>
      <c r="L26" s="197"/>
      <c r="M26" s="197"/>
      <c r="N26" s="194" t="str">
        <f>IFERROR(AVERAGE(Table2[[#This Row],[Circular-in (%)]],Table2[[#This Row],[Recyclable (%)]]), "-")</f>
        <v>-</v>
      </c>
      <c r="O26" s="73" t="str">
        <f>IFERROR(Table2[[#This Row],[Circularity (%)]]*Table2[[#This Row],[Weight (g)]], "-")</f>
        <v>-</v>
      </c>
      <c r="P26" s="174">
        <f>IFERROR(Table2[[#This Row],[Circular-in (%)]]*Table2[[#This Row],[Weight (g)]],"")</f>
        <v>0</v>
      </c>
      <c r="Q26" s="174">
        <f>Table2[[#This Row],[Weight (g)]]*Table2[[#This Row],[Recyclable (%)]]</f>
        <v>0</v>
      </c>
    </row>
    <row r="27" spans="2:17" s="80" customFormat="1" ht="14" x14ac:dyDescent="0.3">
      <c r="B27" s="95"/>
      <c r="C27" s="145"/>
      <c r="D27" s="140"/>
      <c r="E27" s="146"/>
      <c r="F27" s="148"/>
      <c r="G27" s="175"/>
      <c r="H27" s="176"/>
      <c r="I27" s="177"/>
      <c r="J27" s="177"/>
      <c r="K27" s="177"/>
      <c r="L27" s="177"/>
      <c r="M27" s="177"/>
      <c r="N27" s="194" t="str">
        <f>IFERROR(AVERAGE(Table2[[#This Row],[Circular-in (%)]],Table2[[#This Row],[Recyclable (%)]]), "-")</f>
        <v>-</v>
      </c>
      <c r="O27" s="73" t="str">
        <f>IFERROR(Table2[[#This Row],[Circularity (%)]]*Table2[[#This Row],[Weight (g)]], "-")</f>
        <v>-</v>
      </c>
      <c r="P27" s="174">
        <f>IFERROR(Table2[[#This Row],[Circular-in (%)]]*Table2[[#This Row],[Weight (g)]],"")</f>
        <v>0</v>
      </c>
      <c r="Q27" s="174">
        <f>Table2[[#This Row],[Weight (g)]]*Table2[[#This Row],[Recyclable (%)]]</f>
        <v>0</v>
      </c>
    </row>
    <row r="28" spans="2:17" s="80" customFormat="1" ht="14" x14ac:dyDescent="0.3">
      <c r="B28" s="95"/>
      <c r="C28" s="145"/>
      <c r="D28" s="146"/>
      <c r="E28" s="146"/>
      <c r="F28" s="148"/>
      <c r="G28" s="175"/>
      <c r="H28" s="176"/>
      <c r="I28" s="177"/>
      <c r="J28" s="177"/>
      <c r="K28" s="177"/>
      <c r="L28" s="177"/>
      <c r="M28" s="177"/>
      <c r="N28" s="194" t="str">
        <f>IFERROR(AVERAGE(Table2[[#This Row],[Circular-in (%)]],Table2[[#This Row],[Recyclable (%)]]), "-")</f>
        <v>-</v>
      </c>
      <c r="O28" s="73" t="str">
        <f>IFERROR(Table2[[#This Row],[Circularity (%)]]*Table2[[#This Row],[Weight (g)]], "-")</f>
        <v>-</v>
      </c>
      <c r="P28" s="174">
        <f>IFERROR(Table2[[#This Row],[Circular-in (%)]]*Table2[[#This Row],[Weight (g)]],"")</f>
        <v>0</v>
      </c>
      <c r="Q28" s="174">
        <f>Table2[[#This Row],[Weight (g)]]*Table2[[#This Row],[Recyclable (%)]]</f>
        <v>0</v>
      </c>
    </row>
    <row r="29" spans="2:17" s="80" customFormat="1" ht="14" x14ac:dyDescent="0.3">
      <c r="B29" s="95"/>
      <c r="C29" s="145"/>
      <c r="D29" s="146"/>
      <c r="E29" s="146"/>
      <c r="F29" s="148"/>
      <c r="G29" s="175"/>
      <c r="H29" s="176"/>
      <c r="I29" s="177"/>
      <c r="J29" s="177"/>
      <c r="K29" s="177"/>
      <c r="L29" s="177"/>
      <c r="M29" s="177"/>
      <c r="N29" s="194" t="str">
        <f>IFERROR(AVERAGE(Table2[[#This Row],[Circular-in (%)]],Table2[[#This Row],[Recyclable (%)]]), "-")</f>
        <v>-</v>
      </c>
      <c r="O29" s="73" t="str">
        <f>IFERROR(Table2[[#This Row],[Circularity (%)]]*Table2[[#This Row],[Weight (g)]], "-")</f>
        <v>-</v>
      </c>
      <c r="P29" s="174">
        <f>IFERROR(Table2[[#This Row],[Circular-in (%)]]*Table2[[#This Row],[Weight (g)]],"")</f>
        <v>0</v>
      </c>
      <c r="Q29" s="174">
        <f>Table2[[#This Row],[Weight (g)]]*Table2[[#This Row],[Recyclable (%)]]</f>
        <v>0</v>
      </c>
    </row>
    <row r="30" spans="2:17" s="80" customFormat="1" ht="14" x14ac:dyDescent="0.3">
      <c r="B30" s="95"/>
      <c r="C30" s="145"/>
      <c r="D30" s="146"/>
      <c r="E30" s="146"/>
      <c r="F30" s="148"/>
      <c r="G30" s="175"/>
      <c r="H30" s="176"/>
      <c r="I30" s="177"/>
      <c r="J30" s="177"/>
      <c r="K30" s="177"/>
      <c r="L30" s="177"/>
      <c r="M30" s="177"/>
      <c r="N30" s="194" t="str">
        <f>IFERROR(AVERAGE(Table2[[#This Row],[Circular-in (%)]],Table2[[#This Row],[Recyclable (%)]]), "-")</f>
        <v>-</v>
      </c>
      <c r="O30" s="73" t="str">
        <f>IFERROR(Table2[[#This Row],[Circularity (%)]]*Table2[[#This Row],[Weight (g)]], "-")</f>
        <v>-</v>
      </c>
      <c r="P30" s="174">
        <f>IFERROR(Table2[[#This Row],[Circular-in (%)]]*Table2[[#This Row],[Weight (g)]],"")</f>
        <v>0</v>
      </c>
      <c r="Q30" s="174">
        <f>Table2[[#This Row],[Weight (g)]]*Table2[[#This Row],[Recyclable (%)]]</f>
        <v>0</v>
      </c>
    </row>
    <row r="31" spans="2:17" s="80" customFormat="1" ht="14" x14ac:dyDescent="0.3">
      <c r="B31" s="95"/>
      <c r="C31" s="139"/>
      <c r="D31" s="140"/>
      <c r="E31" s="140"/>
      <c r="F31" s="153"/>
      <c r="G31" s="195"/>
      <c r="H31" s="196"/>
      <c r="I31" s="197"/>
      <c r="J31" s="197"/>
      <c r="K31" s="197"/>
      <c r="L31" s="197"/>
      <c r="M31" s="197"/>
      <c r="N31" s="194" t="str">
        <f>IFERROR(AVERAGE(Table2[[#This Row],[Circular-in (%)]],Table2[[#This Row],[Recyclable (%)]]), "-")</f>
        <v>-</v>
      </c>
      <c r="O31" s="73" t="str">
        <f>IFERROR(Table2[[#This Row],[Circularity (%)]]*Table2[[#This Row],[Weight (g)]], "-")</f>
        <v>-</v>
      </c>
      <c r="P31" s="174">
        <f>IFERROR(Table2[[#This Row],[Circular-in (%)]]*Table2[[#This Row],[Weight (g)]],"")</f>
        <v>0</v>
      </c>
      <c r="Q31" s="174">
        <f>Table2[[#This Row],[Weight (g)]]*Table2[[#This Row],[Recyclable (%)]]</f>
        <v>0</v>
      </c>
    </row>
    <row r="32" spans="2:17" s="80" customFormat="1" ht="14" x14ac:dyDescent="0.3">
      <c r="B32" s="95"/>
      <c r="C32" s="133"/>
      <c r="D32" s="134"/>
      <c r="E32" s="134"/>
      <c r="F32" s="135"/>
      <c r="G32" s="186"/>
      <c r="H32" s="187"/>
      <c r="I32" s="178"/>
      <c r="J32" s="178"/>
      <c r="K32" s="178"/>
      <c r="L32" s="178"/>
      <c r="M32" s="178"/>
      <c r="N32" s="194" t="str">
        <f>IFERROR(AVERAGE(Table2[[#This Row],[Circular-in (%)]],Table2[[#This Row],[Recyclable (%)]]), "-")</f>
        <v>-</v>
      </c>
      <c r="O32" s="73" t="str">
        <f>IFERROR(Table2[[#This Row],[Circularity (%)]]*Table2[[#This Row],[Weight (g)]], "-")</f>
        <v>-</v>
      </c>
      <c r="P32" s="174">
        <f>IFERROR(Table2[[#This Row],[Circular-in (%)]]*Table2[[#This Row],[Weight (g)]],"")</f>
        <v>0</v>
      </c>
      <c r="Q32" s="174">
        <f>Table2[[#This Row],[Weight (g)]]*Table2[[#This Row],[Recyclable (%)]]</f>
        <v>0</v>
      </c>
    </row>
    <row r="33" spans="2:17" s="80" customFormat="1" ht="14" x14ac:dyDescent="0.3">
      <c r="B33" s="95"/>
      <c r="C33" s="136"/>
      <c r="D33" s="137"/>
      <c r="E33" s="137"/>
      <c r="F33" s="138"/>
      <c r="G33" s="193"/>
      <c r="H33" s="193"/>
      <c r="I33" s="136"/>
      <c r="J33" s="136"/>
      <c r="K33" s="136"/>
      <c r="L33" s="136"/>
      <c r="M33" s="136"/>
      <c r="N33" s="198" t="str">
        <f>IFERROR(AVERAGE(Table2[[#This Row],[Circular-in (%)]],Table2[[#This Row],[Recyclable (%)]]), "-")</f>
        <v>-</v>
      </c>
      <c r="O33" s="74" t="str">
        <f>IFERROR(Table2[[#This Row],[Circularity (%)]]*Table2[[#This Row],[Weight (g)]], "-")</f>
        <v>-</v>
      </c>
      <c r="P33" s="192">
        <f>IFERROR(Table2[[#This Row],[Circular-in (%)]]*Table2[[#This Row],[Weight (g)]],"")</f>
        <v>0</v>
      </c>
      <c r="Q33" s="192">
        <f>Table2[[#This Row],[Weight (g)]]*Table2[[#This Row],[Recyclable (%)]]</f>
        <v>0</v>
      </c>
    </row>
    <row r="34" spans="2:17" ht="14" x14ac:dyDescent="0.3">
      <c r="B34" s="105" t="s">
        <v>83</v>
      </c>
      <c r="C34" s="227"/>
      <c r="D34" s="228"/>
      <c r="E34" s="228"/>
      <c r="F34" s="229"/>
      <c r="G34" s="101"/>
      <c r="H34" s="230"/>
      <c r="I34" s="231"/>
      <c r="J34" s="231"/>
      <c r="K34" s="231"/>
      <c r="L34" s="231"/>
      <c r="M34" s="231"/>
      <c r="N34" s="106"/>
      <c r="O34" s="61"/>
      <c r="P34" s="106"/>
      <c r="Q34" s="110"/>
    </row>
    <row r="35" spans="2:17" s="80" customFormat="1" ht="14" x14ac:dyDescent="0.3">
      <c r="B35" s="95"/>
      <c r="C35" s="136"/>
      <c r="D35" s="137"/>
      <c r="E35" s="137"/>
      <c r="F35" s="138"/>
      <c r="G35" s="193"/>
      <c r="H35" s="193"/>
      <c r="I35" s="136"/>
      <c r="J35" s="136"/>
      <c r="K35" s="136"/>
      <c r="L35" s="136"/>
      <c r="M35" s="136"/>
      <c r="N35" s="199" t="str">
        <f>IFERROR(AVERAGE(Table2[[#This Row],[Circular-in (%)]],Table2[[#This Row],[Recyclable (%)]]), "-")</f>
        <v>-</v>
      </c>
      <c r="O35" s="62" t="str">
        <f>IFERROR(Table2[[#This Row],[Circularity (%)]]*Table2[[#This Row],[Weight (g)]], "-")</f>
        <v>-</v>
      </c>
      <c r="P35" s="174">
        <f>IFERROR(Table2[[#This Row],[Circular-in (%)]]*Table2[[#This Row],[Weight (g)]],"")</f>
        <v>0</v>
      </c>
      <c r="Q35" s="174">
        <f>Table2[[#This Row],[Weight (g)]]*Table2[[#This Row],[Recyclable (%)]]</f>
        <v>0</v>
      </c>
    </row>
    <row r="36" spans="2:17" s="80" customFormat="1" ht="14" x14ac:dyDescent="0.3">
      <c r="B36" s="95"/>
      <c r="C36" s="139"/>
      <c r="D36" s="140"/>
      <c r="E36" s="140"/>
      <c r="F36" s="152"/>
      <c r="G36" s="195"/>
      <c r="H36" s="196"/>
      <c r="I36" s="197"/>
      <c r="J36" s="197"/>
      <c r="K36" s="197"/>
      <c r="L36" s="197"/>
      <c r="M36" s="197"/>
      <c r="N36" s="200" t="str">
        <f>IFERROR(AVERAGE(Table2[[#This Row],[Circular-in (%)]],Table2[[#This Row],[Recyclable (%)]]), "-")</f>
        <v>-</v>
      </c>
      <c r="O36" s="64" t="str">
        <f>IFERROR(Table2[[#This Row],[Circularity (%)]]*Table2[[#This Row],[Weight (g)]], "-")</f>
        <v>-</v>
      </c>
      <c r="P36" s="174">
        <f>IFERROR(Table2[[#This Row],[Circular-in (%)]]*Table2[[#This Row],[Weight (g)]],"")</f>
        <v>0</v>
      </c>
      <c r="Q36" s="174">
        <f>Table2[[#This Row],[Weight (g)]]*Table2[[#This Row],[Recyclable (%)]]</f>
        <v>0</v>
      </c>
    </row>
    <row r="37" spans="2:17" s="80" customFormat="1" ht="14" x14ac:dyDescent="0.3">
      <c r="B37" s="95"/>
      <c r="C37" s="145"/>
      <c r="D37" s="146"/>
      <c r="E37" s="146"/>
      <c r="F37" s="148"/>
      <c r="G37" s="175"/>
      <c r="H37" s="176"/>
      <c r="I37" s="177"/>
      <c r="J37" s="177"/>
      <c r="K37" s="177"/>
      <c r="L37" s="177"/>
      <c r="M37" s="177"/>
      <c r="N37" s="200" t="str">
        <f>IFERROR(AVERAGE(Table2[[#This Row],[Circular-in (%)]],Table2[[#This Row],[Recyclable (%)]]), "-")</f>
        <v>-</v>
      </c>
      <c r="O37" s="64" t="str">
        <f>IFERROR(Table2[[#This Row],[Circularity (%)]]*Table2[[#This Row],[Weight (g)]], "-")</f>
        <v>-</v>
      </c>
      <c r="P37" s="174">
        <f>IFERROR(Table2[[#This Row],[Circular-in (%)]]*Table2[[#This Row],[Weight (g)]],"")</f>
        <v>0</v>
      </c>
      <c r="Q37" s="174">
        <f>Table2[[#This Row],[Weight (g)]]*Table2[[#This Row],[Recyclable (%)]]</f>
        <v>0</v>
      </c>
    </row>
    <row r="38" spans="2:17" s="80" customFormat="1" ht="14" x14ac:dyDescent="0.3">
      <c r="B38" s="95"/>
      <c r="C38" s="139"/>
      <c r="D38" s="140"/>
      <c r="E38" s="140"/>
      <c r="F38" s="153"/>
      <c r="G38" s="195"/>
      <c r="H38" s="196"/>
      <c r="I38" s="197"/>
      <c r="J38" s="197"/>
      <c r="K38" s="197"/>
      <c r="L38" s="197"/>
      <c r="M38" s="197"/>
      <c r="N38" s="200" t="str">
        <f>IFERROR(AVERAGE(Table2[[#This Row],[Circular-in (%)]],Table2[[#This Row],[Recyclable (%)]]), "-")</f>
        <v>-</v>
      </c>
      <c r="O38" s="64" t="str">
        <f>IFERROR(Table2[[#This Row],[Circularity (%)]]*Table2[[#This Row],[Weight (g)]], "-")</f>
        <v>-</v>
      </c>
      <c r="P38" s="174">
        <f>IFERROR(Table2[[#This Row],[Circular-in (%)]]*Table2[[#This Row],[Weight (g)]],"")</f>
        <v>0</v>
      </c>
      <c r="Q38" s="174">
        <f>Table2[[#This Row],[Weight (g)]]*Table2[[#This Row],[Recyclable (%)]]</f>
        <v>0</v>
      </c>
    </row>
    <row r="39" spans="2:17" s="80" customFormat="1" ht="14" x14ac:dyDescent="0.3">
      <c r="B39" s="95"/>
      <c r="C39" s="145"/>
      <c r="D39" s="146"/>
      <c r="E39" s="146"/>
      <c r="F39" s="148"/>
      <c r="G39" s="175"/>
      <c r="H39" s="176"/>
      <c r="I39" s="177"/>
      <c r="J39" s="177"/>
      <c r="K39" s="177"/>
      <c r="L39" s="177"/>
      <c r="M39" s="177"/>
      <c r="N39" s="200" t="str">
        <f>IFERROR(AVERAGE(Table2[[#This Row],[Circular-in (%)]],Table2[[#This Row],[Recyclable (%)]]), "-")</f>
        <v>-</v>
      </c>
      <c r="O39" s="64" t="str">
        <f>IFERROR(Table2[[#This Row],[Circularity (%)]]*Table2[[#This Row],[Weight (g)]], "-")</f>
        <v>-</v>
      </c>
      <c r="P39" s="174">
        <f>IFERROR(Table2[[#This Row],[Circular-in (%)]]*Table2[[#This Row],[Weight (g)]],"")</f>
        <v>0</v>
      </c>
      <c r="Q39" s="174">
        <f>Table2[[#This Row],[Weight (g)]]*Table2[[#This Row],[Recyclable (%)]]</f>
        <v>0</v>
      </c>
    </row>
    <row r="40" spans="2:17" s="80" customFormat="1" ht="14" x14ac:dyDescent="0.3">
      <c r="B40" s="95"/>
      <c r="C40" s="145"/>
      <c r="D40" s="146"/>
      <c r="E40" s="146"/>
      <c r="F40" s="148"/>
      <c r="G40" s="175"/>
      <c r="H40" s="176"/>
      <c r="I40" s="177"/>
      <c r="J40" s="177"/>
      <c r="K40" s="177"/>
      <c r="L40" s="177"/>
      <c r="M40" s="177"/>
      <c r="N40" s="200" t="str">
        <f>IFERROR(AVERAGE(Table2[[#This Row],[Circular-in (%)]],Table2[[#This Row],[Recyclable (%)]]), "-")</f>
        <v>-</v>
      </c>
      <c r="O40" s="64" t="str">
        <f>IFERROR(Table2[[#This Row],[Circularity (%)]]*Table2[[#This Row],[Weight (g)]], "-")</f>
        <v>-</v>
      </c>
      <c r="P40" s="174">
        <f>IFERROR(Table2[[#This Row],[Circular-in (%)]]*Table2[[#This Row],[Weight (g)]],"")</f>
        <v>0</v>
      </c>
      <c r="Q40" s="174">
        <f>Table2[[#This Row],[Weight (g)]]*Table2[[#This Row],[Recyclable (%)]]</f>
        <v>0</v>
      </c>
    </row>
    <row r="41" spans="2:17" s="80" customFormat="1" ht="14" x14ac:dyDescent="0.3">
      <c r="B41" s="95"/>
      <c r="C41" s="139"/>
      <c r="D41" s="140"/>
      <c r="E41" s="140"/>
      <c r="F41" s="153"/>
      <c r="G41" s="195"/>
      <c r="H41" s="196"/>
      <c r="I41" s="197"/>
      <c r="J41" s="197"/>
      <c r="K41" s="197"/>
      <c r="L41" s="197"/>
      <c r="M41" s="197"/>
      <c r="N41" s="200" t="str">
        <f>IFERROR(AVERAGE(Table2[[#This Row],[Circular-in (%)]],Table2[[#This Row],[Recyclable (%)]]), "-")</f>
        <v>-</v>
      </c>
      <c r="O41" s="64" t="str">
        <f>IFERROR(Table2[[#This Row],[Circularity (%)]]*Table2[[#This Row],[Weight (g)]], "-")</f>
        <v>-</v>
      </c>
      <c r="P41" s="174">
        <f>IFERROR(Table2[[#This Row],[Circular-in (%)]]*Table2[[#This Row],[Weight (g)]],"")</f>
        <v>0</v>
      </c>
      <c r="Q41" s="174">
        <f>Table2[[#This Row],[Weight (g)]]*Table2[[#This Row],[Recyclable (%)]]</f>
        <v>0</v>
      </c>
    </row>
    <row r="42" spans="2:17" s="80" customFormat="1" ht="14" x14ac:dyDescent="0.3">
      <c r="B42" s="95"/>
      <c r="C42" s="145"/>
      <c r="D42" s="146"/>
      <c r="E42" s="146"/>
      <c r="F42" s="148"/>
      <c r="G42" s="175"/>
      <c r="H42" s="176"/>
      <c r="I42" s="177"/>
      <c r="J42" s="177"/>
      <c r="K42" s="177"/>
      <c r="L42" s="177"/>
      <c r="M42" s="177"/>
      <c r="N42" s="200" t="str">
        <f>IFERROR(AVERAGE(Table2[[#This Row],[Circular-in (%)]],Table2[[#This Row],[Recyclable (%)]]), "-")</f>
        <v>-</v>
      </c>
      <c r="O42" s="64" t="str">
        <f>IFERROR(Table2[[#This Row],[Circularity (%)]]*Table2[[#This Row],[Weight (g)]], "-")</f>
        <v>-</v>
      </c>
      <c r="P42" s="174">
        <f>IFERROR(Table2[[#This Row],[Circular-in (%)]]*Table2[[#This Row],[Weight (g)]],"")</f>
        <v>0</v>
      </c>
      <c r="Q42" s="174">
        <f>Table2[[#This Row],[Weight (g)]]*Table2[[#This Row],[Recyclable (%)]]</f>
        <v>0</v>
      </c>
    </row>
    <row r="43" spans="2:17" s="80" customFormat="1" ht="14" x14ac:dyDescent="0.3">
      <c r="B43" s="95"/>
      <c r="C43" s="139"/>
      <c r="D43" s="140"/>
      <c r="E43" s="140"/>
      <c r="F43" s="141"/>
      <c r="G43" s="195"/>
      <c r="H43" s="196"/>
      <c r="I43" s="197"/>
      <c r="J43" s="197"/>
      <c r="K43" s="197"/>
      <c r="L43" s="197"/>
      <c r="M43" s="197"/>
      <c r="N43" s="200" t="str">
        <f>IFERROR(AVERAGE(Table2[[#This Row],[Circular-in (%)]],Table2[[#This Row],[Recyclable (%)]]), "-")</f>
        <v>-</v>
      </c>
      <c r="O43" s="64" t="str">
        <f>IFERROR(Table2[[#This Row],[Circularity (%)]]*Table2[[#This Row],[Weight (g)]], "-")</f>
        <v>-</v>
      </c>
      <c r="P43" s="174">
        <f>IFERROR(Table2[[#This Row],[Circular-in (%)]]*Table2[[#This Row],[Weight (g)]],"")</f>
        <v>0</v>
      </c>
      <c r="Q43" s="174">
        <f>Table2[[#This Row],[Weight (g)]]*Table2[[#This Row],[Recyclable (%)]]</f>
        <v>0</v>
      </c>
    </row>
    <row r="44" spans="2:17" s="80" customFormat="1" ht="14" x14ac:dyDescent="0.3">
      <c r="B44" s="95"/>
      <c r="C44" s="136"/>
      <c r="D44" s="137"/>
      <c r="E44" s="137"/>
      <c r="F44" s="138"/>
      <c r="G44" s="193"/>
      <c r="H44" s="193"/>
      <c r="I44" s="136"/>
      <c r="J44" s="136"/>
      <c r="K44" s="136"/>
      <c r="L44" s="136"/>
      <c r="M44" s="136"/>
      <c r="N44" s="201" t="str">
        <f>IFERROR(AVERAGE(Table2[[#This Row],[Circular-in (%)]],Table2[[#This Row],[Recyclable (%)]]), "-")</f>
        <v>-</v>
      </c>
      <c r="O44" s="65" t="str">
        <f>IFERROR(Table2[[#This Row],[Circularity (%)]]*Table2[[#This Row],[Weight (g)]], "-")</f>
        <v>-</v>
      </c>
      <c r="P44" s="192">
        <f>IFERROR(Table2[[#This Row],[Circular-in (%)]]*Table2[[#This Row],[Weight (g)]],"")</f>
        <v>0</v>
      </c>
      <c r="Q44" s="192">
        <f>Table2[[#This Row],[Weight (g)]]*Table2[[#This Row],[Recyclable (%)]]</f>
        <v>0</v>
      </c>
    </row>
    <row r="45" spans="2:17" ht="14" x14ac:dyDescent="0.3">
      <c r="B45" s="105" t="s">
        <v>84</v>
      </c>
      <c r="C45" s="227"/>
      <c r="D45" s="228"/>
      <c r="E45" s="228"/>
      <c r="F45" s="232"/>
      <c r="G45" s="230"/>
      <c r="H45" s="230"/>
      <c r="I45" s="231"/>
      <c r="J45" s="231"/>
      <c r="K45" s="231"/>
      <c r="L45" s="231"/>
      <c r="M45" s="231"/>
      <c r="N45" s="107"/>
      <c r="O45" s="66"/>
      <c r="P45" s="111"/>
      <c r="Q45" s="111"/>
    </row>
    <row r="46" spans="2:17" s="80" customFormat="1" ht="14" x14ac:dyDescent="0.3">
      <c r="B46" s="95"/>
      <c r="C46" s="136"/>
      <c r="D46" s="137"/>
      <c r="E46" s="137"/>
      <c r="F46" s="138"/>
      <c r="G46" s="193"/>
      <c r="H46" s="193"/>
      <c r="I46" s="136"/>
      <c r="J46" s="136"/>
      <c r="K46" s="136"/>
      <c r="L46" s="136"/>
      <c r="M46" s="136"/>
      <c r="N46" s="199" t="str">
        <f>IFERROR(AVERAGE(Table2[[#This Row],[Circular-in (%)]],Table2[[#This Row],[Recyclable (%)]]), "-")</f>
        <v>-</v>
      </c>
      <c r="O46" s="67" t="str">
        <f>IFERROR(Table2[[#This Row],[Circularity (%)]]*Table2[[#This Row],[Weight (g)]], "-")</f>
        <v>-</v>
      </c>
      <c r="P46" s="174">
        <f>IFERROR(Table2[[#This Row],[Circular-in (%)]]*Table2[[#This Row],[Weight (g)]],"")</f>
        <v>0</v>
      </c>
      <c r="Q46" s="174">
        <f>Table2[[#This Row],[Weight (g)]]*Table2[[#This Row],[Recyclable (%)]]</f>
        <v>0</v>
      </c>
    </row>
    <row r="47" spans="2:17" s="80" customFormat="1" ht="14" x14ac:dyDescent="0.3">
      <c r="B47" s="95"/>
      <c r="C47" s="139"/>
      <c r="D47" s="140"/>
      <c r="E47" s="140"/>
      <c r="F47" s="141"/>
      <c r="G47" s="195"/>
      <c r="H47" s="196"/>
      <c r="I47" s="197"/>
      <c r="J47" s="197"/>
      <c r="K47" s="197"/>
      <c r="L47" s="197"/>
      <c r="M47" s="197"/>
      <c r="N47" s="200" t="str">
        <f>IFERROR(AVERAGE(Table2[[#This Row],[Circular-in (%)]],Table2[[#This Row],[Recyclable (%)]]), "-")</f>
        <v>-</v>
      </c>
      <c r="O47" s="64" t="str">
        <f>IFERROR(Table2[[#This Row],[Circularity (%)]]*Table2[[#This Row],[Weight (g)]], "-")</f>
        <v>-</v>
      </c>
      <c r="P47" s="174">
        <f>IFERROR(Table2[[#This Row],[Circular-in (%)]]*Table2[[#This Row],[Weight (g)]],"")</f>
        <v>0</v>
      </c>
      <c r="Q47" s="174">
        <f>Table2[[#This Row],[Weight (g)]]*Table2[[#This Row],[Recyclable (%)]]</f>
        <v>0</v>
      </c>
    </row>
    <row r="48" spans="2:17" s="80" customFormat="1" ht="14" x14ac:dyDescent="0.3">
      <c r="B48" s="95"/>
      <c r="C48" s="139"/>
      <c r="D48" s="140"/>
      <c r="E48" s="140"/>
      <c r="F48" s="141"/>
      <c r="G48" s="195"/>
      <c r="H48" s="196"/>
      <c r="I48" s="197"/>
      <c r="J48" s="197"/>
      <c r="K48" s="197"/>
      <c r="L48" s="197"/>
      <c r="M48" s="197"/>
      <c r="N48" s="200" t="str">
        <f>IFERROR(AVERAGE(Table2[[#This Row],[Circular-in (%)]],Table2[[#This Row],[Recyclable (%)]]), "-")</f>
        <v>-</v>
      </c>
      <c r="O48" s="64" t="str">
        <f>IFERROR(Table2[[#This Row],[Circularity (%)]]*Table2[[#This Row],[Weight (g)]], "-")</f>
        <v>-</v>
      </c>
      <c r="P48" s="174">
        <f>IFERROR(Table2[[#This Row],[Circular-in (%)]]*Table2[[#This Row],[Weight (g)]],"")</f>
        <v>0</v>
      </c>
      <c r="Q48" s="174">
        <f>Table2[[#This Row],[Weight (g)]]*Table2[[#This Row],[Recyclable (%)]]</f>
        <v>0</v>
      </c>
    </row>
    <row r="49" spans="2:17" s="80" customFormat="1" ht="14" x14ac:dyDescent="0.3">
      <c r="B49" s="95"/>
      <c r="C49" s="145"/>
      <c r="D49" s="146"/>
      <c r="E49" s="146"/>
      <c r="F49" s="147"/>
      <c r="G49" s="175"/>
      <c r="H49" s="176"/>
      <c r="I49" s="177"/>
      <c r="J49" s="177"/>
      <c r="K49" s="177"/>
      <c r="L49" s="177"/>
      <c r="M49" s="177"/>
      <c r="N49" s="200" t="str">
        <f>IFERROR(AVERAGE(Table2[[#This Row],[Circular-in (%)]],Table2[[#This Row],[Recyclable (%)]]), "-")</f>
        <v>-</v>
      </c>
      <c r="O49" s="64" t="str">
        <f>IFERROR(Table2[[#This Row],[Circularity (%)]]*Table2[[#This Row],[Weight (g)]], "-")</f>
        <v>-</v>
      </c>
      <c r="P49" s="174">
        <f>IFERROR(Table2[[#This Row],[Circular-in (%)]]*Table2[[#This Row],[Weight (g)]],"")</f>
        <v>0</v>
      </c>
      <c r="Q49" s="174">
        <f>Table2[[#This Row],[Weight (g)]]*Table2[[#This Row],[Recyclable (%)]]</f>
        <v>0</v>
      </c>
    </row>
    <row r="50" spans="2:17" s="80" customFormat="1" ht="14" x14ac:dyDescent="0.3">
      <c r="B50" s="95"/>
      <c r="C50" s="145"/>
      <c r="D50" s="146"/>
      <c r="E50" s="146"/>
      <c r="F50" s="147"/>
      <c r="G50" s="175"/>
      <c r="H50" s="176"/>
      <c r="I50" s="177"/>
      <c r="J50" s="177"/>
      <c r="K50" s="177"/>
      <c r="L50" s="177"/>
      <c r="M50" s="177"/>
      <c r="N50" s="200" t="str">
        <f>IFERROR(AVERAGE(Table2[[#This Row],[Circular-in (%)]],Table2[[#This Row],[Recyclable (%)]]), "-")</f>
        <v>-</v>
      </c>
      <c r="O50" s="64" t="str">
        <f>IFERROR(Table2[[#This Row],[Circularity (%)]]*Table2[[#This Row],[Weight (g)]], "-")</f>
        <v>-</v>
      </c>
      <c r="P50" s="174">
        <f>IFERROR(Table2[[#This Row],[Circular-in (%)]]*Table2[[#This Row],[Weight (g)]],"")</f>
        <v>0</v>
      </c>
      <c r="Q50" s="174">
        <f>Table2[[#This Row],[Weight (g)]]*Table2[[#This Row],[Recyclable (%)]]</f>
        <v>0</v>
      </c>
    </row>
    <row r="51" spans="2:17" s="80" customFormat="1" ht="14" x14ac:dyDescent="0.3">
      <c r="B51" s="95"/>
      <c r="C51" s="145"/>
      <c r="D51" s="146"/>
      <c r="E51" s="146"/>
      <c r="F51" s="147"/>
      <c r="G51" s="175"/>
      <c r="H51" s="176"/>
      <c r="I51" s="177"/>
      <c r="J51" s="177"/>
      <c r="K51" s="177"/>
      <c r="L51" s="177"/>
      <c r="M51" s="177"/>
      <c r="N51" s="200" t="str">
        <f>IFERROR(AVERAGE(Table2[[#This Row],[Circular-in (%)]],Table2[[#This Row],[Recyclable (%)]]), "-")</f>
        <v>-</v>
      </c>
      <c r="O51" s="64" t="str">
        <f>IFERROR(Table2[[#This Row],[Circularity (%)]]*Table2[[#This Row],[Weight (g)]], "-")</f>
        <v>-</v>
      </c>
      <c r="P51" s="174">
        <f>IFERROR(Table2[[#This Row],[Circular-in (%)]]*Table2[[#This Row],[Weight (g)]],"")</f>
        <v>0</v>
      </c>
      <c r="Q51" s="174">
        <f>Table2[[#This Row],[Weight (g)]]*Table2[[#This Row],[Recyclable (%)]]</f>
        <v>0</v>
      </c>
    </row>
    <row r="52" spans="2:17" s="80" customFormat="1" ht="14" x14ac:dyDescent="0.3">
      <c r="B52" s="95"/>
      <c r="C52" s="145"/>
      <c r="D52" s="146"/>
      <c r="E52" s="146"/>
      <c r="F52" s="148"/>
      <c r="G52" s="175"/>
      <c r="H52" s="176"/>
      <c r="I52" s="177"/>
      <c r="J52" s="177"/>
      <c r="K52" s="177"/>
      <c r="L52" s="177"/>
      <c r="M52" s="177"/>
      <c r="N52" s="200" t="str">
        <f>IFERROR(AVERAGE(Table2[[#This Row],[Circular-in (%)]],Table2[[#This Row],[Recyclable (%)]]), "-")</f>
        <v>-</v>
      </c>
      <c r="O52" s="64" t="str">
        <f>IFERROR(Table2[[#This Row],[Circularity (%)]]*Table2[[#This Row],[Weight (g)]], "-")</f>
        <v>-</v>
      </c>
      <c r="P52" s="174">
        <f>IFERROR(Table2[[#This Row],[Circular-in (%)]]*Table2[[#This Row],[Weight (g)]],"")</f>
        <v>0</v>
      </c>
      <c r="Q52" s="174">
        <f>Table2[[#This Row],[Weight (g)]]*Table2[[#This Row],[Recyclable (%)]]</f>
        <v>0</v>
      </c>
    </row>
    <row r="53" spans="2:17" s="80" customFormat="1" ht="14" x14ac:dyDescent="0.3">
      <c r="B53" s="95"/>
      <c r="C53" s="145"/>
      <c r="D53" s="146"/>
      <c r="E53" s="146"/>
      <c r="F53" s="148"/>
      <c r="G53" s="175"/>
      <c r="H53" s="176"/>
      <c r="I53" s="136"/>
      <c r="J53" s="177"/>
      <c r="K53" s="177"/>
      <c r="L53" s="177"/>
      <c r="M53" s="177"/>
      <c r="N53" s="200" t="str">
        <f>IFERROR(AVERAGE(Table2[[#This Row],[Circular-in (%)]],Table2[[#This Row],[Recyclable (%)]]), "-")</f>
        <v>-</v>
      </c>
      <c r="O53" s="64" t="str">
        <f>IFERROR(Table2[[#This Row],[Circularity (%)]]*Table2[[#This Row],[Weight (g)]], "-")</f>
        <v>-</v>
      </c>
      <c r="P53" s="174">
        <f>IFERROR(Table2[[#This Row],[Circular-in (%)]]*Table2[[#This Row],[Weight (g)]],"")</f>
        <v>0</v>
      </c>
      <c r="Q53" s="174">
        <f>Table2[[#This Row],[Weight (g)]]*Table2[[#This Row],[Recyclable (%)]]</f>
        <v>0</v>
      </c>
    </row>
    <row r="54" spans="2:17" s="80" customFormat="1" ht="14" x14ac:dyDescent="0.3">
      <c r="B54" s="95"/>
      <c r="C54" s="133"/>
      <c r="D54" s="134"/>
      <c r="E54" s="134"/>
      <c r="F54" s="135"/>
      <c r="G54" s="186"/>
      <c r="H54" s="187"/>
      <c r="I54" s="178"/>
      <c r="J54" s="178"/>
      <c r="K54" s="178"/>
      <c r="L54" s="178"/>
      <c r="M54" s="178"/>
      <c r="N54" s="202" t="str">
        <f>IFERROR(AVERAGE(Table2[[#This Row],[Circular-in (%)]],Table2[[#This Row],[Recyclable (%)]]), "-")</f>
        <v>-</v>
      </c>
      <c r="O54" s="64" t="str">
        <f>IFERROR(Table2[[#This Row],[Circularity (%)]]*Table2[[#This Row],[Weight (g)]], "-")</f>
        <v>-</v>
      </c>
      <c r="P54" s="174">
        <f>IFERROR(Table2[[#This Row],[Circular-in (%)]]*Table2[[#This Row],[Weight (g)]],"")</f>
        <v>0</v>
      </c>
      <c r="Q54" s="174">
        <f>Table2[[#This Row],[Weight (g)]]*Table2[[#This Row],[Recyclable (%)]]</f>
        <v>0</v>
      </c>
    </row>
    <row r="55" spans="2:17" s="80" customFormat="1" ht="14" x14ac:dyDescent="0.3">
      <c r="B55" s="95"/>
      <c r="C55" s="149"/>
      <c r="D55" s="150"/>
      <c r="E55" s="150"/>
      <c r="F55" s="151"/>
      <c r="G55" s="188"/>
      <c r="H55" s="189"/>
      <c r="I55" s="190"/>
      <c r="J55" s="190"/>
      <c r="K55" s="190"/>
      <c r="L55" s="190"/>
      <c r="M55" s="190"/>
      <c r="N55" s="203" t="str">
        <f>IFERROR(AVERAGE(Table2[[#This Row],[Circular-in (%)]],Table2[[#This Row],[Recyclable (%)]]), "-")</f>
        <v>-</v>
      </c>
      <c r="O55" s="68" t="str">
        <f>IFERROR(Table2[[#This Row],[Circularity (%)]]*Table2[[#This Row],[Weight (g)]], "-")</f>
        <v>-</v>
      </c>
      <c r="P55" s="192">
        <f>IFERROR(Table2[[#This Row],[Circular-in (%)]]*Table2[[#This Row],[Weight (g)]],"")</f>
        <v>0</v>
      </c>
      <c r="Q55" s="192">
        <f>Table2[[#This Row],[Weight (g)]]*Table2[[#This Row],[Recyclable (%)]]</f>
        <v>0</v>
      </c>
    </row>
    <row r="56" spans="2:17" ht="16.899999999999999" customHeight="1" x14ac:dyDescent="0.3">
      <c r="B56" s="105" t="s">
        <v>85</v>
      </c>
      <c r="C56" s="227"/>
      <c r="D56" s="228"/>
      <c r="E56" s="228"/>
      <c r="F56" s="229"/>
      <c r="G56" s="101"/>
      <c r="H56" s="230"/>
      <c r="I56" s="231"/>
      <c r="J56" s="231"/>
      <c r="K56" s="231"/>
      <c r="L56" s="231"/>
      <c r="M56" s="231"/>
      <c r="N56" s="107"/>
      <c r="O56" s="69"/>
      <c r="P56" s="112"/>
      <c r="Q56" s="111"/>
    </row>
    <row r="57" spans="2:17" s="80" customFormat="1" ht="16.899999999999999" customHeight="1" x14ac:dyDescent="0.3">
      <c r="B57" s="53"/>
      <c r="C57" s="142"/>
      <c r="D57" s="143"/>
      <c r="E57" s="143"/>
      <c r="F57" s="144"/>
      <c r="G57" s="170"/>
      <c r="H57" s="171"/>
      <c r="I57" s="172"/>
      <c r="J57" s="172"/>
      <c r="K57" s="172"/>
      <c r="L57" s="172"/>
      <c r="M57" s="172"/>
      <c r="N57" s="199" t="str">
        <f>IFERROR(AVERAGE(Table2[[#This Row],[Circular-in (%)]],Table2[[#This Row],[Recyclable (%)]]), "-")</f>
        <v>-</v>
      </c>
      <c r="O57" s="63" t="str">
        <f>IFERROR(Table2[[#This Row],[Circularity (%)]]*Table2[[#This Row],[Weight (g)]], "-")</f>
        <v>-</v>
      </c>
      <c r="P57" s="174">
        <f>IFERROR(Table2[[#This Row],[Circular-in (%)]]*Table2[[#This Row],[Weight (g)]],"")</f>
        <v>0</v>
      </c>
      <c r="Q57" s="174">
        <f>Table2[[#This Row],[Weight (g)]]*Table2[[#This Row],[Recyclable (%)]]</f>
        <v>0</v>
      </c>
    </row>
    <row r="58" spans="2:17" s="80" customFormat="1" ht="16.899999999999999" customHeight="1" x14ac:dyDescent="0.3">
      <c r="B58" s="53"/>
      <c r="C58" s="139"/>
      <c r="D58" s="140"/>
      <c r="E58" s="140"/>
      <c r="F58" s="152"/>
      <c r="G58" s="195"/>
      <c r="H58" s="196"/>
      <c r="I58" s="197"/>
      <c r="J58" s="197"/>
      <c r="K58" s="197"/>
      <c r="L58" s="197"/>
      <c r="M58" s="197"/>
      <c r="N58" s="200" t="str">
        <f>IFERROR(AVERAGE(Table2[[#This Row],[Circular-in (%)]],Table2[[#This Row],[Recyclable (%)]]), "-")</f>
        <v>-</v>
      </c>
      <c r="O58" s="64" t="str">
        <f>IFERROR(Table2[[#This Row],[Circularity (%)]]*Table2[[#This Row],[Weight (g)]], "-")</f>
        <v>-</v>
      </c>
      <c r="P58" s="174">
        <f>IFERROR(Table2[[#This Row],[Circular-in (%)]]*Table2[[#This Row],[Weight (g)]],"")</f>
        <v>0</v>
      </c>
      <c r="Q58" s="174">
        <f>Table2[[#This Row],[Weight (g)]]*Table2[[#This Row],[Recyclable (%)]]</f>
        <v>0</v>
      </c>
    </row>
    <row r="59" spans="2:17" s="80" customFormat="1" ht="16.899999999999999" customHeight="1" x14ac:dyDescent="0.3">
      <c r="B59" s="53"/>
      <c r="C59" s="145"/>
      <c r="D59" s="146"/>
      <c r="E59" s="146"/>
      <c r="F59" s="148"/>
      <c r="G59" s="175"/>
      <c r="H59" s="176"/>
      <c r="I59" s="177"/>
      <c r="J59" s="177"/>
      <c r="K59" s="177"/>
      <c r="L59" s="177"/>
      <c r="M59" s="177"/>
      <c r="N59" s="200" t="str">
        <f>IFERROR(AVERAGE(Table2[[#This Row],[Circular-in (%)]],Table2[[#This Row],[Recyclable (%)]]), "-")</f>
        <v>-</v>
      </c>
      <c r="O59" s="64" t="str">
        <f>IFERROR(Table2[[#This Row],[Circularity (%)]]*Table2[[#This Row],[Weight (g)]], "-")</f>
        <v>-</v>
      </c>
      <c r="P59" s="174">
        <f>IFERROR(Table2[[#This Row],[Circular-in (%)]]*Table2[[#This Row],[Weight (g)]],"")</f>
        <v>0</v>
      </c>
      <c r="Q59" s="174">
        <f>Table2[[#This Row],[Weight (g)]]*Table2[[#This Row],[Recyclable (%)]]</f>
        <v>0</v>
      </c>
    </row>
    <row r="60" spans="2:17" s="80" customFormat="1" ht="16.899999999999999" customHeight="1" x14ac:dyDescent="0.3">
      <c r="B60" s="53"/>
      <c r="C60" s="145"/>
      <c r="D60" s="146"/>
      <c r="E60" s="146"/>
      <c r="F60" s="148"/>
      <c r="G60" s="175"/>
      <c r="H60" s="176"/>
      <c r="I60" s="177"/>
      <c r="J60" s="177"/>
      <c r="K60" s="177"/>
      <c r="L60" s="177"/>
      <c r="M60" s="177"/>
      <c r="N60" s="200" t="str">
        <f>IFERROR(AVERAGE(Table2[[#This Row],[Circular-in (%)]],Table2[[#This Row],[Recyclable (%)]]), "-")</f>
        <v>-</v>
      </c>
      <c r="O60" s="64" t="str">
        <f>IFERROR(Table2[[#This Row],[Circularity (%)]]*Table2[[#This Row],[Weight (g)]], "-")</f>
        <v>-</v>
      </c>
      <c r="P60" s="174">
        <f>IFERROR(Table2[[#This Row],[Circular-in (%)]]*Table2[[#This Row],[Weight (g)]],"")</f>
        <v>0</v>
      </c>
      <c r="Q60" s="174">
        <f>Table2[[#This Row],[Weight (g)]]*Table2[[#This Row],[Recyclable (%)]]</f>
        <v>0</v>
      </c>
    </row>
    <row r="61" spans="2:17" s="80" customFormat="1" ht="16.899999999999999" customHeight="1" x14ac:dyDescent="0.3">
      <c r="B61" s="53"/>
      <c r="C61" s="139"/>
      <c r="D61" s="140"/>
      <c r="E61" s="140"/>
      <c r="F61" s="153"/>
      <c r="G61" s="195"/>
      <c r="H61" s="196"/>
      <c r="I61" s="197"/>
      <c r="J61" s="197"/>
      <c r="K61" s="197"/>
      <c r="L61" s="197"/>
      <c r="M61" s="197"/>
      <c r="N61" s="204" t="str">
        <f>IFERROR(AVERAGE(Table2[[#This Row],[Circular-in (%)]],Table2[[#This Row],[Recyclable (%)]]), "-")</f>
        <v>-</v>
      </c>
      <c r="O61" s="64" t="str">
        <f>IFERROR(Table2[[#This Row],[Circularity (%)]]*Table2[[#This Row],[Weight (g)]], "-")</f>
        <v>-</v>
      </c>
      <c r="P61" s="174">
        <f>IFERROR(Table2[[#This Row],[Circular-in (%)]]*Table2[[#This Row],[Weight (g)]],"")</f>
        <v>0</v>
      </c>
      <c r="Q61" s="174">
        <f>Table2[[#This Row],[Weight (g)]]*Table2[[#This Row],[Recyclable (%)]]</f>
        <v>0</v>
      </c>
    </row>
    <row r="62" spans="2:17" s="80" customFormat="1" ht="14" x14ac:dyDescent="0.3">
      <c r="B62" s="53"/>
      <c r="C62" s="145"/>
      <c r="D62" s="146"/>
      <c r="E62" s="146"/>
      <c r="F62" s="148"/>
      <c r="G62" s="175"/>
      <c r="H62" s="176"/>
      <c r="I62" s="177"/>
      <c r="J62" s="177"/>
      <c r="K62" s="177"/>
      <c r="L62" s="177"/>
      <c r="M62" s="177"/>
      <c r="N62" s="200" t="str">
        <f>IFERROR(AVERAGE(Table2[[#This Row],[Circular-in (%)]],Table2[[#This Row],[Recyclable (%)]]), "-")</f>
        <v>-</v>
      </c>
      <c r="O62" s="64" t="str">
        <f>IFERROR(Table2[[#This Row],[Circularity (%)]]*Table2[[#This Row],[Weight (g)]], "-")</f>
        <v>-</v>
      </c>
      <c r="P62" s="174">
        <f>IFERROR(Table2[[#This Row],[Circular-in (%)]]*Table2[[#This Row],[Weight (g)]],"")</f>
        <v>0</v>
      </c>
      <c r="Q62" s="174">
        <f>Table2[[#This Row],[Weight (g)]]*Table2[[#This Row],[Recyclable (%)]]</f>
        <v>0</v>
      </c>
    </row>
    <row r="63" spans="2:17" s="80" customFormat="1" ht="14" x14ac:dyDescent="0.3">
      <c r="B63" s="53"/>
      <c r="C63" s="139"/>
      <c r="D63" s="140"/>
      <c r="E63" s="140"/>
      <c r="F63" s="153"/>
      <c r="G63" s="195"/>
      <c r="H63" s="196"/>
      <c r="I63" s="197"/>
      <c r="J63" s="197"/>
      <c r="K63" s="197"/>
      <c r="L63" s="197"/>
      <c r="M63" s="197"/>
      <c r="N63" s="204" t="str">
        <f>IFERROR(AVERAGE(Table2[[#This Row],[Circular-in (%)]],Table2[[#This Row],[Recyclable (%)]]), "-")</f>
        <v>-</v>
      </c>
      <c r="O63" s="64" t="str">
        <f>IFERROR(Table2[[#This Row],[Circularity (%)]]*Table2[[#This Row],[Weight (g)]], "-")</f>
        <v>-</v>
      </c>
      <c r="P63" s="174">
        <f>IFERROR(Table2[[#This Row],[Circular-in (%)]]*Table2[[#This Row],[Weight (g)]],"")</f>
        <v>0</v>
      </c>
      <c r="Q63" s="174">
        <f>Table2[[#This Row],[Weight (g)]]*Table2[[#This Row],[Recyclable (%)]]</f>
        <v>0</v>
      </c>
    </row>
    <row r="64" spans="2:17" s="80" customFormat="1" ht="14" x14ac:dyDescent="0.3">
      <c r="B64" s="53"/>
      <c r="C64" s="145"/>
      <c r="D64" s="146"/>
      <c r="E64" s="146"/>
      <c r="F64" s="148"/>
      <c r="G64" s="175"/>
      <c r="H64" s="176"/>
      <c r="I64" s="177"/>
      <c r="J64" s="177"/>
      <c r="K64" s="177"/>
      <c r="L64" s="177"/>
      <c r="M64" s="177"/>
      <c r="N64" s="200" t="str">
        <f>IFERROR(AVERAGE(Table2[[#This Row],[Circular-in (%)]],Table2[[#This Row],[Recyclable (%)]]), "-")</f>
        <v>-</v>
      </c>
      <c r="O64" s="64" t="str">
        <f>IFERROR(Table2[[#This Row],[Circularity (%)]]*Table2[[#This Row],[Weight (g)]], "-")</f>
        <v>-</v>
      </c>
      <c r="P64" s="174">
        <f>IFERROR(Table2[[#This Row],[Circular-in (%)]]*Table2[[#This Row],[Weight (g)]],"")</f>
        <v>0</v>
      </c>
      <c r="Q64" s="174">
        <f>Table2[[#This Row],[Weight (g)]]*Table2[[#This Row],[Recyclable (%)]]</f>
        <v>0</v>
      </c>
    </row>
    <row r="65" spans="2:20" s="80" customFormat="1" ht="14" x14ac:dyDescent="0.3">
      <c r="B65" s="53"/>
      <c r="C65" s="133"/>
      <c r="D65" s="134"/>
      <c r="E65" s="134"/>
      <c r="F65" s="135"/>
      <c r="G65" s="186"/>
      <c r="H65" s="187"/>
      <c r="I65" s="178"/>
      <c r="J65" s="178"/>
      <c r="K65" s="178"/>
      <c r="L65" s="178"/>
      <c r="M65" s="178"/>
      <c r="N65" s="202" t="str">
        <f>IFERROR(AVERAGE(Table2[[#This Row],[Circular-in (%)]],Table2[[#This Row],[Recyclable (%)]]), "-")</f>
        <v>-</v>
      </c>
      <c r="O65" s="70" t="str">
        <f>IFERROR(Table2[[#This Row],[Circularity (%)]]*Table2[[#This Row],[Weight (g)]], "-")</f>
        <v>-</v>
      </c>
      <c r="P65" s="174">
        <f>IFERROR(Table2[[#This Row],[Circular-in (%)]]*Table2[[#This Row],[Weight (g)]],"")</f>
        <v>0</v>
      </c>
      <c r="Q65" s="174">
        <f>Table2[[#This Row],[Weight (g)]]*Table2[[#This Row],[Recyclable (%)]]</f>
        <v>0</v>
      </c>
    </row>
    <row r="66" spans="2:20" s="80" customFormat="1" ht="14" x14ac:dyDescent="0.3">
      <c r="B66" s="205"/>
      <c r="C66" s="158"/>
      <c r="D66" s="159"/>
      <c r="E66" s="159"/>
      <c r="F66" s="160"/>
      <c r="G66" s="206"/>
      <c r="H66" s="207"/>
      <c r="I66" s="208"/>
      <c r="J66" s="208"/>
      <c r="K66" s="208"/>
      <c r="L66" s="208"/>
      <c r="M66" s="208"/>
      <c r="N66" s="209" t="str">
        <f>IFERROR(AVERAGE(Table2[[#This Row],[Circular-in (%)]],Table2[[#This Row],[Recyclable (%)]]), "-")</f>
        <v>-</v>
      </c>
      <c r="O66" s="157" t="str">
        <f>IFERROR(Table2[[#This Row],[Circularity (%)]]*Table2[[#This Row],[Weight (g)]], "-")</f>
        <v>-</v>
      </c>
      <c r="P66" s="192">
        <f>IFERROR(Table2[[#This Row],[Circular-in (%)]]*Table2[[#This Row],[Weight (g)]],"")</f>
        <v>0</v>
      </c>
      <c r="Q66" s="210">
        <f>Table2[[#This Row],[Weight (g)]]*Table2[[#This Row],[Recyclable (%)]]</f>
        <v>0</v>
      </c>
    </row>
    <row r="67" spans="2:20" ht="14" x14ac:dyDescent="0.3">
      <c r="B67" s="100" t="s">
        <v>185</v>
      </c>
      <c r="C67" s="234"/>
      <c r="D67" s="235"/>
      <c r="E67" s="235"/>
      <c r="F67" s="236"/>
      <c r="G67" s="161"/>
      <c r="H67" s="102"/>
      <c r="I67" s="103"/>
      <c r="J67" s="103"/>
      <c r="K67" s="103"/>
      <c r="L67" s="103"/>
      <c r="M67" s="103"/>
      <c r="N67" s="106"/>
      <c r="O67" s="155"/>
      <c r="P67" s="156"/>
      <c r="Q67" s="111"/>
      <c r="S67" s="113"/>
      <c r="T67" s="113"/>
    </row>
    <row r="68" spans="2:20" ht="14" x14ac:dyDescent="0.3">
      <c r="C68" s="142"/>
      <c r="D68" s="143"/>
      <c r="E68" s="143"/>
      <c r="F68" s="144"/>
      <c r="G68" s="170"/>
      <c r="H68" s="171"/>
      <c r="I68" s="172"/>
      <c r="J68" s="172"/>
      <c r="K68" s="172"/>
      <c r="L68" s="172"/>
      <c r="M68" s="172"/>
      <c r="N68" s="173" t="str">
        <f>IFERROR(AVERAGE(Table2[[#This Row],[Circular-in (%)]],Table2[[#This Row],[Recyclable (%)]]), "-")</f>
        <v>-</v>
      </c>
      <c r="O68" s="72" t="str">
        <f>IFERROR(Table2[[#This Row],[Circularity (%)]]*Table2[[#This Row],[Weight (g)]], "-")</f>
        <v>-</v>
      </c>
      <c r="P68" s="174">
        <f>IFERROR(Table2[[#This Row],[Circular-in (%)]]*Table2[[#This Row],[Weight (g)]],"")</f>
        <v>0</v>
      </c>
      <c r="Q68" s="174">
        <f>Table2[[#This Row],[Weight (g)]]*Table2[[#This Row],[Recyclable (%)]]</f>
        <v>0</v>
      </c>
      <c r="S68" s="113"/>
      <c r="T68" s="113"/>
    </row>
    <row r="69" spans="2:20" ht="14" x14ac:dyDescent="0.3">
      <c r="C69" s="145"/>
      <c r="D69" s="146"/>
      <c r="E69" s="146"/>
      <c r="F69" s="147"/>
      <c r="G69" s="175"/>
      <c r="H69" s="176"/>
      <c r="I69" s="177"/>
      <c r="J69" s="177"/>
      <c r="K69" s="177"/>
      <c r="L69" s="177"/>
      <c r="M69" s="177"/>
      <c r="N69" s="173" t="str">
        <f>IFERROR(AVERAGE(Table2[[#This Row],[Circular-in (%)]],Table2[[#This Row],[Recyclable (%)]]), "-")</f>
        <v>-</v>
      </c>
      <c r="O69" s="72" t="str">
        <f>IFERROR(Table2[[#This Row],[Circularity (%)]]*Table2[[#This Row],[Weight (g)]], "-")</f>
        <v>-</v>
      </c>
      <c r="P69" s="174">
        <f>IFERROR(Table2[[#This Row],[Circular-in (%)]]*Table2[[#This Row],[Weight (g)]],"")</f>
        <v>0</v>
      </c>
      <c r="Q69" s="174">
        <f>Table2[[#This Row],[Weight (g)]]*Table2[[#This Row],[Recyclable (%)]]</f>
        <v>0</v>
      </c>
      <c r="S69" s="113"/>
      <c r="T69" s="113"/>
    </row>
    <row r="70" spans="2:20" ht="14" x14ac:dyDescent="0.3">
      <c r="C70" s="145"/>
      <c r="D70" s="146"/>
      <c r="E70" s="146"/>
      <c r="F70" s="148"/>
      <c r="G70" s="175"/>
      <c r="H70" s="176"/>
      <c r="I70" s="177"/>
      <c r="J70" s="177"/>
      <c r="K70" s="177"/>
      <c r="L70" s="177"/>
      <c r="M70" s="177"/>
      <c r="N70" s="173" t="str">
        <f>IFERROR(AVERAGE(Table2[[#This Row],[Circular-in (%)]],Table2[[#This Row],[Recyclable (%)]]), "-")</f>
        <v>-</v>
      </c>
      <c r="O70" s="72" t="str">
        <f>IFERROR(Table2[[#This Row],[Circularity (%)]]*Table2[[#This Row],[Weight (g)]], "-")</f>
        <v>-</v>
      </c>
      <c r="P70" s="174">
        <f>IFERROR(Table2[[#This Row],[Circular-in (%)]]*Table2[[#This Row],[Weight (g)]],"")</f>
        <v>0</v>
      </c>
      <c r="Q70" s="174">
        <f>Table2[[#This Row],[Weight (g)]]*Table2[[#This Row],[Recyclable (%)]]</f>
        <v>0</v>
      </c>
      <c r="S70" s="113"/>
      <c r="T70" s="113"/>
    </row>
    <row r="71" spans="2:20" ht="14" x14ac:dyDescent="0.3">
      <c r="C71" s="145"/>
      <c r="D71" s="146"/>
      <c r="E71" s="146"/>
      <c r="F71" s="148"/>
      <c r="G71" s="175"/>
      <c r="H71" s="176"/>
      <c r="I71" s="177"/>
      <c r="J71" s="177"/>
      <c r="K71" s="177"/>
      <c r="L71" s="177"/>
      <c r="M71" s="178"/>
      <c r="N71" s="173" t="str">
        <f>IFERROR(AVERAGE(Table2[[#This Row],[Circular-in (%)]],Table2[[#This Row],[Recyclable (%)]]), "-")</f>
        <v>-</v>
      </c>
      <c r="O71" s="72" t="str">
        <f>IFERROR(Table2[[#This Row],[Circularity (%)]]*Table2[[#This Row],[Weight (g)]], "-")</f>
        <v>-</v>
      </c>
      <c r="P71" s="174">
        <f>IFERROR(Table2[[#This Row],[Circular-in (%)]]*Table2[[#This Row],[Weight (g)]],"")</f>
        <v>0</v>
      </c>
      <c r="Q71" s="174">
        <f>Table2[[#This Row],[Weight (g)]]*Table2[[#This Row],[Recyclable (%)]]</f>
        <v>0</v>
      </c>
    </row>
    <row r="72" spans="2:20" ht="14" x14ac:dyDescent="0.3">
      <c r="C72" s="179"/>
      <c r="D72" s="180"/>
      <c r="E72" s="180"/>
      <c r="F72" s="181"/>
      <c r="G72" s="182"/>
      <c r="H72" s="183"/>
      <c r="I72" s="184"/>
      <c r="J72" s="184"/>
      <c r="K72" s="184"/>
      <c r="L72" s="184"/>
      <c r="M72" s="184"/>
      <c r="N72" s="173" t="str">
        <f>IFERROR(AVERAGE(Table2[[#This Row],[Circular-in (%)]],Table2[[#This Row],[Recyclable (%)]]), "-")</f>
        <v>-</v>
      </c>
      <c r="O72" s="185"/>
      <c r="P72" s="174">
        <f>IFERROR(Table2[[#This Row],[Circular-in (%)]]*Table2[[#This Row],[Weight (g)]],"")</f>
        <v>0</v>
      </c>
      <c r="Q72" s="174">
        <f>Table2[[#This Row],[Weight (g)]]*Table2[[#This Row],[Recyclable (%)]]</f>
        <v>0</v>
      </c>
    </row>
    <row r="73" spans="2:20" ht="14" x14ac:dyDescent="0.3">
      <c r="C73" s="179"/>
      <c r="D73" s="180"/>
      <c r="E73" s="180"/>
      <c r="F73" s="181"/>
      <c r="G73" s="182"/>
      <c r="H73" s="183"/>
      <c r="I73" s="184"/>
      <c r="J73" s="184"/>
      <c r="K73" s="184"/>
      <c r="L73" s="184"/>
      <c r="M73" s="184"/>
      <c r="N73" s="173" t="str">
        <f>IFERROR(AVERAGE(Table2[[#This Row],[Circular-in (%)]],Table2[[#This Row],[Recyclable (%)]]), "-")</f>
        <v>-</v>
      </c>
      <c r="O73" s="185"/>
      <c r="P73" s="174">
        <f>IFERROR(Table2[[#This Row],[Circular-in (%)]]*Table2[[#This Row],[Weight (g)]],"")</f>
        <v>0</v>
      </c>
      <c r="Q73" s="174">
        <f>Table2[[#This Row],[Weight (g)]]*Table2[[#This Row],[Recyclable (%)]]</f>
        <v>0</v>
      </c>
    </row>
    <row r="74" spans="2:20" ht="14" x14ac:dyDescent="0.3">
      <c r="C74" s="145"/>
      <c r="D74" s="146"/>
      <c r="E74" s="146"/>
      <c r="F74" s="148"/>
      <c r="G74" s="175"/>
      <c r="H74" s="176"/>
      <c r="I74" s="177"/>
      <c r="J74" s="177"/>
      <c r="K74" s="177"/>
      <c r="L74" s="177"/>
      <c r="M74" s="177"/>
      <c r="N74" s="173" t="str">
        <f>IFERROR(AVERAGE(Table2[[#This Row],[Circular-in (%)]],Table2[[#This Row],[Recyclable (%)]]), "-")</f>
        <v>-</v>
      </c>
      <c r="O74" s="72" t="str">
        <f>IFERROR(Table2[[#This Row],[Circularity (%)]]*Table2[[#This Row],[Weight (g)]], "-")</f>
        <v>-</v>
      </c>
      <c r="P74" s="174">
        <f>IFERROR(Table2[[#This Row],[Circular-in (%)]]*Table2[[#This Row],[Weight (g)]],"")</f>
        <v>0</v>
      </c>
      <c r="Q74" s="174">
        <f>Table2[[#This Row],[Weight (g)]]*Table2[[#This Row],[Recyclable (%)]]</f>
        <v>0</v>
      </c>
    </row>
    <row r="75" spans="2:20" ht="14.25" customHeight="1" x14ac:dyDescent="0.3">
      <c r="C75" s="145"/>
      <c r="D75" s="146"/>
      <c r="E75" s="146"/>
      <c r="F75" s="148"/>
      <c r="G75" s="175"/>
      <c r="H75" s="176"/>
      <c r="I75" s="177"/>
      <c r="J75" s="177"/>
      <c r="K75" s="177"/>
      <c r="L75" s="177"/>
      <c r="M75" s="177"/>
      <c r="N75" s="173" t="str">
        <f>IFERROR(AVERAGE(Table2[[#This Row],[Circular-in (%)]],Table2[[#This Row],[Recyclable (%)]]), "-")</f>
        <v>-</v>
      </c>
      <c r="O75" s="72" t="str">
        <f>IFERROR(Table2[[#This Row],[Circularity (%)]]*Table2[[#This Row],[Weight (g)]], "-")</f>
        <v>-</v>
      </c>
      <c r="P75" s="174">
        <f>IFERROR(Table2[[#This Row],[Circular-in (%)]]*Table2[[#This Row],[Weight (g)]],"")</f>
        <v>0</v>
      </c>
      <c r="Q75" s="174">
        <f>Table2[[#This Row],[Weight (g)]]*Table2[[#This Row],[Recyclable (%)]]</f>
        <v>0</v>
      </c>
    </row>
    <row r="76" spans="2:20" ht="14.25" customHeight="1" x14ac:dyDescent="0.3">
      <c r="C76" s="133"/>
      <c r="D76" s="134"/>
      <c r="E76" s="134"/>
      <c r="F76" s="148"/>
      <c r="G76" s="186"/>
      <c r="H76" s="187"/>
      <c r="I76" s="178"/>
      <c r="J76" s="178"/>
      <c r="K76" s="178"/>
      <c r="L76" s="178"/>
      <c r="M76" s="178"/>
      <c r="N76" s="173" t="str">
        <f>IFERROR(AVERAGE(Table2[[#This Row],[Circular-in (%)]],Table2[[#This Row],[Recyclable (%)]]), "-")</f>
        <v>-</v>
      </c>
      <c r="O76" s="73" t="str">
        <f>IFERROR(Table2[[#This Row],[Circularity (%)]]*Table2[[#This Row],[Weight (g)]], "-")</f>
        <v>-</v>
      </c>
      <c r="P76" s="174">
        <f>IFERROR(Table2[[#This Row],[Circular-in (%)]]*Table2[[#This Row],[Weight (g)]],"")</f>
        <v>0</v>
      </c>
      <c r="Q76" s="174">
        <f>Table2[[#This Row],[Weight (g)]]*Table2[[#This Row],[Recyclable (%)]]</f>
        <v>0</v>
      </c>
    </row>
    <row r="77" spans="2:20" ht="14.25" customHeight="1" x14ac:dyDescent="0.3">
      <c r="B77" s="95"/>
      <c r="C77" s="149"/>
      <c r="D77" s="150"/>
      <c r="E77" s="150"/>
      <c r="F77" s="151"/>
      <c r="G77" s="188"/>
      <c r="H77" s="189"/>
      <c r="I77" s="190"/>
      <c r="J77" s="190"/>
      <c r="K77" s="190"/>
      <c r="L77" s="190"/>
      <c r="M77" s="190"/>
      <c r="N77" s="191" t="str">
        <f>IFERROR(AVERAGE(Table2[[#This Row],[Circular-in (%)]],Table2[[#This Row],[Recyclable (%)]]), "-")</f>
        <v>-</v>
      </c>
      <c r="O77" s="74" t="str">
        <f>IFERROR(Table2[[#This Row],[Circularity (%)]]*Table2[[#This Row],[Weight (g)]], "-")</f>
        <v>-</v>
      </c>
      <c r="P77" s="192">
        <f>IFERROR(Table2[[#This Row],[Circular-in (%)]]*Table2[[#This Row],[Weight (g)]],"")</f>
        <v>0</v>
      </c>
      <c r="Q77" s="192">
        <f>Table2[[#This Row],[Weight (g)]]*Table2[[#This Row],[Recyclable (%)]]</f>
        <v>0</v>
      </c>
    </row>
    <row r="78" spans="2:20" ht="14.25" customHeight="1" x14ac:dyDescent="0.3">
      <c r="B78" s="105" t="s">
        <v>186</v>
      </c>
      <c r="C78" s="227"/>
      <c r="D78" s="228"/>
      <c r="E78" s="228"/>
      <c r="F78" s="232"/>
      <c r="G78" s="230"/>
      <c r="H78" s="230"/>
      <c r="I78" s="231"/>
      <c r="J78" s="231"/>
      <c r="K78" s="231"/>
      <c r="L78" s="233"/>
      <c r="M78" s="233"/>
      <c r="N78" s="154"/>
      <c r="O78" s="75"/>
      <c r="P78" s="109"/>
      <c r="Q78" s="109"/>
    </row>
    <row r="79" spans="2:20" ht="14.25" customHeight="1" x14ac:dyDescent="0.3">
      <c r="B79" s="95"/>
      <c r="C79" s="136"/>
      <c r="D79" s="137"/>
      <c r="E79" s="137"/>
      <c r="F79" s="138"/>
      <c r="G79" s="193"/>
      <c r="H79" s="193"/>
      <c r="I79" s="136"/>
      <c r="J79" s="136"/>
      <c r="K79" s="136"/>
      <c r="L79" s="172"/>
      <c r="M79" s="136"/>
      <c r="N79" s="194" t="str">
        <f>IFERROR(AVERAGE(Table2[[#This Row],[Circular-in (%)]],Table2[[#This Row],[Recyclable (%)]]), "-")</f>
        <v>-</v>
      </c>
      <c r="O79" s="73" t="str">
        <f>IFERROR(Table2[[#This Row],[Circularity (%)]]*Table2[[#This Row],[Weight (g)]], "-")</f>
        <v>-</v>
      </c>
      <c r="P79" s="174">
        <f>IFERROR(Table2[[#This Row],[Circular-in (%)]]*Table2[[#This Row],[Weight (g)]],"")</f>
        <v>0</v>
      </c>
      <c r="Q79" s="174">
        <f>Table2[[#This Row],[Weight (g)]]*Table2[[#This Row],[Recyclable (%)]]</f>
        <v>0</v>
      </c>
    </row>
    <row r="80" spans="2:20" ht="14.25" customHeight="1" x14ac:dyDescent="0.3">
      <c r="B80" s="95"/>
      <c r="C80" s="139"/>
      <c r="D80" s="140"/>
      <c r="E80" s="140"/>
      <c r="F80" s="152"/>
      <c r="G80" s="195"/>
      <c r="H80" s="196"/>
      <c r="I80" s="197"/>
      <c r="J80" s="197"/>
      <c r="K80" s="197"/>
      <c r="L80" s="197"/>
      <c r="M80" s="197"/>
      <c r="N80" s="194" t="str">
        <f>IFERROR(AVERAGE(Table2[[#This Row],[Circular-in (%)]],Table2[[#This Row],[Recyclable (%)]]), "-")</f>
        <v>-</v>
      </c>
      <c r="O80" s="73" t="str">
        <f>IFERROR(Table2[[#This Row],[Circularity (%)]]*Table2[[#This Row],[Weight (g)]], "-")</f>
        <v>-</v>
      </c>
      <c r="P80" s="174">
        <f>IFERROR(Table2[[#This Row],[Circular-in (%)]]*Table2[[#This Row],[Weight (g)]],"")</f>
        <v>0</v>
      </c>
      <c r="Q80" s="174">
        <f>Table2[[#This Row],[Weight (g)]]*Table2[[#This Row],[Recyclable (%)]]</f>
        <v>0</v>
      </c>
    </row>
    <row r="81" spans="2:17" ht="14.25" customHeight="1" x14ac:dyDescent="0.3">
      <c r="B81" s="95"/>
      <c r="C81" s="139"/>
      <c r="D81" s="140"/>
      <c r="E81" s="140"/>
      <c r="F81" s="153"/>
      <c r="G81" s="195"/>
      <c r="H81" s="196"/>
      <c r="I81" s="197"/>
      <c r="J81" s="197"/>
      <c r="K81" s="197"/>
      <c r="L81" s="197"/>
      <c r="M81" s="197"/>
      <c r="N81" s="194" t="str">
        <f>IFERROR(AVERAGE(Table2[[#This Row],[Circular-in (%)]],Table2[[#This Row],[Recyclable (%)]]), "-")</f>
        <v>-</v>
      </c>
      <c r="O81" s="73" t="str">
        <f>IFERROR(Table2[[#This Row],[Circularity (%)]]*Table2[[#This Row],[Weight (g)]], "-")</f>
        <v>-</v>
      </c>
      <c r="P81" s="174">
        <f>IFERROR(Table2[[#This Row],[Circular-in (%)]]*Table2[[#This Row],[Weight (g)]],"")</f>
        <v>0</v>
      </c>
      <c r="Q81" s="174">
        <f>Table2[[#This Row],[Weight (g)]]*Table2[[#This Row],[Recyclable (%)]]</f>
        <v>0</v>
      </c>
    </row>
    <row r="82" spans="2:17" ht="14.25" customHeight="1" x14ac:dyDescent="0.3">
      <c r="B82" s="95"/>
      <c r="C82" s="145"/>
      <c r="D82" s="140"/>
      <c r="E82" s="146"/>
      <c r="F82" s="148"/>
      <c r="G82" s="175"/>
      <c r="H82" s="176"/>
      <c r="I82" s="177"/>
      <c r="J82" s="177"/>
      <c r="K82" s="177"/>
      <c r="L82" s="177"/>
      <c r="M82" s="177"/>
      <c r="N82" s="194" t="str">
        <f>IFERROR(AVERAGE(Table2[[#This Row],[Circular-in (%)]],Table2[[#This Row],[Recyclable (%)]]), "-")</f>
        <v>-</v>
      </c>
      <c r="O82" s="73" t="str">
        <f>IFERROR(Table2[[#This Row],[Circularity (%)]]*Table2[[#This Row],[Weight (g)]], "-")</f>
        <v>-</v>
      </c>
      <c r="P82" s="174">
        <f>IFERROR(Table2[[#This Row],[Circular-in (%)]]*Table2[[#This Row],[Weight (g)]],"")</f>
        <v>0</v>
      </c>
      <c r="Q82" s="174">
        <f>Table2[[#This Row],[Weight (g)]]*Table2[[#This Row],[Recyclable (%)]]</f>
        <v>0</v>
      </c>
    </row>
    <row r="83" spans="2:17" ht="14.25" customHeight="1" x14ac:dyDescent="0.3">
      <c r="B83" s="95"/>
      <c r="C83" s="145"/>
      <c r="D83" s="146"/>
      <c r="E83" s="146"/>
      <c r="F83" s="148"/>
      <c r="G83" s="175"/>
      <c r="H83" s="176"/>
      <c r="I83" s="177"/>
      <c r="J83" s="177"/>
      <c r="K83" s="177"/>
      <c r="L83" s="177"/>
      <c r="M83" s="177"/>
      <c r="N83" s="194" t="str">
        <f>IFERROR(AVERAGE(Table2[[#This Row],[Circular-in (%)]],Table2[[#This Row],[Recyclable (%)]]), "-")</f>
        <v>-</v>
      </c>
      <c r="O83" s="73" t="str">
        <f>IFERROR(Table2[[#This Row],[Circularity (%)]]*Table2[[#This Row],[Weight (g)]], "-")</f>
        <v>-</v>
      </c>
      <c r="P83" s="174">
        <f>IFERROR(Table2[[#This Row],[Circular-in (%)]]*Table2[[#This Row],[Weight (g)]],"")</f>
        <v>0</v>
      </c>
      <c r="Q83" s="174">
        <f>Table2[[#This Row],[Weight (g)]]*Table2[[#This Row],[Recyclable (%)]]</f>
        <v>0</v>
      </c>
    </row>
    <row r="84" spans="2:17" ht="14.25" customHeight="1" x14ac:dyDescent="0.3">
      <c r="B84" s="95"/>
      <c r="C84" s="145"/>
      <c r="D84" s="146"/>
      <c r="E84" s="146"/>
      <c r="F84" s="148"/>
      <c r="G84" s="175"/>
      <c r="H84" s="176"/>
      <c r="I84" s="177"/>
      <c r="J84" s="177"/>
      <c r="K84" s="177"/>
      <c r="L84" s="177"/>
      <c r="M84" s="177"/>
      <c r="N84" s="194" t="str">
        <f>IFERROR(AVERAGE(Table2[[#This Row],[Circular-in (%)]],Table2[[#This Row],[Recyclable (%)]]), "-")</f>
        <v>-</v>
      </c>
      <c r="O84" s="73" t="str">
        <f>IFERROR(Table2[[#This Row],[Circularity (%)]]*Table2[[#This Row],[Weight (g)]], "-")</f>
        <v>-</v>
      </c>
      <c r="P84" s="174">
        <f>IFERROR(Table2[[#This Row],[Circular-in (%)]]*Table2[[#This Row],[Weight (g)]],"")</f>
        <v>0</v>
      </c>
      <c r="Q84" s="174">
        <f>Table2[[#This Row],[Weight (g)]]*Table2[[#This Row],[Recyclable (%)]]</f>
        <v>0</v>
      </c>
    </row>
    <row r="85" spans="2:17" ht="14.25" customHeight="1" x14ac:dyDescent="0.3">
      <c r="B85" s="95"/>
      <c r="C85" s="145"/>
      <c r="D85" s="146"/>
      <c r="E85" s="146"/>
      <c r="F85" s="148"/>
      <c r="G85" s="175"/>
      <c r="H85" s="176"/>
      <c r="I85" s="177"/>
      <c r="J85" s="177"/>
      <c r="K85" s="177"/>
      <c r="L85" s="177"/>
      <c r="M85" s="177"/>
      <c r="N85" s="194" t="str">
        <f>IFERROR(AVERAGE(Table2[[#This Row],[Circular-in (%)]],Table2[[#This Row],[Recyclable (%)]]), "-")</f>
        <v>-</v>
      </c>
      <c r="O85" s="73" t="str">
        <f>IFERROR(Table2[[#This Row],[Circularity (%)]]*Table2[[#This Row],[Weight (g)]], "-")</f>
        <v>-</v>
      </c>
      <c r="P85" s="174">
        <f>IFERROR(Table2[[#This Row],[Circular-in (%)]]*Table2[[#This Row],[Weight (g)]],"")</f>
        <v>0</v>
      </c>
      <c r="Q85" s="174">
        <f>Table2[[#This Row],[Weight (g)]]*Table2[[#This Row],[Recyclable (%)]]</f>
        <v>0</v>
      </c>
    </row>
    <row r="86" spans="2:17" ht="14.25" customHeight="1" x14ac:dyDescent="0.3">
      <c r="B86" s="95"/>
      <c r="C86" s="139"/>
      <c r="D86" s="140"/>
      <c r="E86" s="140"/>
      <c r="F86" s="153"/>
      <c r="G86" s="195"/>
      <c r="H86" s="196"/>
      <c r="I86" s="197"/>
      <c r="J86" s="197"/>
      <c r="K86" s="197"/>
      <c r="L86" s="197"/>
      <c r="M86" s="197"/>
      <c r="N86" s="194" t="str">
        <f>IFERROR(AVERAGE(Table2[[#This Row],[Circular-in (%)]],Table2[[#This Row],[Recyclable (%)]]), "-")</f>
        <v>-</v>
      </c>
      <c r="O86" s="73" t="str">
        <f>IFERROR(Table2[[#This Row],[Circularity (%)]]*Table2[[#This Row],[Weight (g)]], "-")</f>
        <v>-</v>
      </c>
      <c r="P86" s="174">
        <f>IFERROR(Table2[[#This Row],[Circular-in (%)]]*Table2[[#This Row],[Weight (g)]],"")</f>
        <v>0</v>
      </c>
      <c r="Q86" s="174">
        <f>Table2[[#This Row],[Weight (g)]]*Table2[[#This Row],[Recyclable (%)]]</f>
        <v>0</v>
      </c>
    </row>
    <row r="87" spans="2:17" ht="14.25" customHeight="1" x14ac:dyDescent="0.3">
      <c r="B87" s="95"/>
      <c r="C87" s="133"/>
      <c r="D87" s="134"/>
      <c r="E87" s="134"/>
      <c r="F87" s="135"/>
      <c r="G87" s="186"/>
      <c r="H87" s="187"/>
      <c r="I87" s="178"/>
      <c r="J87" s="178"/>
      <c r="K87" s="178"/>
      <c r="L87" s="178"/>
      <c r="M87" s="178"/>
      <c r="N87" s="194" t="str">
        <f>IFERROR(AVERAGE(Table2[[#This Row],[Circular-in (%)]],Table2[[#This Row],[Recyclable (%)]]), "-")</f>
        <v>-</v>
      </c>
      <c r="O87" s="73" t="str">
        <f>IFERROR(Table2[[#This Row],[Circularity (%)]]*Table2[[#This Row],[Weight (g)]], "-")</f>
        <v>-</v>
      </c>
      <c r="P87" s="174">
        <f>IFERROR(Table2[[#This Row],[Circular-in (%)]]*Table2[[#This Row],[Weight (g)]],"")</f>
        <v>0</v>
      </c>
      <c r="Q87" s="174">
        <f>Table2[[#This Row],[Weight (g)]]*Table2[[#This Row],[Recyclable (%)]]</f>
        <v>0</v>
      </c>
    </row>
    <row r="88" spans="2:17" ht="14.25" customHeight="1" x14ac:dyDescent="0.3">
      <c r="B88" s="95"/>
      <c r="C88" s="136"/>
      <c r="D88" s="137"/>
      <c r="E88" s="137"/>
      <c r="F88" s="138"/>
      <c r="G88" s="193"/>
      <c r="H88" s="193"/>
      <c r="I88" s="136"/>
      <c r="J88" s="136"/>
      <c r="K88" s="136"/>
      <c r="L88" s="136"/>
      <c r="M88" s="136"/>
      <c r="N88" s="198" t="str">
        <f>IFERROR(AVERAGE(Table2[[#This Row],[Circular-in (%)]],Table2[[#This Row],[Recyclable (%)]]), "-")</f>
        <v>-</v>
      </c>
      <c r="O88" s="74" t="str">
        <f>IFERROR(Table2[[#This Row],[Circularity (%)]]*Table2[[#This Row],[Weight (g)]], "-")</f>
        <v>-</v>
      </c>
      <c r="P88" s="192">
        <f>IFERROR(Table2[[#This Row],[Circular-in (%)]]*Table2[[#This Row],[Weight (g)]],"")</f>
        <v>0</v>
      </c>
      <c r="Q88" s="192">
        <f>Table2[[#This Row],[Weight (g)]]*Table2[[#This Row],[Recyclable (%)]]</f>
        <v>0</v>
      </c>
    </row>
    <row r="89" spans="2:17" ht="14.25" customHeight="1" x14ac:dyDescent="0.3">
      <c r="B89" s="105" t="s">
        <v>187</v>
      </c>
      <c r="C89" s="227"/>
      <c r="D89" s="228"/>
      <c r="E89" s="228"/>
      <c r="F89" s="229"/>
      <c r="G89" s="101"/>
      <c r="H89" s="230"/>
      <c r="I89" s="231"/>
      <c r="J89" s="231"/>
      <c r="K89" s="231"/>
      <c r="L89" s="231"/>
      <c r="M89" s="231"/>
      <c r="N89" s="106"/>
      <c r="O89" s="61"/>
      <c r="P89" s="106"/>
      <c r="Q89" s="110"/>
    </row>
    <row r="90" spans="2:17" ht="14.25" customHeight="1" x14ac:dyDescent="0.3">
      <c r="B90" s="95"/>
      <c r="C90" s="136"/>
      <c r="D90" s="137"/>
      <c r="E90" s="137"/>
      <c r="F90" s="138"/>
      <c r="G90" s="193"/>
      <c r="H90" s="193"/>
      <c r="I90" s="136"/>
      <c r="J90" s="136"/>
      <c r="K90" s="136"/>
      <c r="L90" s="136"/>
      <c r="M90" s="136"/>
      <c r="N90" s="199" t="str">
        <f>IFERROR(AVERAGE(Table2[[#This Row],[Circular-in (%)]],Table2[[#This Row],[Recyclable (%)]]), "-")</f>
        <v>-</v>
      </c>
      <c r="O90" s="62" t="str">
        <f>IFERROR(Table2[[#This Row],[Circularity (%)]]*Table2[[#This Row],[Weight (g)]], "-")</f>
        <v>-</v>
      </c>
      <c r="P90" s="174">
        <f>IFERROR(Table2[[#This Row],[Circular-in (%)]]*Table2[[#This Row],[Weight (g)]],"")</f>
        <v>0</v>
      </c>
      <c r="Q90" s="174">
        <f>Table2[[#This Row],[Weight (g)]]*Table2[[#This Row],[Recyclable (%)]]</f>
        <v>0</v>
      </c>
    </row>
    <row r="91" spans="2:17" ht="14.25" customHeight="1" x14ac:dyDescent="0.3">
      <c r="B91" s="95"/>
      <c r="C91" s="139"/>
      <c r="D91" s="140"/>
      <c r="E91" s="140"/>
      <c r="F91" s="152"/>
      <c r="G91" s="195"/>
      <c r="H91" s="196"/>
      <c r="I91" s="197"/>
      <c r="J91" s="197"/>
      <c r="K91" s="197"/>
      <c r="L91" s="197"/>
      <c r="M91" s="197"/>
      <c r="N91" s="200" t="str">
        <f>IFERROR(AVERAGE(Table2[[#This Row],[Circular-in (%)]],Table2[[#This Row],[Recyclable (%)]]), "-")</f>
        <v>-</v>
      </c>
      <c r="O91" s="64" t="str">
        <f>IFERROR(Table2[[#This Row],[Circularity (%)]]*Table2[[#This Row],[Weight (g)]], "-")</f>
        <v>-</v>
      </c>
      <c r="P91" s="174">
        <f>IFERROR(Table2[[#This Row],[Circular-in (%)]]*Table2[[#This Row],[Weight (g)]],"")</f>
        <v>0</v>
      </c>
      <c r="Q91" s="174">
        <f>Table2[[#This Row],[Weight (g)]]*Table2[[#This Row],[Recyclable (%)]]</f>
        <v>0</v>
      </c>
    </row>
    <row r="92" spans="2:17" ht="14.25" customHeight="1" x14ac:dyDescent="0.3">
      <c r="B92" s="95"/>
      <c r="C92" s="145"/>
      <c r="D92" s="146"/>
      <c r="E92" s="146"/>
      <c r="F92" s="148"/>
      <c r="G92" s="175"/>
      <c r="H92" s="176"/>
      <c r="I92" s="177"/>
      <c r="J92" s="177"/>
      <c r="K92" s="177"/>
      <c r="L92" s="177"/>
      <c r="M92" s="177"/>
      <c r="N92" s="200" t="str">
        <f>IFERROR(AVERAGE(Table2[[#This Row],[Circular-in (%)]],Table2[[#This Row],[Recyclable (%)]]), "-")</f>
        <v>-</v>
      </c>
      <c r="O92" s="64" t="str">
        <f>IFERROR(Table2[[#This Row],[Circularity (%)]]*Table2[[#This Row],[Weight (g)]], "-")</f>
        <v>-</v>
      </c>
      <c r="P92" s="174">
        <f>IFERROR(Table2[[#This Row],[Circular-in (%)]]*Table2[[#This Row],[Weight (g)]],"")</f>
        <v>0</v>
      </c>
      <c r="Q92" s="174">
        <f>Table2[[#This Row],[Weight (g)]]*Table2[[#This Row],[Recyclable (%)]]</f>
        <v>0</v>
      </c>
    </row>
    <row r="93" spans="2:17" ht="14.25" customHeight="1" x14ac:dyDescent="0.3">
      <c r="B93" s="95"/>
      <c r="C93" s="139"/>
      <c r="D93" s="140"/>
      <c r="E93" s="140"/>
      <c r="F93" s="153"/>
      <c r="G93" s="195"/>
      <c r="H93" s="196"/>
      <c r="I93" s="197"/>
      <c r="J93" s="197"/>
      <c r="K93" s="197"/>
      <c r="L93" s="197"/>
      <c r="M93" s="197"/>
      <c r="N93" s="200" t="str">
        <f>IFERROR(AVERAGE(Table2[[#This Row],[Circular-in (%)]],Table2[[#This Row],[Recyclable (%)]]), "-")</f>
        <v>-</v>
      </c>
      <c r="O93" s="64" t="str">
        <f>IFERROR(Table2[[#This Row],[Circularity (%)]]*Table2[[#This Row],[Weight (g)]], "-")</f>
        <v>-</v>
      </c>
      <c r="P93" s="174">
        <f>IFERROR(Table2[[#This Row],[Circular-in (%)]]*Table2[[#This Row],[Weight (g)]],"")</f>
        <v>0</v>
      </c>
      <c r="Q93" s="174">
        <f>Table2[[#This Row],[Weight (g)]]*Table2[[#This Row],[Recyclable (%)]]</f>
        <v>0</v>
      </c>
    </row>
    <row r="94" spans="2:17" ht="14.25" customHeight="1" x14ac:dyDescent="0.3">
      <c r="B94" s="95"/>
      <c r="C94" s="145"/>
      <c r="D94" s="146"/>
      <c r="E94" s="146"/>
      <c r="F94" s="148"/>
      <c r="G94" s="175"/>
      <c r="H94" s="176"/>
      <c r="I94" s="177"/>
      <c r="J94" s="177"/>
      <c r="K94" s="177"/>
      <c r="L94" s="177"/>
      <c r="M94" s="177"/>
      <c r="N94" s="200" t="str">
        <f>IFERROR(AVERAGE(Table2[[#This Row],[Circular-in (%)]],Table2[[#This Row],[Recyclable (%)]]), "-")</f>
        <v>-</v>
      </c>
      <c r="O94" s="64" t="str">
        <f>IFERROR(Table2[[#This Row],[Circularity (%)]]*Table2[[#This Row],[Weight (g)]], "-")</f>
        <v>-</v>
      </c>
      <c r="P94" s="174">
        <f>IFERROR(Table2[[#This Row],[Circular-in (%)]]*Table2[[#This Row],[Weight (g)]],"")</f>
        <v>0</v>
      </c>
      <c r="Q94" s="174">
        <f>Table2[[#This Row],[Weight (g)]]*Table2[[#This Row],[Recyclable (%)]]</f>
        <v>0</v>
      </c>
    </row>
    <row r="95" spans="2:17" ht="14.25" customHeight="1" x14ac:dyDescent="0.3">
      <c r="B95" s="95"/>
      <c r="C95" s="145"/>
      <c r="D95" s="146"/>
      <c r="E95" s="146"/>
      <c r="F95" s="148"/>
      <c r="G95" s="175"/>
      <c r="H95" s="176"/>
      <c r="I95" s="177"/>
      <c r="J95" s="177"/>
      <c r="K95" s="177"/>
      <c r="L95" s="177"/>
      <c r="M95" s="177"/>
      <c r="N95" s="200" t="str">
        <f>IFERROR(AVERAGE(Table2[[#This Row],[Circular-in (%)]],Table2[[#This Row],[Recyclable (%)]]), "-")</f>
        <v>-</v>
      </c>
      <c r="O95" s="64" t="str">
        <f>IFERROR(Table2[[#This Row],[Circularity (%)]]*Table2[[#This Row],[Weight (g)]], "-")</f>
        <v>-</v>
      </c>
      <c r="P95" s="174">
        <f>IFERROR(Table2[[#This Row],[Circular-in (%)]]*Table2[[#This Row],[Weight (g)]],"")</f>
        <v>0</v>
      </c>
      <c r="Q95" s="174">
        <f>Table2[[#This Row],[Weight (g)]]*Table2[[#This Row],[Recyclable (%)]]</f>
        <v>0</v>
      </c>
    </row>
    <row r="96" spans="2:17" ht="14.25" customHeight="1" x14ac:dyDescent="0.3">
      <c r="B96" s="95"/>
      <c r="C96" s="139"/>
      <c r="D96" s="140"/>
      <c r="E96" s="140"/>
      <c r="F96" s="153"/>
      <c r="G96" s="195"/>
      <c r="H96" s="196"/>
      <c r="I96" s="197"/>
      <c r="J96" s="197"/>
      <c r="K96" s="197"/>
      <c r="L96" s="197"/>
      <c r="M96" s="197"/>
      <c r="N96" s="200" t="str">
        <f>IFERROR(AVERAGE(Table2[[#This Row],[Circular-in (%)]],Table2[[#This Row],[Recyclable (%)]]), "-")</f>
        <v>-</v>
      </c>
      <c r="O96" s="64" t="str">
        <f>IFERROR(Table2[[#This Row],[Circularity (%)]]*Table2[[#This Row],[Weight (g)]], "-")</f>
        <v>-</v>
      </c>
      <c r="P96" s="174">
        <f>IFERROR(Table2[[#This Row],[Circular-in (%)]]*Table2[[#This Row],[Weight (g)]],"")</f>
        <v>0</v>
      </c>
      <c r="Q96" s="174">
        <f>Table2[[#This Row],[Weight (g)]]*Table2[[#This Row],[Recyclable (%)]]</f>
        <v>0</v>
      </c>
    </row>
    <row r="97" spans="2:17" ht="14.25" customHeight="1" x14ac:dyDescent="0.3">
      <c r="B97" s="95"/>
      <c r="C97" s="145"/>
      <c r="D97" s="146"/>
      <c r="E97" s="146"/>
      <c r="F97" s="148"/>
      <c r="G97" s="175"/>
      <c r="H97" s="176"/>
      <c r="I97" s="177"/>
      <c r="J97" s="177"/>
      <c r="K97" s="177"/>
      <c r="L97" s="177"/>
      <c r="M97" s="177"/>
      <c r="N97" s="200" t="str">
        <f>IFERROR(AVERAGE(Table2[[#This Row],[Circular-in (%)]],Table2[[#This Row],[Recyclable (%)]]), "-")</f>
        <v>-</v>
      </c>
      <c r="O97" s="64" t="str">
        <f>IFERROR(Table2[[#This Row],[Circularity (%)]]*Table2[[#This Row],[Weight (g)]], "-")</f>
        <v>-</v>
      </c>
      <c r="P97" s="174">
        <f>IFERROR(Table2[[#This Row],[Circular-in (%)]]*Table2[[#This Row],[Weight (g)]],"")</f>
        <v>0</v>
      </c>
      <c r="Q97" s="174">
        <f>Table2[[#This Row],[Weight (g)]]*Table2[[#This Row],[Recyclable (%)]]</f>
        <v>0</v>
      </c>
    </row>
    <row r="98" spans="2:17" ht="14.25" customHeight="1" x14ac:dyDescent="0.3">
      <c r="B98" s="95"/>
      <c r="C98" s="139"/>
      <c r="D98" s="140"/>
      <c r="E98" s="140"/>
      <c r="F98" s="141"/>
      <c r="G98" s="195"/>
      <c r="H98" s="196"/>
      <c r="I98" s="197"/>
      <c r="J98" s="197"/>
      <c r="K98" s="197"/>
      <c r="L98" s="197"/>
      <c r="M98" s="197"/>
      <c r="N98" s="200" t="str">
        <f>IFERROR(AVERAGE(Table2[[#This Row],[Circular-in (%)]],Table2[[#This Row],[Recyclable (%)]]), "-")</f>
        <v>-</v>
      </c>
      <c r="O98" s="64" t="str">
        <f>IFERROR(Table2[[#This Row],[Circularity (%)]]*Table2[[#This Row],[Weight (g)]], "-")</f>
        <v>-</v>
      </c>
      <c r="P98" s="174">
        <f>IFERROR(Table2[[#This Row],[Circular-in (%)]]*Table2[[#This Row],[Weight (g)]],"")</f>
        <v>0</v>
      </c>
      <c r="Q98" s="174">
        <f>Table2[[#This Row],[Weight (g)]]*Table2[[#This Row],[Recyclable (%)]]</f>
        <v>0</v>
      </c>
    </row>
    <row r="99" spans="2:17" ht="14.25" customHeight="1" x14ac:dyDescent="0.3">
      <c r="B99" s="95"/>
      <c r="C99" s="136"/>
      <c r="D99" s="137"/>
      <c r="E99" s="137"/>
      <c r="F99" s="138"/>
      <c r="G99" s="193"/>
      <c r="H99" s="193"/>
      <c r="I99" s="136"/>
      <c r="J99" s="136"/>
      <c r="K99" s="136"/>
      <c r="L99" s="136"/>
      <c r="M99" s="136"/>
      <c r="N99" s="201" t="str">
        <f>IFERROR(AVERAGE(Table2[[#This Row],[Circular-in (%)]],Table2[[#This Row],[Recyclable (%)]]), "-")</f>
        <v>-</v>
      </c>
      <c r="O99" s="65" t="str">
        <f>IFERROR(Table2[[#This Row],[Circularity (%)]]*Table2[[#This Row],[Weight (g)]], "-")</f>
        <v>-</v>
      </c>
      <c r="P99" s="192">
        <f>IFERROR(Table2[[#This Row],[Circular-in (%)]]*Table2[[#This Row],[Weight (g)]],"")</f>
        <v>0</v>
      </c>
      <c r="Q99" s="192">
        <f>Table2[[#This Row],[Weight (g)]]*Table2[[#This Row],[Recyclable (%)]]</f>
        <v>0</v>
      </c>
    </row>
    <row r="100" spans="2:17" ht="14.25" customHeight="1" x14ac:dyDescent="0.3">
      <c r="B100" s="105" t="s">
        <v>188</v>
      </c>
      <c r="C100" s="227"/>
      <c r="D100" s="228"/>
      <c r="E100" s="228"/>
      <c r="F100" s="232"/>
      <c r="G100" s="230"/>
      <c r="H100" s="230"/>
      <c r="I100" s="231"/>
      <c r="J100" s="231"/>
      <c r="K100" s="231"/>
      <c r="L100" s="231"/>
      <c r="M100" s="231"/>
      <c r="N100" s="107"/>
      <c r="O100" s="66"/>
      <c r="P100" s="111"/>
      <c r="Q100" s="111"/>
    </row>
    <row r="101" spans="2:17" ht="14.25" customHeight="1" x14ac:dyDescent="0.3">
      <c r="B101" s="95"/>
      <c r="C101" s="136"/>
      <c r="D101" s="137"/>
      <c r="E101" s="137"/>
      <c r="F101" s="138"/>
      <c r="G101" s="193"/>
      <c r="H101" s="193"/>
      <c r="I101" s="136"/>
      <c r="J101" s="136"/>
      <c r="K101" s="136"/>
      <c r="L101" s="136"/>
      <c r="M101" s="136"/>
      <c r="N101" s="199" t="str">
        <f>IFERROR(AVERAGE(Table2[[#This Row],[Circular-in (%)]],Table2[[#This Row],[Recyclable (%)]]), "-")</f>
        <v>-</v>
      </c>
      <c r="O101" s="67" t="str">
        <f>IFERROR(Table2[[#This Row],[Circularity (%)]]*Table2[[#This Row],[Weight (g)]], "-")</f>
        <v>-</v>
      </c>
      <c r="P101" s="174">
        <f>IFERROR(Table2[[#This Row],[Circular-in (%)]]*Table2[[#This Row],[Weight (g)]],"")</f>
        <v>0</v>
      </c>
      <c r="Q101" s="174">
        <f>Table2[[#This Row],[Weight (g)]]*Table2[[#This Row],[Recyclable (%)]]</f>
        <v>0</v>
      </c>
    </row>
    <row r="102" spans="2:17" ht="14.25" customHeight="1" x14ac:dyDescent="0.3">
      <c r="B102" s="95"/>
      <c r="C102" s="139"/>
      <c r="D102" s="140"/>
      <c r="E102" s="140"/>
      <c r="F102" s="141"/>
      <c r="G102" s="195"/>
      <c r="H102" s="196"/>
      <c r="I102" s="197"/>
      <c r="J102" s="197"/>
      <c r="K102" s="197"/>
      <c r="L102" s="197"/>
      <c r="M102" s="197"/>
      <c r="N102" s="200" t="str">
        <f>IFERROR(AVERAGE(Table2[[#This Row],[Circular-in (%)]],Table2[[#This Row],[Recyclable (%)]]), "-")</f>
        <v>-</v>
      </c>
      <c r="O102" s="64" t="str">
        <f>IFERROR(Table2[[#This Row],[Circularity (%)]]*Table2[[#This Row],[Weight (g)]], "-")</f>
        <v>-</v>
      </c>
      <c r="P102" s="174">
        <f>IFERROR(Table2[[#This Row],[Circular-in (%)]]*Table2[[#This Row],[Weight (g)]],"")</f>
        <v>0</v>
      </c>
      <c r="Q102" s="174">
        <f>Table2[[#This Row],[Weight (g)]]*Table2[[#This Row],[Recyclable (%)]]</f>
        <v>0</v>
      </c>
    </row>
    <row r="103" spans="2:17" ht="14.25" customHeight="1" x14ac:dyDescent="0.3">
      <c r="B103" s="95"/>
      <c r="C103" s="139"/>
      <c r="D103" s="140"/>
      <c r="E103" s="140"/>
      <c r="F103" s="141"/>
      <c r="G103" s="195"/>
      <c r="H103" s="196"/>
      <c r="I103" s="197"/>
      <c r="J103" s="197"/>
      <c r="K103" s="197"/>
      <c r="L103" s="197"/>
      <c r="M103" s="197"/>
      <c r="N103" s="200" t="str">
        <f>IFERROR(AVERAGE(Table2[[#This Row],[Circular-in (%)]],Table2[[#This Row],[Recyclable (%)]]), "-")</f>
        <v>-</v>
      </c>
      <c r="O103" s="64" t="str">
        <f>IFERROR(Table2[[#This Row],[Circularity (%)]]*Table2[[#This Row],[Weight (g)]], "-")</f>
        <v>-</v>
      </c>
      <c r="P103" s="174">
        <f>IFERROR(Table2[[#This Row],[Circular-in (%)]]*Table2[[#This Row],[Weight (g)]],"")</f>
        <v>0</v>
      </c>
      <c r="Q103" s="174">
        <f>Table2[[#This Row],[Weight (g)]]*Table2[[#This Row],[Recyclable (%)]]</f>
        <v>0</v>
      </c>
    </row>
    <row r="104" spans="2:17" ht="14.25" customHeight="1" x14ac:dyDescent="0.3">
      <c r="B104" s="95"/>
      <c r="C104" s="145"/>
      <c r="D104" s="146"/>
      <c r="E104" s="146"/>
      <c r="F104" s="147"/>
      <c r="G104" s="175"/>
      <c r="H104" s="176"/>
      <c r="I104" s="177"/>
      <c r="J104" s="177"/>
      <c r="K104" s="177"/>
      <c r="L104" s="177"/>
      <c r="M104" s="177"/>
      <c r="N104" s="200" t="str">
        <f>IFERROR(AVERAGE(Table2[[#This Row],[Circular-in (%)]],Table2[[#This Row],[Recyclable (%)]]), "-")</f>
        <v>-</v>
      </c>
      <c r="O104" s="64" t="str">
        <f>IFERROR(Table2[[#This Row],[Circularity (%)]]*Table2[[#This Row],[Weight (g)]], "-")</f>
        <v>-</v>
      </c>
      <c r="P104" s="174">
        <f>IFERROR(Table2[[#This Row],[Circular-in (%)]]*Table2[[#This Row],[Weight (g)]],"")</f>
        <v>0</v>
      </c>
      <c r="Q104" s="174">
        <f>Table2[[#This Row],[Weight (g)]]*Table2[[#This Row],[Recyclable (%)]]</f>
        <v>0</v>
      </c>
    </row>
    <row r="105" spans="2:17" ht="14.25" customHeight="1" x14ac:dyDescent="0.3">
      <c r="B105" s="95"/>
      <c r="C105" s="145"/>
      <c r="D105" s="146"/>
      <c r="E105" s="146"/>
      <c r="F105" s="147"/>
      <c r="G105" s="175"/>
      <c r="H105" s="176"/>
      <c r="I105" s="177"/>
      <c r="J105" s="177"/>
      <c r="K105" s="177"/>
      <c r="L105" s="177"/>
      <c r="M105" s="177"/>
      <c r="N105" s="200" t="str">
        <f>IFERROR(AVERAGE(Table2[[#This Row],[Circular-in (%)]],Table2[[#This Row],[Recyclable (%)]]), "-")</f>
        <v>-</v>
      </c>
      <c r="O105" s="64" t="str">
        <f>IFERROR(Table2[[#This Row],[Circularity (%)]]*Table2[[#This Row],[Weight (g)]], "-")</f>
        <v>-</v>
      </c>
      <c r="P105" s="174">
        <f>IFERROR(Table2[[#This Row],[Circular-in (%)]]*Table2[[#This Row],[Weight (g)]],"")</f>
        <v>0</v>
      </c>
      <c r="Q105" s="174">
        <f>Table2[[#This Row],[Weight (g)]]*Table2[[#This Row],[Recyclable (%)]]</f>
        <v>0</v>
      </c>
    </row>
    <row r="106" spans="2:17" ht="14.25" customHeight="1" x14ac:dyDescent="0.3">
      <c r="B106" s="95"/>
      <c r="C106" s="145"/>
      <c r="D106" s="146"/>
      <c r="E106" s="146"/>
      <c r="F106" s="147"/>
      <c r="G106" s="175"/>
      <c r="H106" s="176"/>
      <c r="I106" s="177"/>
      <c r="J106" s="177"/>
      <c r="K106" s="177"/>
      <c r="L106" s="177"/>
      <c r="M106" s="177"/>
      <c r="N106" s="200" t="str">
        <f>IFERROR(AVERAGE(Table2[[#This Row],[Circular-in (%)]],Table2[[#This Row],[Recyclable (%)]]), "-")</f>
        <v>-</v>
      </c>
      <c r="O106" s="64" t="str">
        <f>IFERROR(Table2[[#This Row],[Circularity (%)]]*Table2[[#This Row],[Weight (g)]], "-")</f>
        <v>-</v>
      </c>
      <c r="P106" s="174">
        <f>IFERROR(Table2[[#This Row],[Circular-in (%)]]*Table2[[#This Row],[Weight (g)]],"")</f>
        <v>0</v>
      </c>
      <c r="Q106" s="174">
        <f>Table2[[#This Row],[Weight (g)]]*Table2[[#This Row],[Recyclable (%)]]</f>
        <v>0</v>
      </c>
    </row>
    <row r="107" spans="2:17" ht="14.25" customHeight="1" x14ac:dyDescent="0.3">
      <c r="B107" s="95"/>
      <c r="C107" s="145"/>
      <c r="D107" s="146"/>
      <c r="E107" s="146"/>
      <c r="F107" s="148"/>
      <c r="G107" s="175"/>
      <c r="H107" s="176"/>
      <c r="I107" s="177"/>
      <c r="J107" s="177"/>
      <c r="K107" s="177"/>
      <c r="L107" s="177"/>
      <c r="M107" s="177"/>
      <c r="N107" s="200" t="str">
        <f>IFERROR(AVERAGE(Table2[[#This Row],[Circular-in (%)]],Table2[[#This Row],[Recyclable (%)]]), "-")</f>
        <v>-</v>
      </c>
      <c r="O107" s="64" t="str">
        <f>IFERROR(Table2[[#This Row],[Circularity (%)]]*Table2[[#This Row],[Weight (g)]], "-")</f>
        <v>-</v>
      </c>
      <c r="P107" s="174">
        <f>IFERROR(Table2[[#This Row],[Circular-in (%)]]*Table2[[#This Row],[Weight (g)]],"")</f>
        <v>0</v>
      </c>
      <c r="Q107" s="174">
        <f>Table2[[#This Row],[Weight (g)]]*Table2[[#This Row],[Recyclable (%)]]</f>
        <v>0</v>
      </c>
    </row>
    <row r="108" spans="2:17" ht="14.25" customHeight="1" x14ac:dyDescent="0.3">
      <c r="B108" s="95"/>
      <c r="C108" s="145"/>
      <c r="D108" s="146"/>
      <c r="E108" s="146"/>
      <c r="F108" s="148"/>
      <c r="G108" s="175"/>
      <c r="H108" s="176"/>
      <c r="I108" s="136"/>
      <c r="J108" s="177"/>
      <c r="K108" s="177"/>
      <c r="L108" s="177"/>
      <c r="M108" s="177"/>
      <c r="N108" s="200" t="str">
        <f>IFERROR(AVERAGE(Table2[[#This Row],[Circular-in (%)]],Table2[[#This Row],[Recyclable (%)]]), "-")</f>
        <v>-</v>
      </c>
      <c r="O108" s="64" t="str">
        <f>IFERROR(Table2[[#This Row],[Circularity (%)]]*Table2[[#This Row],[Weight (g)]], "-")</f>
        <v>-</v>
      </c>
      <c r="P108" s="174">
        <f>IFERROR(Table2[[#This Row],[Circular-in (%)]]*Table2[[#This Row],[Weight (g)]],"")</f>
        <v>0</v>
      </c>
      <c r="Q108" s="174">
        <f>Table2[[#This Row],[Weight (g)]]*Table2[[#This Row],[Recyclable (%)]]</f>
        <v>0</v>
      </c>
    </row>
    <row r="109" spans="2:17" ht="14.25" customHeight="1" x14ac:dyDescent="0.3">
      <c r="B109" s="95"/>
      <c r="C109" s="133"/>
      <c r="D109" s="134"/>
      <c r="E109" s="134"/>
      <c r="F109" s="135"/>
      <c r="G109" s="186"/>
      <c r="H109" s="187"/>
      <c r="I109" s="178"/>
      <c r="J109" s="178"/>
      <c r="K109" s="178"/>
      <c r="L109" s="178"/>
      <c r="M109" s="178"/>
      <c r="N109" s="202" t="str">
        <f>IFERROR(AVERAGE(Table2[[#This Row],[Circular-in (%)]],Table2[[#This Row],[Recyclable (%)]]), "-")</f>
        <v>-</v>
      </c>
      <c r="O109" s="64" t="str">
        <f>IFERROR(Table2[[#This Row],[Circularity (%)]]*Table2[[#This Row],[Weight (g)]], "-")</f>
        <v>-</v>
      </c>
      <c r="P109" s="174">
        <f>IFERROR(Table2[[#This Row],[Circular-in (%)]]*Table2[[#This Row],[Weight (g)]],"")</f>
        <v>0</v>
      </c>
      <c r="Q109" s="174">
        <f>Table2[[#This Row],[Weight (g)]]*Table2[[#This Row],[Recyclable (%)]]</f>
        <v>0</v>
      </c>
    </row>
    <row r="110" spans="2:17" ht="14.25" customHeight="1" x14ac:dyDescent="0.3">
      <c r="B110" s="95"/>
      <c r="C110" s="149"/>
      <c r="D110" s="150"/>
      <c r="E110" s="150"/>
      <c r="F110" s="151"/>
      <c r="G110" s="188"/>
      <c r="H110" s="189"/>
      <c r="I110" s="190"/>
      <c r="J110" s="190"/>
      <c r="K110" s="190"/>
      <c r="L110" s="190"/>
      <c r="M110" s="190"/>
      <c r="N110" s="203" t="str">
        <f>IFERROR(AVERAGE(Table2[[#This Row],[Circular-in (%)]],Table2[[#This Row],[Recyclable (%)]]), "-")</f>
        <v>-</v>
      </c>
      <c r="O110" s="68" t="str">
        <f>IFERROR(Table2[[#This Row],[Circularity (%)]]*Table2[[#This Row],[Weight (g)]], "-")</f>
        <v>-</v>
      </c>
      <c r="P110" s="192">
        <f>IFERROR(Table2[[#This Row],[Circular-in (%)]]*Table2[[#This Row],[Weight (g)]],"")</f>
        <v>0</v>
      </c>
      <c r="Q110" s="192">
        <f>Table2[[#This Row],[Weight (g)]]*Table2[[#This Row],[Recyclable (%)]]</f>
        <v>0</v>
      </c>
    </row>
    <row r="111" spans="2:17" ht="14.25" customHeight="1" x14ac:dyDescent="0.3">
      <c r="B111" s="105" t="s">
        <v>189</v>
      </c>
      <c r="C111" s="227"/>
      <c r="D111" s="228"/>
      <c r="E111" s="228"/>
      <c r="F111" s="229"/>
      <c r="G111" s="101"/>
      <c r="H111" s="230"/>
      <c r="I111" s="231"/>
      <c r="J111" s="231"/>
      <c r="K111" s="231"/>
      <c r="L111" s="231"/>
      <c r="M111" s="231"/>
      <c r="N111" s="107"/>
      <c r="O111" s="69"/>
      <c r="P111" s="112"/>
      <c r="Q111" s="111"/>
    </row>
    <row r="112" spans="2:17" ht="14.25" customHeight="1" x14ac:dyDescent="0.3">
      <c r="C112" s="142"/>
      <c r="D112" s="143"/>
      <c r="E112" s="143"/>
      <c r="F112" s="144"/>
      <c r="G112" s="170"/>
      <c r="H112" s="171"/>
      <c r="I112" s="172"/>
      <c r="J112" s="172"/>
      <c r="K112" s="172"/>
      <c r="L112" s="172"/>
      <c r="M112" s="172"/>
      <c r="N112" s="199" t="str">
        <f>IFERROR(AVERAGE(Table2[[#This Row],[Circular-in (%)]],Table2[[#This Row],[Recyclable (%)]]), "-")</f>
        <v>-</v>
      </c>
      <c r="O112" s="63" t="str">
        <f>IFERROR(Table2[[#This Row],[Circularity (%)]]*Table2[[#This Row],[Weight (g)]], "-")</f>
        <v>-</v>
      </c>
      <c r="P112" s="174">
        <f>IFERROR(Table2[[#This Row],[Circular-in (%)]]*Table2[[#This Row],[Weight (g)]],"")</f>
        <v>0</v>
      </c>
      <c r="Q112" s="174">
        <f>Table2[[#This Row],[Weight (g)]]*Table2[[#This Row],[Recyclable (%)]]</f>
        <v>0</v>
      </c>
    </row>
    <row r="113" spans="2:17" ht="14.25" customHeight="1" x14ac:dyDescent="0.3">
      <c r="C113" s="139"/>
      <c r="D113" s="140"/>
      <c r="E113" s="140"/>
      <c r="F113" s="152"/>
      <c r="G113" s="195"/>
      <c r="H113" s="196"/>
      <c r="I113" s="197"/>
      <c r="J113" s="197"/>
      <c r="K113" s="197"/>
      <c r="L113" s="197"/>
      <c r="M113" s="197"/>
      <c r="N113" s="200" t="str">
        <f>IFERROR(AVERAGE(Table2[[#This Row],[Circular-in (%)]],Table2[[#This Row],[Recyclable (%)]]), "-")</f>
        <v>-</v>
      </c>
      <c r="O113" s="64" t="str">
        <f>IFERROR(Table2[[#This Row],[Circularity (%)]]*Table2[[#This Row],[Weight (g)]], "-")</f>
        <v>-</v>
      </c>
      <c r="P113" s="174">
        <f>IFERROR(Table2[[#This Row],[Circular-in (%)]]*Table2[[#This Row],[Weight (g)]],"")</f>
        <v>0</v>
      </c>
      <c r="Q113" s="174">
        <f>Table2[[#This Row],[Weight (g)]]*Table2[[#This Row],[Recyclable (%)]]</f>
        <v>0</v>
      </c>
    </row>
    <row r="114" spans="2:17" ht="14.25" customHeight="1" x14ac:dyDescent="0.3">
      <c r="C114" s="145"/>
      <c r="D114" s="146"/>
      <c r="E114" s="146"/>
      <c r="F114" s="148"/>
      <c r="G114" s="175"/>
      <c r="H114" s="176"/>
      <c r="I114" s="177"/>
      <c r="J114" s="177"/>
      <c r="K114" s="177"/>
      <c r="L114" s="177"/>
      <c r="M114" s="177"/>
      <c r="N114" s="200" t="str">
        <f>IFERROR(AVERAGE(Table2[[#This Row],[Circular-in (%)]],Table2[[#This Row],[Recyclable (%)]]), "-")</f>
        <v>-</v>
      </c>
      <c r="O114" s="64" t="str">
        <f>IFERROR(Table2[[#This Row],[Circularity (%)]]*Table2[[#This Row],[Weight (g)]], "-")</f>
        <v>-</v>
      </c>
      <c r="P114" s="174">
        <f>IFERROR(Table2[[#This Row],[Circular-in (%)]]*Table2[[#This Row],[Weight (g)]],"")</f>
        <v>0</v>
      </c>
      <c r="Q114" s="174">
        <f>Table2[[#This Row],[Weight (g)]]*Table2[[#This Row],[Recyclable (%)]]</f>
        <v>0</v>
      </c>
    </row>
    <row r="115" spans="2:17" ht="14.25" customHeight="1" x14ac:dyDescent="0.3">
      <c r="C115" s="145"/>
      <c r="D115" s="146"/>
      <c r="E115" s="146"/>
      <c r="F115" s="148"/>
      <c r="G115" s="175"/>
      <c r="H115" s="176"/>
      <c r="I115" s="177"/>
      <c r="J115" s="177"/>
      <c r="K115" s="177"/>
      <c r="L115" s="177"/>
      <c r="M115" s="177"/>
      <c r="N115" s="200" t="str">
        <f>IFERROR(AVERAGE(Table2[[#This Row],[Circular-in (%)]],Table2[[#This Row],[Recyclable (%)]]), "-")</f>
        <v>-</v>
      </c>
      <c r="O115" s="64" t="str">
        <f>IFERROR(Table2[[#This Row],[Circularity (%)]]*Table2[[#This Row],[Weight (g)]], "-")</f>
        <v>-</v>
      </c>
      <c r="P115" s="174">
        <f>IFERROR(Table2[[#This Row],[Circular-in (%)]]*Table2[[#This Row],[Weight (g)]],"")</f>
        <v>0</v>
      </c>
      <c r="Q115" s="174">
        <f>Table2[[#This Row],[Weight (g)]]*Table2[[#This Row],[Recyclable (%)]]</f>
        <v>0</v>
      </c>
    </row>
    <row r="116" spans="2:17" ht="14.25" customHeight="1" x14ac:dyDescent="0.3">
      <c r="C116" s="139"/>
      <c r="D116" s="140"/>
      <c r="E116" s="140"/>
      <c r="F116" s="153"/>
      <c r="G116" s="195"/>
      <c r="H116" s="196"/>
      <c r="I116" s="197"/>
      <c r="J116" s="197"/>
      <c r="K116" s="197"/>
      <c r="L116" s="197"/>
      <c r="M116" s="197"/>
      <c r="N116" s="204" t="str">
        <f>IFERROR(AVERAGE(Table2[[#This Row],[Circular-in (%)]],Table2[[#This Row],[Recyclable (%)]]), "-")</f>
        <v>-</v>
      </c>
      <c r="O116" s="64" t="str">
        <f>IFERROR(Table2[[#This Row],[Circularity (%)]]*Table2[[#This Row],[Weight (g)]], "-")</f>
        <v>-</v>
      </c>
      <c r="P116" s="174">
        <f>IFERROR(Table2[[#This Row],[Circular-in (%)]]*Table2[[#This Row],[Weight (g)]],"")</f>
        <v>0</v>
      </c>
      <c r="Q116" s="174">
        <f>Table2[[#This Row],[Weight (g)]]*Table2[[#This Row],[Recyclable (%)]]</f>
        <v>0</v>
      </c>
    </row>
    <row r="117" spans="2:17" ht="14.25" customHeight="1" x14ac:dyDescent="0.3">
      <c r="C117" s="145"/>
      <c r="D117" s="146"/>
      <c r="E117" s="146"/>
      <c r="F117" s="148"/>
      <c r="G117" s="175"/>
      <c r="H117" s="176"/>
      <c r="I117" s="177"/>
      <c r="J117" s="177"/>
      <c r="K117" s="177"/>
      <c r="L117" s="177"/>
      <c r="M117" s="177"/>
      <c r="N117" s="200" t="str">
        <f>IFERROR(AVERAGE(Table2[[#This Row],[Circular-in (%)]],Table2[[#This Row],[Recyclable (%)]]), "-")</f>
        <v>-</v>
      </c>
      <c r="O117" s="64" t="str">
        <f>IFERROR(Table2[[#This Row],[Circularity (%)]]*Table2[[#This Row],[Weight (g)]], "-")</f>
        <v>-</v>
      </c>
      <c r="P117" s="174">
        <f>IFERROR(Table2[[#This Row],[Circular-in (%)]]*Table2[[#This Row],[Weight (g)]],"")</f>
        <v>0</v>
      </c>
      <c r="Q117" s="174">
        <f>Table2[[#This Row],[Weight (g)]]*Table2[[#This Row],[Recyclable (%)]]</f>
        <v>0</v>
      </c>
    </row>
    <row r="118" spans="2:17" ht="14.25" customHeight="1" x14ac:dyDescent="0.3">
      <c r="C118" s="139"/>
      <c r="D118" s="140"/>
      <c r="E118" s="140"/>
      <c r="F118" s="153"/>
      <c r="G118" s="195"/>
      <c r="H118" s="196"/>
      <c r="I118" s="197"/>
      <c r="J118" s="197"/>
      <c r="K118" s="197"/>
      <c r="L118" s="197"/>
      <c r="M118" s="197"/>
      <c r="N118" s="204" t="str">
        <f>IFERROR(AVERAGE(Table2[[#This Row],[Circular-in (%)]],Table2[[#This Row],[Recyclable (%)]]), "-")</f>
        <v>-</v>
      </c>
      <c r="O118" s="64" t="str">
        <f>IFERROR(Table2[[#This Row],[Circularity (%)]]*Table2[[#This Row],[Weight (g)]], "-")</f>
        <v>-</v>
      </c>
      <c r="P118" s="174">
        <f>IFERROR(Table2[[#This Row],[Circular-in (%)]]*Table2[[#This Row],[Weight (g)]],"")</f>
        <v>0</v>
      </c>
      <c r="Q118" s="174">
        <f>Table2[[#This Row],[Weight (g)]]*Table2[[#This Row],[Recyclable (%)]]</f>
        <v>0</v>
      </c>
    </row>
    <row r="119" spans="2:17" ht="14.25" customHeight="1" x14ac:dyDescent="0.3">
      <c r="C119" s="145"/>
      <c r="D119" s="146"/>
      <c r="E119" s="146"/>
      <c r="F119" s="148"/>
      <c r="G119" s="175"/>
      <c r="H119" s="176"/>
      <c r="I119" s="177"/>
      <c r="J119" s="177"/>
      <c r="K119" s="177"/>
      <c r="L119" s="177"/>
      <c r="M119" s="177"/>
      <c r="N119" s="200" t="str">
        <f>IFERROR(AVERAGE(Table2[[#This Row],[Circular-in (%)]],Table2[[#This Row],[Recyclable (%)]]), "-")</f>
        <v>-</v>
      </c>
      <c r="O119" s="64" t="str">
        <f>IFERROR(Table2[[#This Row],[Circularity (%)]]*Table2[[#This Row],[Weight (g)]], "-")</f>
        <v>-</v>
      </c>
      <c r="P119" s="174">
        <f>IFERROR(Table2[[#This Row],[Circular-in (%)]]*Table2[[#This Row],[Weight (g)]],"")</f>
        <v>0</v>
      </c>
      <c r="Q119" s="174">
        <f>Table2[[#This Row],[Weight (g)]]*Table2[[#This Row],[Recyclable (%)]]</f>
        <v>0</v>
      </c>
    </row>
    <row r="120" spans="2:17" ht="14.25" customHeight="1" x14ac:dyDescent="0.3">
      <c r="C120" s="133"/>
      <c r="D120" s="134"/>
      <c r="E120" s="134"/>
      <c r="F120" s="135"/>
      <c r="G120" s="186"/>
      <c r="H120" s="187"/>
      <c r="I120" s="178"/>
      <c r="J120" s="178"/>
      <c r="K120" s="178"/>
      <c r="L120" s="178"/>
      <c r="M120" s="178"/>
      <c r="N120" s="202" t="str">
        <f>IFERROR(AVERAGE(Table2[[#This Row],[Circular-in (%)]],Table2[[#This Row],[Recyclable (%)]]), "-")</f>
        <v>-</v>
      </c>
      <c r="O120" s="70" t="str">
        <f>IFERROR(Table2[[#This Row],[Circularity (%)]]*Table2[[#This Row],[Weight (g)]], "-")</f>
        <v>-</v>
      </c>
      <c r="P120" s="174">
        <f>IFERROR(Table2[[#This Row],[Circular-in (%)]]*Table2[[#This Row],[Weight (g)]],"")</f>
        <v>0</v>
      </c>
      <c r="Q120" s="174">
        <f>Table2[[#This Row],[Weight (g)]]*Table2[[#This Row],[Recyclable (%)]]</f>
        <v>0</v>
      </c>
    </row>
    <row r="121" spans="2:17" ht="14.25" customHeight="1" thickBot="1" x14ac:dyDescent="0.35">
      <c r="B121" s="211"/>
      <c r="C121" s="163"/>
      <c r="D121" s="164"/>
      <c r="E121" s="164"/>
      <c r="F121" s="165"/>
      <c r="G121" s="212"/>
      <c r="H121" s="213"/>
      <c r="I121" s="214"/>
      <c r="J121" s="214"/>
      <c r="K121" s="214"/>
      <c r="L121" s="214"/>
      <c r="M121" s="214"/>
      <c r="N121" s="215" t="str">
        <f>IFERROR(AVERAGE(Table2[[#This Row],[Circular-in (%)]],Table2[[#This Row],[Recyclable (%)]]), "-")</f>
        <v>-</v>
      </c>
      <c r="O121" s="71" t="str">
        <f>IFERROR(Table2[[#This Row],[Circularity (%)]]*Table2[[#This Row],[Weight (g)]], "-")</f>
        <v>-</v>
      </c>
      <c r="P121" s="192">
        <f>IFERROR(Table2[[#This Row],[Circular-in (%)]]*Table2[[#This Row],[Weight (g)]],"")</f>
        <v>0</v>
      </c>
      <c r="Q121" s="216">
        <f>Table2[[#This Row],[Weight (g)]]*Table2[[#This Row],[Recyclable (%)]]</f>
        <v>0</v>
      </c>
    </row>
    <row r="122" spans="2:17" ht="14.25" customHeight="1" x14ac:dyDescent="0.3">
      <c r="B122" s="100" t="s">
        <v>190</v>
      </c>
      <c r="C122" s="223"/>
      <c r="D122" s="224"/>
      <c r="E122" s="224"/>
      <c r="F122" s="225"/>
      <c r="G122" s="161"/>
      <c r="H122" s="102"/>
      <c r="I122" s="103"/>
      <c r="J122" s="103"/>
      <c r="K122" s="103"/>
      <c r="L122" s="103"/>
      <c r="M122" s="103"/>
      <c r="N122" s="162"/>
      <c r="O122" s="60"/>
      <c r="P122" s="156"/>
      <c r="Q122" s="156"/>
    </row>
    <row r="123" spans="2:17" ht="14.25" customHeight="1" x14ac:dyDescent="0.3">
      <c r="C123" s="142"/>
      <c r="D123" s="143"/>
      <c r="E123" s="143"/>
      <c r="F123" s="144"/>
      <c r="G123" s="170"/>
      <c r="H123" s="171"/>
      <c r="I123" s="172"/>
      <c r="J123" s="172"/>
      <c r="K123" s="172"/>
      <c r="L123" s="172"/>
      <c r="M123" s="172"/>
      <c r="N123" s="173" t="str">
        <f>IFERROR(AVERAGE(Table2[[#This Row],[Circular-in (%)]],Table2[[#This Row],[Recyclable (%)]]), "-")</f>
        <v>-</v>
      </c>
      <c r="O123" s="72" t="str">
        <f>IFERROR(Table2[[#This Row],[Circularity (%)]]*Table2[[#This Row],[Weight (g)]], "-")</f>
        <v>-</v>
      </c>
      <c r="P123" s="174">
        <f>IFERROR(Table2[[#This Row],[Circular-in (%)]]*Table2[[#This Row],[Weight (g)]],"")</f>
        <v>0</v>
      </c>
      <c r="Q123" s="174">
        <f>Table2[[#This Row],[Weight (g)]]*Table2[[#This Row],[Recyclable (%)]]</f>
        <v>0</v>
      </c>
    </row>
    <row r="124" spans="2:17" ht="14.25" customHeight="1" x14ac:dyDescent="0.3">
      <c r="C124" s="145"/>
      <c r="D124" s="146"/>
      <c r="E124" s="146"/>
      <c r="F124" s="147"/>
      <c r="G124" s="175"/>
      <c r="H124" s="176"/>
      <c r="I124" s="177"/>
      <c r="J124" s="177"/>
      <c r="K124" s="177"/>
      <c r="L124" s="177"/>
      <c r="M124" s="177"/>
      <c r="N124" s="173" t="str">
        <f>IFERROR(AVERAGE(Table2[[#This Row],[Circular-in (%)]],Table2[[#This Row],[Recyclable (%)]]), "-")</f>
        <v>-</v>
      </c>
      <c r="O124" s="72" t="str">
        <f>IFERROR(Table2[[#This Row],[Circularity (%)]]*Table2[[#This Row],[Weight (g)]], "-")</f>
        <v>-</v>
      </c>
      <c r="P124" s="174">
        <f>IFERROR(Table2[[#This Row],[Circular-in (%)]]*Table2[[#This Row],[Weight (g)]],"")</f>
        <v>0</v>
      </c>
      <c r="Q124" s="174">
        <f>Table2[[#This Row],[Weight (g)]]*Table2[[#This Row],[Recyclable (%)]]</f>
        <v>0</v>
      </c>
    </row>
    <row r="125" spans="2:17" ht="14.25" customHeight="1" x14ac:dyDescent="0.3">
      <c r="C125" s="145"/>
      <c r="D125" s="146"/>
      <c r="E125" s="146"/>
      <c r="F125" s="148"/>
      <c r="G125" s="175"/>
      <c r="H125" s="176"/>
      <c r="I125" s="177"/>
      <c r="J125" s="177"/>
      <c r="K125" s="177"/>
      <c r="L125" s="177"/>
      <c r="M125" s="177"/>
      <c r="N125" s="173" t="str">
        <f>IFERROR(AVERAGE(Table2[[#This Row],[Circular-in (%)]],Table2[[#This Row],[Recyclable (%)]]), "-")</f>
        <v>-</v>
      </c>
      <c r="O125" s="72" t="str">
        <f>IFERROR(Table2[[#This Row],[Circularity (%)]]*Table2[[#This Row],[Weight (g)]], "-")</f>
        <v>-</v>
      </c>
      <c r="P125" s="174">
        <f>IFERROR(Table2[[#This Row],[Circular-in (%)]]*Table2[[#This Row],[Weight (g)]],"")</f>
        <v>0</v>
      </c>
      <c r="Q125" s="174">
        <f>Table2[[#This Row],[Weight (g)]]*Table2[[#This Row],[Recyclable (%)]]</f>
        <v>0</v>
      </c>
    </row>
    <row r="126" spans="2:17" ht="14.25" customHeight="1" x14ac:dyDescent="0.3">
      <c r="C126" s="145"/>
      <c r="D126" s="146"/>
      <c r="E126" s="146"/>
      <c r="F126" s="148"/>
      <c r="G126" s="175"/>
      <c r="H126" s="176"/>
      <c r="I126" s="177"/>
      <c r="J126" s="177"/>
      <c r="K126" s="177"/>
      <c r="L126" s="177"/>
      <c r="M126" s="178"/>
      <c r="N126" s="173" t="str">
        <f>IFERROR(AVERAGE(Table2[[#This Row],[Circular-in (%)]],Table2[[#This Row],[Recyclable (%)]]), "-")</f>
        <v>-</v>
      </c>
      <c r="O126" s="72" t="str">
        <f>IFERROR(Table2[[#This Row],[Circularity (%)]]*Table2[[#This Row],[Weight (g)]], "-")</f>
        <v>-</v>
      </c>
      <c r="P126" s="174">
        <f>IFERROR(Table2[[#This Row],[Circular-in (%)]]*Table2[[#This Row],[Weight (g)]],"")</f>
        <v>0</v>
      </c>
      <c r="Q126" s="174">
        <f>Table2[[#This Row],[Weight (g)]]*Table2[[#This Row],[Recyclable (%)]]</f>
        <v>0</v>
      </c>
    </row>
    <row r="127" spans="2:17" ht="14.25" customHeight="1" x14ac:dyDescent="0.3">
      <c r="C127" s="179"/>
      <c r="D127" s="180"/>
      <c r="E127" s="180"/>
      <c r="F127" s="181"/>
      <c r="G127" s="182"/>
      <c r="H127" s="183"/>
      <c r="I127" s="184"/>
      <c r="J127" s="184"/>
      <c r="K127" s="184"/>
      <c r="L127" s="184"/>
      <c r="M127" s="184"/>
      <c r="N127" s="173" t="str">
        <f>IFERROR(AVERAGE(Table2[[#This Row],[Circular-in (%)]],Table2[[#This Row],[Recyclable (%)]]), "-")</f>
        <v>-</v>
      </c>
      <c r="O127" s="185"/>
      <c r="P127" s="174">
        <f>IFERROR(Table2[[#This Row],[Circular-in (%)]]*Table2[[#This Row],[Weight (g)]],"")</f>
        <v>0</v>
      </c>
      <c r="Q127" s="174">
        <f>Table2[[#This Row],[Weight (g)]]*Table2[[#This Row],[Recyclable (%)]]</f>
        <v>0</v>
      </c>
    </row>
    <row r="128" spans="2:17" ht="14.25" customHeight="1" x14ac:dyDescent="0.3">
      <c r="C128" s="179"/>
      <c r="D128" s="180"/>
      <c r="E128" s="180"/>
      <c r="F128" s="181"/>
      <c r="G128" s="182"/>
      <c r="H128" s="183"/>
      <c r="I128" s="184"/>
      <c r="J128" s="184"/>
      <c r="K128" s="184"/>
      <c r="L128" s="184"/>
      <c r="M128" s="184"/>
      <c r="N128" s="173" t="str">
        <f>IFERROR(AVERAGE(Table2[[#This Row],[Circular-in (%)]],Table2[[#This Row],[Recyclable (%)]]), "-")</f>
        <v>-</v>
      </c>
      <c r="O128" s="185"/>
      <c r="P128" s="174">
        <f>IFERROR(Table2[[#This Row],[Circular-in (%)]]*Table2[[#This Row],[Weight (g)]],"")</f>
        <v>0</v>
      </c>
      <c r="Q128" s="174">
        <f>Table2[[#This Row],[Weight (g)]]*Table2[[#This Row],[Recyclable (%)]]</f>
        <v>0</v>
      </c>
    </row>
    <row r="129" spans="2:17" ht="14.25" customHeight="1" x14ac:dyDescent="0.3">
      <c r="C129" s="145"/>
      <c r="D129" s="146"/>
      <c r="E129" s="146"/>
      <c r="F129" s="148"/>
      <c r="G129" s="175"/>
      <c r="H129" s="176"/>
      <c r="I129" s="177"/>
      <c r="J129" s="177"/>
      <c r="K129" s="177"/>
      <c r="L129" s="177"/>
      <c r="M129" s="177"/>
      <c r="N129" s="173" t="str">
        <f>IFERROR(AVERAGE(Table2[[#This Row],[Circular-in (%)]],Table2[[#This Row],[Recyclable (%)]]), "-")</f>
        <v>-</v>
      </c>
      <c r="O129" s="72" t="str">
        <f>IFERROR(Table2[[#This Row],[Circularity (%)]]*Table2[[#This Row],[Weight (g)]], "-")</f>
        <v>-</v>
      </c>
      <c r="P129" s="174">
        <f>IFERROR(Table2[[#This Row],[Circular-in (%)]]*Table2[[#This Row],[Weight (g)]],"")</f>
        <v>0</v>
      </c>
      <c r="Q129" s="174">
        <f>Table2[[#This Row],[Weight (g)]]*Table2[[#This Row],[Recyclable (%)]]</f>
        <v>0</v>
      </c>
    </row>
    <row r="130" spans="2:17" ht="14.25" customHeight="1" x14ac:dyDescent="0.3">
      <c r="C130" s="145"/>
      <c r="D130" s="146"/>
      <c r="E130" s="146"/>
      <c r="F130" s="148"/>
      <c r="G130" s="175"/>
      <c r="H130" s="176"/>
      <c r="I130" s="177"/>
      <c r="J130" s="177"/>
      <c r="K130" s="177"/>
      <c r="L130" s="177"/>
      <c r="M130" s="177"/>
      <c r="N130" s="173" t="str">
        <f>IFERROR(AVERAGE(Table2[[#This Row],[Circular-in (%)]],Table2[[#This Row],[Recyclable (%)]]), "-")</f>
        <v>-</v>
      </c>
      <c r="O130" s="72" t="str">
        <f>IFERROR(Table2[[#This Row],[Circularity (%)]]*Table2[[#This Row],[Weight (g)]], "-")</f>
        <v>-</v>
      </c>
      <c r="P130" s="174">
        <f>IFERROR(Table2[[#This Row],[Circular-in (%)]]*Table2[[#This Row],[Weight (g)]],"")</f>
        <v>0</v>
      </c>
      <c r="Q130" s="174">
        <f>Table2[[#This Row],[Weight (g)]]*Table2[[#This Row],[Recyclable (%)]]</f>
        <v>0</v>
      </c>
    </row>
    <row r="131" spans="2:17" ht="14.25" customHeight="1" x14ac:dyDescent="0.3">
      <c r="C131" s="133"/>
      <c r="D131" s="134"/>
      <c r="E131" s="134"/>
      <c r="F131" s="148"/>
      <c r="G131" s="186"/>
      <c r="H131" s="187"/>
      <c r="I131" s="178"/>
      <c r="J131" s="178"/>
      <c r="K131" s="178"/>
      <c r="L131" s="178"/>
      <c r="M131" s="178"/>
      <c r="N131" s="173" t="str">
        <f>IFERROR(AVERAGE(Table2[[#This Row],[Circular-in (%)]],Table2[[#This Row],[Recyclable (%)]]), "-")</f>
        <v>-</v>
      </c>
      <c r="O131" s="73" t="str">
        <f>IFERROR(Table2[[#This Row],[Circularity (%)]]*Table2[[#This Row],[Weight (g)]], "-")</f>
        <v>-</v>
      </c>
      <c r="P131" s="174">
        <f>IFERROR(Table2[[#This Row],[Circular-in (%)]]*Table2[[#This Row],[Weight (g)]],"")</f>
        <v>0</v>
      </c>
      <c r="Q131" s="174">
        <f>Table2[[#This Row],[Weight (g)]]*Table2[[#This Row],[Recyclable (%)]]</f>
        <v>0</v>
      </c>
    </row>
    <row r="132" spans="2:17" ht="14.25" customHeight="1" x14ac:dyDescent="0.3">
      <c r="B132" s="95"/>
      <c r="C132" s="149"/>
      <c r="D132" s="150"/>
      <c r="E132" s="150"/>
      <c r="F132" s="151"/>
      <c r="G132" s="188"/>
      <c r="H132" s="189"/>
      <c r="I132" s="190"/>
      <c r="J132" s="190"/>
      <c r="K132" s="190"/>
      <c r="L132" s="190"/>
      <c r="M132" s="190"/>
      <c r="N132" s="191" t="str">
        <f>IFERROR(AVERAGE(Table2[[#This Row],[Circular-in (%)]],Table2[[#This Row],[Recyclable (%)]]), "-")</f>
        <v>-</v>
      </c>
      <c r="O132" s="74" t="str">
        <f>IFERROR(Table2[[#This Row],[Circularity (%)]]*Table2[[#This Row],[Weight (g)]], "-")</f>
        <v>-</v>
      </c>
      <c r="P132" s="192">
        <f>IFERROR(Table2[[#This Row],[Circular-in (%)]]*Table2[[#This Row],[Weight (g)]],"")</f>
        <v>0</v>
      </c>
      <c r="Q132" s="192">
        <f>Table2[[#This Row],[Weight (g)]]*Table2[[#This Row],[Recyclable (%)]]</f>
        <v>0</v>
      </c>
    </row>
    <row r="133" spans="2:17" ht="14.25" customHeight="1" x14ac:dyDescent="0.3">
      <c r="B133" s="105" t="s">
        <v>191</v>
      </c>
      <c r="C133" s="227"/>
      <c r="D133" s="228"/>
      <c r="E133" s="228"/>
      <c r="F133" s="232"/>
      <c r="G133" s="230"/>
      <c r="H133" s="230"/>
      <c r="I133" s="231"/>
      <c r="J133" s="231"/>
      <c r="K133" s="231"/>
      <c r="L133" s="233"/>
      <c r="M133" s="233"/>
      <c r="N133" s="154"/>
      <c r="O133" s="75"/>
      <c r="P133" s="109"/>
      <c r="Q133" s="109"/>
    </row>
    <row r="134" spans="2:17" ht="14.25" customHeight="1" x14ac:dyDescent="0.3">
      <c r="B134" s="95"/>
      <c r="C134" s="136"/>
      <c r="D134" s="137"/>
      <c r="E134" s="137"/>
      <c r="F134" s="138"/>
      <c r="G134" s="193"/>
      <c r="H134" s="193"/>
      <c r="I134" s="136"/>
      <c r="J134" s="136"/>
      <c r="K134" s="136"/>
      <c r="L134" s="172"/>
      <c r="M134" s="136"/>
      <c r="N134" s="194" t="str">
        <f>IFERROR(AVERAGE(Table2[[#This Row],[Circular-in (%)]],Table2[[#This Row],[Recyclable (%)]]), "-")</f>
        <v>-</v>
      </c>
      <c r="O134" s="73" t="str">
        <f>IFERROR(Table2[[#This Row],[Circularity (%)]]*Table2[[#This Row],[Weight (g)]], "-")</f>
        <v>-</v>
      </c>
      <c r="P134" s="174">
        <f>IFERROR(Table2[[#This Row],[Circular-in (%)]]*Table2[[#This Row],[Weight (g)]],"")</f>
        <v>0</v>
      </c>
      <c r="Q134" s="174">
        <f>Table2[[#This Row],[Weight (g)]]*Table2[[#This Row],[Recyclable (%)]]</f>
        <v>0</v>
      </c>
    </row>
    <row r="135" spans="2:17" ht="14.25" customHeight="1" x14ac:dyDescent="0.3">
      <c r="B135" s="95"/>
      <c r="C135" s="139"/>
      <c r="D135" s="140"/>
      <c r="E135" s="140"/>
      <c r="F135" s="152"/>
      <c r="G135" s="195"/>
      <c r="H135" s="196"/>
      <c r="I135" s="197"/>
      <c r="J135" s="197"/>
      <c r="K135" s="197"/>
      <c r="L135" s="197"/>
      <c r="M135" s="197"/>
      <c r="N135" s="194" t="str">
        <f>IFERROR(AVERAGE(Table2[[#This Row],[Circular-in (%)]],Table2[[#This Row],[Recyclable (%)]]), "-")</f>
        <v>-</v>
      </c>
      <c r="O135" s="73" t="str">
        <f>IFERROR(Table2[[#This Row],[Circularity (%)]]*Table2[[#This Row],[Weight (g)]], "-")</f>
        <v>-</v>
      </c>
      <c r="P135" s="174">
        <f>IFERROR(Table2[[#This Row],[Circular-in (%)]]*Table2[[#This Row],[Weight (g)]],"")</f>
        <v>0</v>
      </c>
      <c r="Q135" s="174">
        <f>Table2[[#This Row],[Weight (g)]]*Table2[[#This Row],[Recyclable (%)]]</f>
        <v>0</v>
      </c>
    </row>
    <row r="136" spans="2:17" ht="14.25" customHeight="1" x14ac:dyDescent="0.3">
      <c r="B136" s="95"/>
      <c r="C136" s="139"/>
      <c r="D136" s="140"/>
      <c r="E136" s="140"/>
      <c r="F136" s="153"/>
      <c r="G136" s="195"/>
      <c r="H136" s="196"/>
      <c r="I136" s="197"/>
      <c r="J136" s="197"/>
      <c r="K136" s="197"/>
      <c r="L136" s="197"/>
      <c r="M136" s="197"/>
      <c r="N136" s="194" t="str">
        <f>IFERROR(AVERAGE(Table2[[#This Row],[Circular-in (%)]],Table2[[#This Row],[Recyclable (%)]]), "-")</f>
        <v>-</v>
      </c>
      <c r="O136" s="73" t="str">
        <f>IFERROR(Table2[[#This Row],[Circularity (%)]]*Table2[[#This Row],[Weight (g)]], "-")</f>
        <v>-</v>
      </c>
      <c r="P136" s="174">
        <f>IFERROR(Table2[[#This Row],[Circular-in (%)]]*Table2[[#This Row],[Weight (g)]],"")</f>
        <v>0</v>
      </c>
      <c r="Q136" s="174">
        <f>Table2[[#This Row],[Weight (g)]]*Table2[[#This Row],[Recyclable (%)]]</f>
        <v>0</v>
      </c>
    </row>
    <row r="137" spans="2:17" ht="14.25" customHeight="1" x14ac:dyDescent="0.3">
      <c r="B137" s="95"/>
      <c r="C137" s="145"/>
      <c r="D137" s="140"/>
      <c r="E137" s="146"/>
      <c r="F137" s="148"/>
      <c r="G137" s="175"/>
      <c r="H137" s="176"/>
      <c r="I137" s="177"/>
      <c r="J137" s="177"/>
      <c r="K137" s="177"/>
      <c r="L137" s="177"/>
      <c r="M137" s="177"/>
      <c r="N137" s="194" t="str">
        <f>IFERROR(AVERAGE(Table2[[#This Row],[Circular-in (%)]],Table2[[#This Row],[Recyclable (%)]]), "-")</f>
        <v>-</v>
      </c>
      <c r="O137" s="73" t="str">
        <f>IFERROR(Table2[[#This Row],[Circularity (%)]]*Table2[[#This Row],[Weight (g)]], "-")</f>
        <v>-</v>
      </c>
      <c r="P137" s="174">
        <f>IFERROR(Table2[[#This Row],[Circular-in (%)]]*Table2[[#This Row],[Weight (g)]],"")</f>
        <v>0</v>
      </c>
      <c r="Q137" s="174">
        <f>Table2[[#This Row],[Weight (g)]]*Table2[[#This Row],[Recyclable (%)]]</f>
        <v>0</v>
      </c>
    </row>
    <row r="138" spans="2:17" ht="14.25" customHeight="1" x14ac:dyDescent="0.3">
      <c r="B138" s="95"/>
      <c r="C138" s="145"/>
      <c r="D138" s="146"/>
      <c r="E138" s="146"/>
      <c r="F138" s="148"/>
      <c r="G138" s="175"/>
      <c r="H138" s="176"/>
      <c r="I138" s="177"/>
      <c r="J138" s="177"/>
      <c r="K138" s="177"/>
      <c r="L138" s="177"/>
      <c r="M138" s="177"/>
      <c r="N138" s="194" t="str">
        <f>IFERROR(AVERAGE(Table2[[#This Row],[Circular-in (%)]],Table2[[#This Row],[Recyclable (%)]]), "-")</f>
        <v>-</v>
      </c>
      <c r="O138" s="73" t="str">
        <f>IFERROR(Table2[[#This Row],[Circularity (%)]]*Table2[[#This Row],[Weight (g)]], "-")</f>
        <v>-</v>
      </c>
      <c r="P138" s="174">
        <f>IFERROR(Table2[[#This Row],[Circular-in (%)]]*Table2[[#This Row],[Weight (g)]],"")</f>
        <v>0</v>
      </c>
      <c r="Q138" s="174">
        <f>Table2[[#This Row],[Weight (g)]]*Table2[[#This Row],[Recyclable (%)]]</f>
        <v>0</v>
      </c>
    </row>
    <row r="139" spans="2:17" ht="14.25" customHeight="1" x14ac:dyDescent="0.3">
      <c r="B139" s="95"/>
      <c r="C139" s="145"/>
      <c r="D139" s="146"/>
      <c r="E139" s="146"/>
      <c r="F139" s="148"/>
      <c r="G139" s="175"/>
      <c r="H139" s="176"/>
      <c r="I139" s="177"/>
      <c r="J139" s="177"/>
      <c r="K139" s="177"/>
      <c r="L139" s="177"/>
      <c r="M139" s="177"/>
      <c r="N139" s="194" t="str">
        <f>IFERROR(AVERAGE(Table2[[#This Row],[Circular-in (%)]],Table2[[#This Row],[Recyclable (%)]]), "-")</f>
        <v>-</v>
      </c>
      <c r="O139" s="73" t="str">
        <f>IFERROR(Table2[[#This Row],[Circularity (%)]]*Table2[[#This Row],[Weight (g)]], "-")</f>
        <v>-</v>
      </c>
      <c r="P139" s="174">
        <f>IFERROR(Table2[[#This Row],[Circular-in (%)]]*Table2[[#This Row],[Weight (g)]],"")</f>
        <v>0</v>
      </c>
      <c r="Q139" s="174">
        <f>Table2[[#This Row],[Weight (g)]]*Table2[[#This Row],[Recyclable (%)]]</f>
        <v>0</v>
      </c>
    </row>
    <row r="140" spans="2:17" ht="14.25" customHeight="1" x14ac:dyDescent="0.3">
      <c r="B140" s="95"/>
      <c r="C140" s="145"/>
      <c r="D140" s="146"/>
      <c r="E140" s="146"/>
      <c r="F140" s="148"/>
      <c r="G140" s="175"/>
      <c r="H140" s="176"/>
      <c r="I140" s="177"/>
      <c r="J140" s="177"/>
      <c r="K140" s="177"/>
      <c r="L140" s="177"/>
      <c r="M140" s="177"/>
      <c r="N140" s="194" t="str">
        <f>IFERROR(AVERAGE(Table2[[#This Row],[Circular-in (%)]],Table2[[#This Row],[Recyclable (%)]]), "-")</f>
        <v>-</v>
      </c>
      <c r="O140" s="73" t="str">
        <f>IFERROR(Table2[[#This Row],[Circularity (%)]]*Table2[[#This Row],[Weight (g)]], "-")</f>
        <v>-</v>
      </c>
      <c r="P140" s="174">
        <f>IFERROR(Table2[[#This Row],[Circular-in (%)]]*Table2[[#This Row],[Weight (g)]],"")</f>
        <v>0</v>
      </c>
      <c r="Q140" s="174">
        <f>Table2[[#This Row],[Weight (g)]]*Table2[[#This Row],[Recyclable (%)]]</f>
        <v>0</v>
      </c>
    </row>
    <row r="141" spans="2:17" ht="14.25" customHeight="1" x14ac:dyDescent="0.3">
      <c r="B141" s="95"/>
      <c r="C141" s="139"/>
      <c r="D141" s="140"/>
      <c r="E141" s="140"/>
      <c r="F141" s="153"/>
      <c r="G141" s="195"/>
      <c r="H141" s="196"/>
      <c r="I141" s="197"/>
      <c r="J141" s="197"/>
      <c r="K141" s="197"/>
      <c r="L141" s="197"/>
      <c r="M141" s="197"/>
      <c r="N141" s="194" t="str">
        <f>IFERROR(AVERAGE(Table2[[#This Row],[Circular-in (%)]],Table2[[#This Row],[Recyclable (%)]]), "-")</f>
        <v>-</v>
      </c>
      <c r="O141" s="73" t="str">
        <f>IFERROR(Table2[[#This Row],[Circularity (%)]]*Table2[[#This Row],[Weight (g)]], "-")</f>
        <v>-</v>
      </c>
      <c r="P141" s="174">
        <f>IFERROR(Table2[[#This Row],[Circular-in (%)]]*Table2[[#This Row],[Weight (g)]],"")</f>
        <v>0</v>
      </c>
      <c r="Q141" s="174">
        <f>Table2[[#This Row],[Weight (g)]]*Table2[[#This Row],[Recyclable (%)]]</f>
        <v>0</v>
      </c>
    </row>
    <row r="142" spans="2:17" ht="14.25" customHeight="1" x14ac:dyDescent="0.3">
      <c r="B142" s="95"/>
      <c r="C142" s="133"/>
      <c r="D142" s="134"/>
      <c r="E142" s="134"/>
      <c r="F142" s="135"/>
      <c r="G142" s="186"/>
      <c r="H142" s="187"/>
      <c r="I142" s="178"/>
      <c r="J142" s="178"/>
      <c r="K142" s="178"/>
      <c r="L142" s="178"/>
      <c r="M142" s="178"/>
      <c r="N142" s="194" t="str">
        <f>IFERROR(AVERAGE(Table2[[#This Row],[Circular-in (%)]],Table2[[#This Row],[Recyclable (%)]]), "-")</f>
        <v>-</v>
      </c>
      <c r="O142" s="73" t="str">
        <f>IFERROR(Table2[[#This Row],[Circularity (%)]]*Table2[[#This Row],[Weight (g)]], "-")</f>
        <v>-</v>
      </c>
      <c r="P142" s="174">
        <f>IFERROR(Table2[[#This Row],[Circular-in (%)]]*Table2[[#This Row],[Weight (g)]],"")</f>
        <v>0</v>
      </c>
      <c r="Q142" s="174">
        <f>Table2[[#This Row],[Weight (g)]]*Table2[[#This Row],[Recyclable (%)]]</f>
        <v>0</v>
      </c>
    </row>
    <row r="143" spans="2:17" ht="14.25" customHeight="1" x14ac:dyDescent="0.3">
      <c r="B143" s="95"/>
      <c r="C143" s="136"/>
      <c r="D143" s="137"/>
      <c r="E143" s="137"/>
      <c r="F143" s="138"/>
      <c r="G143" s="193"/>
      <c r="H143" s="193"/>
      <c r="I143" s="136"/>
      <c r="J143" s="136"/>
      <c r="K143" s="136"/>
      <c r="L143" s="136"/>
      <c r="M143" s="136"/>
      <c r="N143" s="198" t="str">
        <f>IFERROR(AVERAGE(Table2[[#This Row],[Circular-in (%)]],Table2[[#This Row],[Recyclable (%)]]), "-")</f>
        <v>-</v>
      </c>
      <c r="O143" s="74" t="str">
        <f>IFERROR(Table2[[#This Row],[Circularity (%)]]*Table2[[#This Row],[Weight (g)]], "-")</f>
        <v>-</v>
      </c>
      <c r="P143" s="192">
        <f>IFERROR(Table2[[#This Row],[Circular-in (%)]]*Table2[[#This Row],[Weight (g)]],"")</f>
        <v>0</v>
      </c>
      <c r="Q143" s="192">
        <f>Table2[[#This Row],[Weight (g)]]*Table2[[#This Row],[Recyclable (%)]]</f>
        <v>0</v>
      </c>
    </row>
    <row r="144" spans="2:17" ht="14.25" customHeight="1" x14ac:dyDescent="0.3">
      <c r="B144" s="105" t="s">
        <v>192</v>
      </c>
      <c r="C144" s="227"/>
      <c r="D144" s="228"/>
      <c r="E144" s="228"/>
      <c r="F144" s="229"/>
      <c r="G144" s="101"/>
      <c r="H144" s="230"/>
      <c r="I144" s="231"/>
      <c r="J144" s="231"/>
      <c r="K144" s="231"/>
      <c r="L144" s="231"/>
      <c r="M144" s="231"/>
      <c r="N144" s="106"/>
      <c r="O144" s="61"/>
      <c r="P144" s="106"/>
      <c r="Q144" s="110"/>
    </row>
    <row r="145" spans="2:17" ht="14.25" customHeight="1" x14ac:dyDescent="0.3">
      <c r="B145" s="95"/>
      <c r="C145" s="136"/>
      <c r="D145" s="137"/>
      <c r="E145" s="137"/>
      <c r="F145" s="138"/>
      <c r="G145" s="193"/>
      <c r="H145" s="193"/>
      <c r="I145" s="136"/>
      <c r="J145" s="136"/>
      <c r="K145" s="136"/>
      <c r="L145" s="136"/>
      <c r="M145" s="136"/>
      <c r="N145" s="199" t="str">
        <f>IFERROR(AVERAGE(Table2[[#This Row],[Circular-in (%)]],Table2[[#This Row],[Recyclable (%)]]), "-")</f>
        <v>-</v>
      </c>
      <c r="O145" s="62" t="str">
        <f>IFERROR(Table2[[#This Row],[Circularity (%)]]*Table2[[#This Row],[Weight (g)]], "-")</f>
        <v>-</v>
      </c>
      <c r="P145" s="174">
        <f>IFERROR(Table2[[#This Row],[Circular-in (%)]]*Table2[[#This Row],[Weight (g)]],"")</f>
        <v>0</v>
      </c>
      <c r="Q145" s="174">
        <f>Table2[[#This Row],[Weight (g)]]*Table2[[#This Row],[Recyclable (%)]]</f>
        <v>0</v>
      </c>
    </row>
    <row r="146" spans="2:17" ht="14.25" customHeight="1" x14ac:dyDescent="0.3">
      <c r="B146" s="95"/>
      <c r="C146" s="139"/>
      <c r="D146" s="140"/>
      <c r="E146" s="140"/>
      <c r="F146" s="152"/>
      <c r="G146" s="195"/>
      <c r="H146" s="196"/>
      <c r="I146" s="197"/>
      <c r="J146" s="197"/>
      <c r="K146" s="197"/>
      <c r="L146" s="197"/>
      <c r="M146" s="197"/>
      <c r="N146" s="200" t="str">
        <f>IFERROR(AVERAGE(Table2[[#This Row],[Circular-in (%)]],Table2[[#This Row],[Recyclable (%)]]), "-")</f>
        <v>-</v>
      </c>
      <c r="O146" s="64" t="str">
        <f>IFERROR(Table2[[#This Row],[Circularity (%)]]*Table2[[#This Row],[Weight (g)]], "-")</f>
        <v>-</v>
      </c>
      <c r="P146" s="174">
        <f>IFERROR(Table2[[#This Row],[Circular-in (%)]]*Table2[[#This Row],[Weight (g)]],"")</f>
        <v>0</v>
      </c>
      <c r="Q146" s="174">
        <f>Table2[[#This Row],[Weight (g)]]*Table2[[#This Row],[Recyclable (%)]]</f>
        <v>0</v>
      </c>
    </row>
    <row r="147" spans="2:17" ht="14.25" customHeight="1" x14ac:dyDescent="0.3">
      <c r="B147" s="95"/>
      <c r="C147" s="145"/>
      <c r="D147" s="146"/>
      <c r="E147" s="146"/>
      <c r="F147" s="148"/>
      <c r="G147" s="175"/>
      <c r="H147" s="176"/>
      <c r="I147" s="177"/>
      <c r="J147" s="177"/>
      <c r="K147" s="177"/>
      <c r="L147" s="177"/>
      <c r="M147" s="177"/>
      <c r="N147" s="200" t="str">
        <f>IFERROR(AVERAGE(Table2[[#This Row],[Circular-in (%)]],Table2[[#This Row],[Recyclable (%)]]), "-")</f>
        <v>-</v>
      </c>
      <c r="O147" s="64" t="str">
        <f>IFERROR(Table2[[#This Row],[Circularity (%)]]*Table2[[#This Row],[Weight (g)]], "-")</f>
        <v>-</v>
      </c>
      <c r="P147" s="174">
        <f>IFERROR(Table2[[#This Row],[Circular-in (%)]]*Table2[[#This Row],[Weight (g)]],"")</f>
        <v>0</v>
      </c>
      <c r="Q147" s="174">
        <f>Table2[[#This Row],[Weight (g)]]*Table2[[#This Row],[Recyclable (%)]]</f>
        <v>0</v>
      </c>
    </row>
    <row r="148" spans="2:17" ht="14.25" customHeight="1" x14ac:dyDescent="0.3">
      <c r="B148" s="95"/>
      <c r="C148" s="139"/>
      <c r="D148" s="140"/>
      <c r="E148" s="140"/>
      <c r="F148" s="153"/>
      <c r="G148" s="195"/>
      <c r="H148" s="196"/>
      <c r="I148" s="197"/>
      <c r="J148" s="197"/>
      <c r="K148" s="197"/>
      <c r="L148" s="197"/>
      <c r="M148" s="197"/>
      <c r="N148" s="200" t="str">
        <f>IFERROR(AVERAGE(Table2[[#This Row],[Circular-in (%)]],Table2[[#This Row],[Recyclable (%)]]), "-")</f>
        <v>-</v>
      </c>
      <c r="O148" s="64" t="str">
        <f>IFERROR(Table2[[#This Row],[Circularity (%)]]*Table2[[#This Row],[Weight (g)]], "-")</f>
        <v>-</v>
      </c>
      <c r="P148" s="174">
        <f>IFERROR(Table2[[#This Row],[Circular-in (%)]]*Table2[[#This Row],[Weight (g)]],"")</f>
        <v>0</v>
      </c>
      <c r="Q148" s="174">
        <f>Table2[[#This Row],[Weight (g)]]*Table2[[#This Row],[Recyclable (%)]]</f>
        <v>0</v>
      </c>
    </row>
    <row r="149" spans="2:17" ht="14.25" customHeight="1" x14ac:dyDescent="0.3">
      <c r="B149" s="95"/>
      <c r="C149" s="145"/>
      <c r="D149" s="146"/>
      <c r="E149" s="146"/>
      <c r="F149" s="148"/>
      <c r="G149" s="175"/>
      <c r="H149" s="176"/>
      <c r="I149" s="177"/>
      <c r="J149" s="177"/>
      <c r="K149" s="177"/>
      <c r="L149" s="177"/>
      <c r="M149" s="177"/>
      <c r="N149" s="200" t="str">
        <f>IFERROR(AVERAGE(Table2[[#This Row],[Circular-in (%)]],Table2[[#This Row],[Recyclable (%)]]), "-")</f>
        <v>-</v>
      </c>
      <c r="O149" s="64" t="str">
        <f>IFERROR(Table2[[#This Row],[Circularity (%)]]*Table2[[#This Row],[Weight (g)]], "-")</f>
        <v>-</v>
      </c>
      <c r="P149" s="174">
        <f>IFERROR(Table2[[#This Row],[Circular-in (%)]]*Table2[[#This Row],[Weight (g)]],"")</f>
        <v>0</v>
      </c>
      <c r="Q149" s="174">
        <f>Table2[[#This Row],[Weight (g)]]*Table2[[#This Row],[Recyclable (%)]]</f>
        <v>0</v>
      </c>
    </row>
    <row r="150" spans="2:17" ht="14.25" customHeight="1" x14ac:dyDescent="0.3">
      <c r="B150" s="95"/>
      <c r="C150" s="145"/>
      <c r="D150" s="146"/>
      <c r="E150" s="146"/>
      <c r="F150" s="148"/>
      <c r="G150" s="175"/>
      <c r="H150" s="176"/>
      <c r="I150" s="177"/>
      <c r="J150" s="177"/>
      <c r="K150" s="177"/>
      <c r="L150" s="177"/>
      <c r="M150" s="177"/>
      <c r="N150" s="200" t="str">
        <f>IFERROR(AVERAGE(Table2[[#This Row],[Circular-in (%)]],Table2[[#This Row],[Recyclable (%)]]), "-")</f>
        <v>-</v>
      </c>
      <c r="O150" s="64" t="str">
        <f>IFERROR(Table2[[#This Row],[Circularity (%)]]*Table2[[#This Row],[Weight (g)]], "-")</f>
        <v>-</v>
      </c>
      <c r="P150" s="174">
        <f>IFERROR(Table2[[#This Row],[Circular-in (%)]]*Table2[[#This Row],[Weight (g)]],"")</f>
        <v>0</v>
      </c>
      <c r="Q150" s="174">
        <f>Table2[[#This Row],[Weight (g)]]*Table2[[#This Row],[Recyclable (%)]]</f>
        <v>0</v>
      </c>
    </row>
    <row r="151" spans="2:17" ht="14.25" customHeight="1" x14ac:dyDescent="0.3">
      <c r="B151" s="95"/>
      <c r="C151" s="139"/>
      <c r="D151" s="140"/>
      <c r="E151" s="140"/>
      <c r="F151" s="153"/>
      <c r="G151" s="195"/>
      <c r="H151" s="196"/>
      <c r="I151" s="197"/>
      <c r="J151" s="197"/>
      <c r="K151" s="197"/>
      <c r="L151" s="197"/>
      <c r="M151" s="197"/>
      <c r="N151" s="200" t="str">
        <f>IFERROR(AVERAGE(Table2[[#This Row],[Circular-in (%)]],Table2[[#This Row],[Recyclable (%)]]), "-")</f>
        <v>-</v>
      </c>
      <c r="O151" s="64" t="str">
        <f>IFERROR(Table2[[#This Row],[Circularity (%)]]*Table2[[#This Row],[Weight (g)]], "-")</f>
        <v>-</v>
      </c>
      <c r="P151" s="174">
        <f>IFERROR(Table2[[#This Row],[Circular-in (%)]]*Table2[[#This Row],[Weight (g)]],"")</f>
        <v>0</v>
      </c>
      <c r="Q151" s="174">
        <f>Table2[[#This Row],[Weight (g)]]*Table2[[#This Row],[Recyclable (%)]]</f>
        <v>0</v>
      </c>
    </row>
    <row r="152" spans="2:17" ht="14.25" customHeight="1" x14ac:dyDescent="0.3">
      <c r="B152" s="95"/>
      <c r="C152" s="145"/>
      <c r="D152" s="146"/>
      <c r="E152" s="146"/>
      <c r="F152" s="148"/>
      <c r="G152" s="175"/>
      <c r="H152" s="176"/>
      <c r="I152" s="177"/>
      <c r="J152" s="177"/>
      <c r="K152" s="177"/>
      <c r="L152" s="177"/>
      <c r="M152" s="177"/>
      <c r="N152" s="200" t="str">
        <f>IFERROR(AVERAGE(Table2[[#This Row],[Circular-in (%)]],Table2[[#This Row],[Recyclable (%)]]), "-")</f>
        <v>-</v>
      </c>
      <c r="O152" s="64" t="str">
        <f>IFERROR(Table2[[#This Row],[Circularity (%)]]*Table2[[#This Row],[Weight (g)]], "-")</f>
        <v>-</v>
      </c>
      <c r="P152" s="174">
        <f>IFERROR(Table2[[#This Row],[Circular-in (%)]]*Table2[[#This Row],[Weight (g)]],"")</f>
        <v>0</v>
      </c>
      <c r="Q152" s="174">
        <f>Table2[[#This Row],[Weight (g)]]*Table2[[#This Row],[Recyclable (%)]]</f>
        <v>0</v>
      </c>
    </row>
    <row r="153" spans="2:17" ht="14.25" customHeight="1" x14ac:dyDescent="0.3">
      <c r="B153" s="95"/>
      <c r="C153" s="139"/>
      <c r="D153" s="140"/>
      <c r="E153" s="140"/>
      <c r="F153" s="141"/>
      <c r="G153" s="195"/>
      <c r="H153" s="196"/>
      <c r="I153" s="197"/>
      <c r="J153" s="197"/>
      <c r="K153" s="197"/>
      <c r="L153" s="197"/>
      <c r="M153" s="197"/>
      <c r="N153" s="200" t="str">
        <f>IFERROR(AVERAGE(Table2[[#This Row],[Circular-in (%)]],Table2[[#This Row],[Recyclable (%)]]), "-")</f>
        <v>-</v>
      </c>
      <c r="O153" s="64" t="str">
        <f>IFERROR(Table2[[#This Row],[Circularity (%)]]*Table2[[#This Row],[Weight (g)]], "-")</f>
        <v>-</v>
      </c>
      <c r="P153" s="174">
        <f>IFERROR(Table2[[#This Row],[Circular-in (%)]]*Table2[[#This Row],[Weight (g)]],"")</f>
        <v>0</v>
      </c>
      <c r="Q153" s="174">
        <f>Table2[[#This Row],[Weight (g)]]*Table2[[#This Row],[Recyclable (%)]]</f>
        <v>0</v>
      </c>
    </row>
    <row r="154" spans="2:17" ht="14.25" customHeight="1" x14ac:dyDescent="0.3">
      <c r="B154" s="95"/>
      <c r="C154" s="136"/>
      <c r="D154" s="137"/>
      <c r="E154" s="137"/>
      <c r="F154" s="138"/>
      <c r="G154" s="193"/>
      <c r="H154" s="193"/>
      <c r="I154" s="136"/>
      <c r="J154" s="136"/>
      <c r="K154" s="136"/>
      <c r="L154" s="136"/>
      <c r="M154" s="136"/>
      <c r="N154" s="201" t="str">
        <f>IFERROR(AVERAGE(Table2[[#This Row],[Circular-in (%)]],Table2[[#This Row],[Recyclable (%)]]), "-")</f>
        <v>-</v>
      </c>
      <c r="O154" s="65" t="str">
        <f>IFERROR(Table2[[#This Row],[Circularity (%)]]*Table2[[#This Row],[Weight (g)]], "-")</f>
        <v>-</v>
      </c>
      <c r="P154" s="192">
        <f>IFERROR(Table2[[#This Row],[Circular-in (%)]]*Table2[[#This Row],[Weight (g)]],"")</f>
        <v>0</v>
      </c>
      <c r="Q154" s="192">
        <f>Table2[[#This Row],[Weight (g)]]*Table2[[#This Row],[Recyclable (%)]]</f>
        <v>0</v>
      </c>
    </row>
    <row r="155" spans="2:17" ht="14.25" customHeight="1" x14ac:dyDescent="0.3">
      <c r="B155" s="105" t="s">
        <v>193</v>
      </c>
      <c r="C155" s="227"/>
      <c r="D155" s="228"/>
      <c r="E155" s="228"/>
      <c r="F155" s="232"/>
      <c r="G155" s="230"/>
      <c r="H155" s="230"/>
      <c r="I155" s="231"/>
      <c r="J155" s="231"/>
      <c r="K155" s="231"/>
      <c r="L155" s="231"/>
      <c r="M155" s="231"/>
      <c r="N155" s="107"/>
      <c r="O155" s="66"/>
      <c r="P155" s="111"/>
      <c r="Q155" s="111"/>
    </row>
    <row r="156" spans="2:17" ht="14.25" customHeight="1" x14ac:dyDescent="0.3">
      <c r="B156" s="95"/>
      <c r="C156" s="136"/>
      <c r="D156" s="137"/>
      <c r="E156" s="137"/>
      <c r="F156" s="138"/>
      <c r="G156" s="193"/>
      <c r="H156" s="193"/>
      <c r="I156" s="136"/>
      <c r="J156" s="136"/>
      <c r="K156" s="136"/>
      <c r="L156" s="136"/>
      <c r="M156" s="136"/>
      <c r="N156" s="199" t="str">
        <f>IFERROR(AVERAGE(Table2[[#This Row],[Circular-in (%)]],Table2[[#This Row],[Recyclable (%)]]), "-")</f>
        <v>-</v>
      </c>
      <c r="O156" s="67" t="str">
        <f>IFERROR(Table2[[#This Row],[Circularity (%)]]*Table2[[#This Row],[Weight (g)]], "-")</f>
        <v>-</v>
      </c>
      <c r="P156" s="174">
        <f>IFERROR(Table2[[#This Row],[Circular-in (%)]]*Table2[[#This Row],[Weight (g)]],"")</f>
        <v>0</v>
      </c>
      <c r="Q156" s="174">
        <f>Table2[[#This Row],[Weight (g)]]*Table2[[#This Row],[Recyclable (%)]]</f>
        <v>0</v>
      </c>
    </row>
    <row r="157" spans="2:17" ht="14.25" customHeight="1" x14ac:dyDescent="0.3">
      <c r="B157" s="95"/>
      <c r="C157" s="139"/>
      <c r="D157" s="140"/>
      <c r="E157" s="140"/>
      <c r="F157" s="141"/>
      <c r="G157" s="195"/>
      <c r="H157" s="196"/>
      <c r="I157" s="197"/>
      <c r="J157" s="197"/>
      <c r="K157" s="197"/>
      <c r="L157" s="197"/>
      <c r="M157" s="197"/>
      <c r="N157" s="200" t="str">
        <f>IFERROR(AVERAGE(Table2[[#This Row],[Circular-in (%)]],Table2[[#This Row],[Recyclable (%)]]), "-")</f>
        <v>-</v>
      </c>
      <c r="O157" s="64" t="str">
        <f>IFERROR(Table2[[#This Row],[Circularity (%)]]*Table2[[#This Row],[Weight (g)]], "-")</f>
        <v>-</v>
      </c>
      <c r="P157" s="174">
        <f>IFERROR(Table2[[#This Row],[Circular-in (%)]]*Table2[[#This Row],[Weight (g)]],"")</f>
        <v>0</v>
      </c>
      <c r="Q157" s="174">
        <f>Table2[[#This Row],[Weight (g)]]*Table2[[#This Row],[Recyclable (%)]]</f>
        <v>0</v>
      </c>
    </row>
    <row r="158" spans="2:17" ht="14.25" customHeight="1" x14ac:dyDescent="0.3">
      <c r="B158" s="95"/>
      <c r="C158" s="139"/>
      <c r="D158" s="140"/>
      <c r="E158" s="140"/>
      <c r="F158" s="141"/>
      <c r="G158" s="195"/>
      <c r="H158" s="196"/>
      <c r="I158" s="197"/>
      <c r="J158" s="197"/>
      <c r="K158" s="197"/>
      <c r="L158" s="197"/>
      <c r="M158" s="197"/>
      <c r="N158" s="200" t="str">
        <f>IFERROR(AVERAGE(Table2[[#This Row],[Circular-in (%)]],Table2[[#This Row],[Recyclable (%)]]), "-")</f>
        <v>-</v>
      </c>
      <c r="O158" s="64" t="str">
        <f>IFERROR(Table2[[#This Row],[Circularity (%)]]*Table2[[#This Row],[Weight (g)]], "-")</f>
        <v>-</v>
      </c>
      <c r="P158" s="174">
        <f>IFERROR(Table2[[#This Row],[Circular-in (%)]]*Table2[[#This Row],[Weight (g)]],"")</f>
        <v>0</v>
      </c>
      <c r="Q158" s="174">
        <f>Table2[[#This Row],[Weight (g)]]*Table2[[#This Row],[Recyclable (%)]]</f>
        <v>0</v>
      </c>
    </row>
    <row r="159" spans="2:17" ht="14.25" customHeight="1" x14ac:dyDescent="0.3">
      <c r="B159" s="95"/>
      <c r="C159" s="145"/>
      <c r="D159" s="146"/>
      <c r="E159" s="146"/>
      <c r="F159" s="147"/>
      <c r="G159" s="175"/>
      <c r="H159" s="176"/>
      <c r="I159" s="177"/>
      <c r="J159" s="177"/>
      <c r="K159" s="177"/>
      <c r="L159" s="177"/>
      <c r="M159" s="177"/>
      <c r="N159" s="200" t="str">
        <f>IFERROR(AVERAGE(Table2[[#This Row],[Circular-in (%)]],Table2[[#This Row],[Recyclable (%)]]), "-")</f>
        <v>-</v>
      </c>
      <c r="O159" s="64" t="str">
        <f>IFERROR(Table2[[#This Row],[Circularity (%)]]*Table2[[#This Row],[Weight (g)]], "-")</f>
        <v>-</v>
      </c>
      <c r="P159" s="174">
        <f>IFERROR(Table2[[#This Row],[Circular-in (%)]]*Table2[[#This Row],[Weight (g)]],"")</f>
        <v>0</v>
      </c>
      <c r="Q159" s="174">
        <f>Table2[[#This Row],[Weight (g)]]*Table2[[#This Row],[Recyclable (%)]]</f>
        <v>0</v>
      </c>
    </row>
    <row r="160" spans="2:17" ht="14.25" customHeight="1" x14ac:dyDescent="0.3">
      <c r="B160" s="95"/>
      <c r="C160" s="145"/>
      <c r="D160" s="146"/>
      <c r="E160" s="146"/>
      <c r="F160" s="147"/>
      <c r="G160" s="175"/>
      <c r="H160" s="176"/>
      <c r="I160" s="177"/>
      <c r="J160" s="177"/>
      <c r="K160" s="177"/>
      <c r="L160" s="177"/>
      <c r="M160" s="177"/>
      <c r="N160" s="200" t="str">
        <f>IFERROR(AVERAGE(Table2[[#This Row],[Circular-in (%)]],Table2[[#This Row],[Recyclable (%)]]), "-")</f>
        <v>-</v>
      </c>
      <c r="O160" s="64" t="str">
        <f>IFERROR(Table2[[#This Row],[Circularity (%)]]*Table2[[#This Row],[Weight (g)]], "-")</f>
        <v>-</v>
      </c>
      <c r="P160" s="174">
        <f>IFERROR(Table2[[#This Row],[Circular-in (%)]]*Table2[[#This Row],[Weight (g)]],"")</f>
        <v>0</v>
      </c>
      <c r="Q160" s="174">
        <f>Table2[[#This Row],[Weight (g)]]*Table2[[#This Row],[Recyclable (%)]]</f>
        <v>0</v>
      </c>
    </row>
    <row r="161" spans="2:17" ht="14.25" customHeight="1" x14ac:dyDescent="0.3">
      <c r="B161" s="95"/>
      <c r="C161" s="145"/>
      <c r="D161" s="146"/>
      <c r="E161" s="146"/>
      <c r="F161" s="147"/>
      <c r="G161" s="175"/>
      <c r="H161" s="176"/>
      <c r="I161" s="177"/>
      <c r="J161" s="177"/>
      <c r="K161" s="177"/>
      <c r="L161" s="177"/>
      <c r="M161" s="177"/>
      <c r="N161" s="200" t="str">
        <f>IFERROR(AVERAGE(Table2[[#This Row],[Circular-in (%)]],Table2[[#This Row],[Recyclable (%)]]), "-")</f>
        <v>-</v>
      </c>
      <c r="O161" s="64" t="str">
        <f>IFERROR(Table2[[#This Row],[Circularity (%)]]*Table2[[#This Row],[Weight (g)]], "-")</f>
        <v>-</v>
      </c>
      <c r="P161" s="174">
        <f>IFERROR(Table2[[#This Row],[Circular-in (%)]]*Table2[[#This Row],[Weight (g)]],"")</f>
        <v>0</v>
      </c>
      <c r="Q161" s="174">
        <f>Table2[[#This Row],[Weight (g)]]*Table2[[#This Row],[Recyclable (%)]]</f>
        <v>0</v>
      </c>
    </row>
    <row r="162" spans="2:17" ht="14.25" customHeight="1" x14ac:dyDescent="0.3">
      <c r="B162" s="95"/>
      <c r="C162" s="145"/>
      <c r="D162" s="146"/>
      <c r="E162" s="146"/>
      <c r="F162" s="148"/>
      <c r="G162" s="175"/>
      <c r="H162" s="176"/>
      <c r="I162" s="177"/>
      <c r="J162" s="177"/>
      <c r="K162" s="177"/>
      <c r="L162" s="177"/>
      <c r="M162" s="177"/>
      <c r="N162" s="200" t="str">
        <f>IFERROR(AVERAGE(Table2[[#This Row],[Circular-in (%)]],Table2[[#This Row],[Recyclable (%)]]), "-")</f>
        <v>-</v>
      </c>
      <c r="O162" s="64" t="str">
        <f>IFERROR(Table2[[#This Row],[Circularity (%)]]*Table2[[#This Row],[Weight (g)]], "-")</f>
        <v>-</v>
      </c>
      <c r="P162" s="174">
        <f>IFERROR(Table2[[#This Row],[Circular-in (%)]]*Table2[[#This Row],[Weight (g)]],"")</f>
        <v>0</v>
      </c>
      <c r="Q162" s="174">
        <f>Table2[[#This Row],[Weight (g)]]*Table2[[#This Row],[Recyclable (%)]]</f>
        <v>0</v>
      </c>
    </row>
    <row r="163" spans="2:17" ht="14.25" customHeight="1" x14ac:dyDescent="0.3">
      <c r="B163" s="95"/>
      <c r="C163" s="145"/>
      <c r="D163" s="146"/>
      <c r="E163" s="146"/>
      <c r="F163" s="148"/>
      <c r="G163" s="175"/>
      <c r="H163" s="176"/>
      <c r="I163" s="136"/>
      <c r="J163" s="177"/>
      <c r="K163" s="177"/>
      <c r="L163" s="177"/>
      <c r="M163" s="177"/>
      <c r="N163" s="200" t="str">
        <f>IFERROR(AVERAGE(Table2[[#This Row],[Circular-in (%)]],Table2[[#This Row],[Recyclable (%)]]), "-")</f>
        <v>-</v>
      </c>
      <c r="O163" s="64" t="str">
        <f>IFERROR(Table2[[#This Row],[Circularity (%)]]*Table2[[#This Row],[Weight (g)]], "-")</f>
        <v>-</v>
      </c>
      <c r="P163" s="174">
        <f>IFERROR(Table2[[#This Row],[Circular-in (%)]]*Table2[[#This Row],[Weight (g)]],"")</f>
        <v>0</v>
      </c>
      <c r="Q163" s="174">
        <f>Table2[[#This Row],[Weight (g)]]*Table2[[#This Row],[Recyclable (%)]]</f>
        <v>0</v>
      </c>
    </row>
    <row r="164" spans="2:17" ht="14.25" customHeight="1" x14ac:dyDescent="0.3">
      <c r="B164" s="95"/>
      <c r="C164" s="133"/>
      <c r="D164" s="134"/>
      <c r="E164" s="134"/>
      <c r="F164" s="135"/>
      <c r="G164" s="186"/>
      <c r="H164" s="187"/>
      <c r="I164" s="178"/>
      <c r="J164" s="178"/>
      <c r="K164" s="178"/>
      <c r="L164" s="178"/>
      <c r="M164" s="178"/>
      <c r="N164" s="202" t="str">
        <f>IFERROR(AVERAGE(Table2[[#This Row],[Circular-in (%)]],Table2[[#This Row],[Recyclable (%)]]), "-")</f>
        <v>-</v>
      </c>
      <c r="O164" s="64" t="str">
        <f>IFERROR(Table2[[#This Row],[Circularity (%)]]*Table2[[#This Row],[Weight (g)]], "-")</f>
        <v>-</v>
      </c>
      <c r="P164" s="174">
        <f>IFERROR(Table2[[#This Row],[Circular-in (%)]]*Table2[[#This Row],[Weight (g)]],"")</f>
        <v>0</v>
      </c>
      <c r="Q164" s="174">
        <f>Table2[[#This Row],[Weight (g)]]*Table2[[#This Row],[Recyclable (%)]]</f>
        <v>0</v>
      </c>
    </row>
    <row r="165" spans="2:17" ht="14.25" customHeight="1" x14ac:dyDescent="0.3">
      <c r="B165" s="95"/>
      <c r="C165" s="149"/>
      <c r="D165" s="150"/>
      <c r="E165" s="150"/>
      <c r="F165" s="151"/>
      <c r="G165" s="188"/>
      <c r="H165" s="189"/>
      <c r="I165" s="190"/>
      <c r="J165" s="190"/>
      <c r="K165" s="190"/>
      <c r="L165" s="190"/>
      <c r="M165" s="190"/>
      <c r="N165" s="203" t="str">
        <f>IFERROR(AVERAGE(Table2[[#This Row],[Circular-in (%)]],Table2[[#This Row],[Recyclable (%)]]), "-")</f>
        <v>-</v>
      </c>
      <c r="O165" s="68" t="str">
        <f>IFERROR(Table2[[#This Row],[Circularity (%)]]*Table2[[#This Row],[Weight (g)]], "-")</f>
        <v>-</v>
      </c>
      <c r="P165" s="192">
        <f>IFERROR(Table2[[#This Row],[Circular-in (%)]]*Table2[[#This Row],[Weight (g)]],"")</f>
        <v>0</v>
      </c>
      <c r="Q165" s="192">
        <f>Table2[[#This Row],[Weight (g)]]*Table2[[#This Row],[Recyclable (%)]]</f>
        <v>0</v>
      </c>
    </row>
    <row r="166" spans="2:17" ht="14.25" customHeight="1" x14ac:dyDescent="0.3">
      <c r="B166" s="105" t="s">
        <v>194</v>
      </c>
      <c r="C166" s="227"/>
      <c r="D166" s="228"/>
      <c r="E166" s="228"/>
      <c r="F166" s="229"/>
      <c r="G166" s="101"/>
      <c r="H166" s="230"/>
      <c r="I166" s="231"/>
      <c r="J166" s="231"/>
      <c r="K166" s="231"/>
      <c r="L166" s="231"/>
      <c r="M166" s="231"/>
      <c r="N166" s="107"/>
      <c r="O166" s="69"/>
      <c r="P166" s="112"/>
      <c r="Q166" s="111"/>
    </row>
    <row r="167" spans="2:17" ht="14.25" customHeight="1" x14ac:dyDescent="0.3">
      <c r="C167" s="142"/>
      <c r="D167" s="143"/>
      <c r="E167" s="143"/>
      <c r="F167" s="144"/>
      <c r="G167" s="170"/>
      <c r="H167" s="171"/>
      <c r="I167" s="172"/>
      <c r="J167" s="172"/>
      <c r="K167" s="172"/>
      <c r="L167" s="172"/>
      <c r="M167" s="172"/>
      <c r="N167" s="199" t="str">
        <f>IFERROR(AVERAGE(Table2[[#This Row],[Circular-in (%)]],Table2[[#This Row],[Recyclable (%)]]), "-")</f>
        <v>-</v>
      </c>
      <c r="O167" s="63" t="str">
        <f>IFERROR(Table2[[#This Row],[Circularity (%)]]*Table2[[#This Row],[Weight (g)]], "-")</f>
        <v>-</v>
      </c>
      <c r="P167" s="174">
        <f>IFERROR(Table2[[#This Row],[Circular-in (%)]]*Table2[[#This Row],[Weight (g)]],"")</f>
        <v>0</v>
      </c>
      <c r="Q167" s="174">
        <f>Table2[[#This Row],[Weight (g)]]*Table2[[#This Row],[Recyclable (%)]]</f>
        <v>0</v>
      </c>
    </row>
    <row r="168" spans="2:17" ht="14.25" customHeight="1" x14ac:dyDescent="0.3">
      <c r="C168" s="139"/>
      <c r="D168" s="140"/>
      <c r="E168" s="140"/>
      <c r="F168" s="152"/>
      <c r="G168" s="195"/>
      <c r="H168" s="196"/>
      <c r="I168" s="197"/>
      <c r="J168" s="197"/>
      <c r="K168" s="197"/>
      <c r="L168" s="197"/>
      <c r="M168" s="197"/>
      <c r="N168" s="200" t="str">
        <f>IFERROR(AVERAGE(Table2[[#This Row],[Circular-in (%)]],Table2[[#This Row],[Recyclable (%)]]), "-")</f>
        <v>-</v>
      </c>
      <c r="O168" s="64" t="str">
        <f>IFERROR(Table2[[#This Row],[Circularity (%)]]*Table2[[#This Row],[Weight (g)]], "-")</f>
        <v>-</v>
      </c>
      <c r="P168" s="174">
        <f>IFERROR(Table2[[#This Row],[Circular-in (%)]]*Table2[[#This Row],[Weight (g)]],"")</f>
        <v>0</v>
      </c>
      <c r="Q168" s="174">
        <f>Table2[[#This Row],[Weight (g)]]*Table2[[#This Row],[Recyclable (%)]]</f>
        <v>0</v>
      </c>
    </row>
    <row r="169" spans="2:17" ht="14.25" customHeight="1" x14ac:dyDescent="0.3">
      <c r="C169" s="145"/>
      <c r="D169" s="146"/>
      <c r="E169" s="146"/>
      <c r="F169" s="148"/>
      <c r="G169" s="175"/>
      <c r="H169" s="176"/>
      <c r="I169" s="177"/>
      <c r="J169" s="177"/>
      <c r="K169" s="177"/>
      <c r="L169" s="177"/>
      <c r="M169" s="177"/>
      <c r="N169" s="200" t="str">
        <f>IFERROR(AVERAGE(Table2[[#This Row],[Circular-in (%)]],Table2[[#This Row],[Recyclable (%)]]), "-")</f>
        <v>-</v>
      </c>
      <c r="O169" s="64" t="str">
        <f>IFERROR(Table2[[#This Row],[Circularity (%)]]*Table2[[#This Row],[Weight (g)]], "-")</f>
        <v>-</v>
      </c>
      <c r="P169" s="174">
        <f>IFERROR(Table2[[#This Row],[Circular-in (%)]]*Table2[[#This Row],[Weight (g)]],"")</f>
        <v>0</v>
      </c>
      <c r="Q169" s="174">
        <f>Table2[[#This Row],[Weight (g)]]*Table2[[#This Row],[Recyclable (%)]]</f>
        <v>0</v>
      </c>
    </row>
    <row r="170" spans="2:17" ht="14.25" customHeight="1" x14ac:dyDescent="0.3">
      <c r="C170" s="145"/>
      <c r="D170" s="146"/>
      <c r="E170" s="146"/>
      <c r="F170" s="148"/>
      <c r="G170" s="175"/>
      <c r="H170" s="176"/>
      <c r="I170" s="177"/>
      <c r="J170" s="177"/>
      <c r="K170" s="177"/>
      <c r="L170" s="177"/>
      <c r="M170" s="177"/>
      <c r="N170" s="200" t="str">
        <f>IFERROR(AVERAGE(Table2[[#This Row],[Circular-in (%)]],Table2[[#This Row],[Recyclable (%)]]), "-")</f>
        <v>-</v>
      </c>
      <c r="O170" s="64" t="str">
        <f>IFERROR(Table2[[#This Row],[Circularity (%)]]*Table2[[#This Row],[Weight (g)]], "-")</f>
        <v>-</v>
      </c>
      <c r="P170" s="174">
        <f>IFERROR(Table2[[#This Row],[Circular-in (%)]]*Table2[[#This Row],[Weight (g)]],"")</f>
        <v>0</v>
      </c>
      <c r="Q170" s="174">
        <f>Table2[[#This Row],[Weight (g)]]*Table2[[#This Row],[Recyclable (%)]]</f>
        <v>0</v>
      </c>
    </row>
    <row r="171" spans="2:17" ht="14.25" customHeight="1" x14ac:dyDescent="0.3">
      <c r="C171" s="139"/>
      <c r="D171" s="140"/>
      <c r="E171" s="140"/>
      <c r="F171" s="153"/>
      <c r="G171" s="195"/>
      <c r="H171" s="196"/>
      <c r="I171" s="197"/>
      <c r="J171" s="197"/>
      <c r="K171" s="197"/>
      <c r="L171" s="197"/>
      <c r="M171" s="197"/>
      <c r="N171" s="204" t="str">
        <f>IFERROR(AVERAGE(Table2[[#This Row],[Circular-in (%)]],Table2[[#This Row],[Recyclable (%)]]), "-")</f>
        <v>-</v>
      </c>
      <c r="O171" s="64" t="str">
        <f>IFERROR(Table2[[#This Row],[Circularity (%)]]*Table2[[#This Row],[Weight (g)]], "-")</f>
        <v>-</v>
      </c>
      <c r="P171" s="174">
        <f>IFERROR(Table2[[#This Row],[Circular-in (%)]]*Table2[[#This Row],[Weight (g)]],"")</f>
        <v>0</v>
      </c>
      <c r="Q171" s="174">
        <f>Table2[[#This Row],[Weight (g)]]*Table2[[#This Row],[Recyclable (%)]]</f>
        <v>0</v>
      </c>
    </row>
    <row r="172" spans="2:17" ht="14.25" customHeight="1" x14ac:dyDescent="0.3">
      <c r="C172" s="145"/>
      <c r="D172" s="146"/>
      <c r="E172" s="146"/>
      <c r="F172" s="148"/>
      <c r="G172" s="175"/>
      <c r="H172" s="176"/>
      <c r="I172" s="177"/>
      <c r="J172" s="177"/>
      <c r="K172" s="177"/>
      <c r="L172" s="177"/>
      <c r="M172" s="177"/>
      <c r="N172" s="200" t="str">
        <f>IFERROR(AVERAGE(Table2[[#This Row],[Circular-in (%)]],Table2[[#This Row],[Recyclable (%)]]), "-")</f>
        <v>-</v>
      </c>
      <c r="O172" s="64" t="str">
        <f>IFERROR(Table2[[#This Row],[Circularity (%)]]*Table2[[#This Row],[Weight (g)]], "-")</f>
        <v>-</v>
      </c>
      <c r="P172" s="174">
        <f>IFERROR(Table2[[#This Row],[Circular-in (%)]]*Table2[[#This Row],[Weight (g)]],"")</f>
        <v>0</v>
      </c>
      <c r="Q172" s="174">
        <f>Table2[[#This Row],[Weight (g)]]*Table2[[#This Row],[Recyclable (%)]]</f>
        <v>0</v>
      </c>
    </row>
    <row r="173" spans="2:17" ht="14.25" customHeight="1" x14ac:dyDescent="0.3">
      <c r="C173" s="139"/>
      <c r="D173" s="140"/>
      <c r="E173" s="140"/>
      <c r="F173" s="153"/>
      <c r="G173" s="195"/>
      <c r="H173" s="196"/>
      <c r="I173" s="197"/>
      <c r="J173" s="197"/>
      <c r="K173" s="197"/>
      <c r="L173" s="197"/>
      <c r="M173" s="197"/>
      <c r="N173" s="204" t="str">
        <f>IFERROR(AVERAGE(Table2[[#This Row],[Circular-in (%)]],Table2[[#This Row],[Recyclable (%)]]), "-")</f>
        <v>-</v>
      </c>
      <c r="O173" s="64" t="str">
        <f>IFERROR(Table2[[#This Row],[Circularity (%)]]*Table2[[#This Row],[Weight (g)]], "-")</f>
        <v>-</v>
      </c>
      <c r="P173" s="174">
        <f>IFERROR(Table2[[#This Row],[Circular-in (%)]]*Table2[[#This Row],[Weight (g)]],"")</f>
        <v>0</v>
      </c>
      <c r="Q173" s="174">
        <f>Table2[[#This Row],[Weight (g)]]*Table2[[#This Row],[Recyclable (%)]]</f>
        <v>0</v>
      </c>
    </row>
    <row r="174" spans="2:17" ht="14.25" customHeight="1" x14ac:dyDescent="0.3">
      <c r="C174" s="145"/>
      <c r="D174" s="146"/>
      <c r="E174" s="146"/>
      <c r="F174" s="148"/>
      <c r="G174" s="175"/>
      <c r="H174" s="176"/>
      <c r="I174" s="177"/>
      <c r="J174" s="177"/>
      <c r="K174" s="177"/>
      <c r="L174" s="177"/>
      <c r="M174" s="177"/>
      <c r="N174" s="200" t="str">
        <f>IFERROR(AVERAGE(Table2[[#This Row],[Circular-in (%)]],Table2[[#This Row],[Recyclable (%)]]), "-")</f>
        <v>-</v>
      </c>
      <c r="O174" s="64" t="str">
        <f>IFERROR(Table2[[#This Row],[Circularity (%)]]*Table2[[#This Row],[Weight (g)]], "-")</f>
        <v>-</v>
      </c>
      <c r="P174" s="174">
        <f>IFERROR(Table2[[#This Row],[Circular-in (%)]]*Table2[[#This Row],[Weight (g)]],"")</f>
        <v>0</v>
      </c>
      <c r="Q174" s="174">
        <f>Table2[[#This Row],[Weight (g)]]*Table2[[#This Row],[Recyclable (%)]]</f>
        <v>0</v>
      </c>
    </row>
    <row r="175" spans="2:17" ht="14.25" customHeight="1" x14ac:dyDescent="0.3">
      <c r="C175" s="133"/>
      <c r="D175" s="134"/>
      <c r="E175" s="134"/>
      <c r="F175" s="135"/>
      <c r="G175" s="186"/>
      <c r="H175" s="187"/>
      <c r="I175" s="178"/>
      <c r="J175" s="178"/>
      <c r="K175" s="178"/>
      <c r="L175" s="178"/>
      <c r="M175" s="178"/>
      <c r="N175" s="202" t="str">
        <f>IFERROR(AVERAGE(Table2[[#This Row],[Circular-in (%)]],Table2[[#This Row],[Recyclable (%)]]), "-")</f>
        <v>-</v>
      </c>
      <c r="O175" s="70" t="str">
        <f>IFERROR(Table2[[#This Row],[Circularity (%)]]*Table2[[#This Row],[Weight (g)]], "-")</f>
        <v>-</v>
      </c>
      <c r="P175" s="174">
        <f>IFERROR(Table2[[#This Row],[Circular-in (%)]]*Table2[[#This Row],[Weight (g)]],"")</f>
        <v>0</v>
      </c>
      <c r="Q175" s="174">
        <f>Table2[[#This Row],[Weight (g)]]*Table2[[#This Row],[Recyclable (%)]]</f>
        <v>0</v>
      </c>
    </row>
    <row r="176" spans="2:17" ht="14.25" customHeight="1" x14ac:dyDescent="0.3">
      <c r="B176" s="205"/>
      <c r="C176" s="158"/>
      <c r="D176" s="159"/>
      <c r="E176" s="159"/>
      <c r="F176" s="160"/>
      <c r="G176" s="206"/>
      <c r="H176" s="207"/>
      <c r="I176" s="208"/>
      <c r="J176" s="208"/>
      <c r="K176" s="208"/>
      <c r="L176" s="208"/>
      <c r="M176" s="208"/>
      <c r="N176" s="209" t="str">
        <f>IFERROR(AVERAGE(Table2[[#This Row],[Circular-in (%)]],Table2[[#This Row],[Recyclable (%)]]), "-")</f>
        <v>-</v>
      </c>
      <c r="O176" s="157" t="str">
        <f>IFERROR(Table2[[#This Row],[Circularity (%)]]*Table2[[#This Row],[Weight (g)]], "-")</f>
        <v>-</v>
      </c>
      <c r="P176" s="192">
        <f>IFERROR(Table2[[#This Row],[Circular-in (%)]]*Table2[[#This Row],[Weight (g)]],"")</f>
        <v>0</v>
      </c>
      <c r="Q176" s="210">
        <f>Table2[[#This Row],[Weight (g)]]*Table2[[#This Row],[Recyclable (%)]]</f>
        <v>0</v>
      </c>
    </row>
    <row r="177" spans="2:17" ht="14.25" customHeight="1" x14ac:dyDescent="0.3">
      <c r="B177" s="100" t="s">
        <v>195</v>
      </c>
      <c r="C177" s="234"/>
      <c r="D177" s="235"/>
      <c r="E177" s="235"/>
      <c r="F177" s="236"/>
      <c r="G177" s="161"/>
      <c r="H177" s="102"/>
      <c r="I177" s="103"/>
      <c r="J177" s="103"/>
      <c r="K177" s="103"/>
      <c r="L177" s="103"/>
      <c r="M177" s="103"/>
      <c r="N177" s="106"/>
      <c r="O177" s="155"/>
      <c r="P177" s="156"/>
      <c r="Q177" s="111"/>
    </row>
    <row r="178" spans="2:17" ht="14.25" customHeight="1" x14ac:dyDescent="0.3">
      <c r="C178" s="142"/>
      <c r="D178" s="143"/>
      <c r="E178" s="143"/>
      <c r="F178" s="144"/>
      <c r="G178" s="170"/>
      <c r="H178" s="171"/>
      <c r="I178" s="172"/>
      <c r="J178" s="172"/>
      <c r="K178" s="172"/>
      <c r="L178" s="172"/>
      <c r="M178" s="172"/>
      <c r="N178" s="173" t="str">
        <f>IFERROR(AVERAGE(Table2[[#This Row],[Circular-in (%)]],Table2[[#This Row],[Recyclable (%)]]), "-")</f>
        <v>-</v>
      </c>
      <c r="O178" s="72" t="str">
        <f>IFERROR(Table2[[#This Row],[Circularity (%)]]*Table2[[#This Row],[Weight (g)]], "-")</f>
        <v>-</v>
      </c>
      <c r="P178" s="174">
        <f>IFERROR(Table2[[#This Row],[Circular-in (%)]]*Table2[[#This Row],[Weight (g)]],"")</f>
        <v>0</v>
      </c>
      <c r="Q178" s="174">
        <f>Table2[[#This Row],[Weight (g)]]*Table2[[#This Row],[Recyclable (%)]]</f>
        <v>0</v>
      </c>
    </row>
    <row r="179" spans="2:17" ht="14.25" customHeight="1" x14ac:dyDescent="0.3">
      <c r="C179" s="145"/>
      <c r="D179" s="146"/>
      <c r="E179" s="146"/>
      <c r="F179" s="147"/>
      <c r="G179" s="175"/>
      <c r="H179" s="176"/>
      <c r="I179" s="177"/>
      <c r="J179" s="177"/>
      <c r="K179" s="177"/>
      <c r="L179" s="177"/>
      <c r="M179" s="177"/>
      <c r="N179" s="173" t="str">
        <f>IFERROR(AVERAGE(Table2[[#This Row],[Circular-in (%)]],Table2[[#This Row],[Recyclable (%)]]), "-")</f>
        <v>-</v>
      </c>
      <c r="O179" s="72" t="str">
        <f>IFERROR(Table2[[#This Row],[Circularity (%)]]*Table2[[#This Row],[Weight (g)]], "-")</f>
        <v>-</v>
      </c>
      <c r="P179" s="174">
        <f>IFERROR(Table2[[#This Row],[Circular-in (%)]]*Table2[[#This Row],[Weight (g)]],"")</f>
        <v>0</v>
      </c>
      <c r="Q179" s="174">
        <f>Table2[[#This Row],[Weight (g)]]*Table2[[#This Row],[Recyclable (%)]]</f>
        <v>0</v>
      </c>
    </row>
    <row r="180" spans="2:17" ht="14.25" customHeight="1" x14ac:dyDescent="0.3">
      <c r="C180" s="145"/>
      <c r="D180" s="146"/>
      <c r="E180" s="146"/>
      <c r="F180" s="148"/>
      <c r="G180" s="175"/>
      <c r="H180" s="176"/>
      <c r="I180" s="177"/>
      <c r="J180" s="177"/>
      <c r="K180" s="177"/>
      <c r="L180" s="177"/>
      <c r="M180" s="177"/>
      <c r="N180" s="173" t="str">
        <f>IFERROR(AVERAGE(Table2[[#This Row],[Circular-in (%)]],Table2[[#This Row],[Recyclable (%)]]), "-")</f>
        <v>-</v>
      </c>
      <c r="O180" s="72" t="str">
        <f>IFERROR(Table2[[#This Row],[Circularity (%)]]*Table2[[#This Row],[Weight (g)]], "-")</f>
        <v>-</v>
      </c>
      <c r="P180" s="174">
        <f>IFERROR(Table2[[#This Row],[Circular-in (%)]]*Table2[[#This Row],[Weight (g)]],"")</f>
        <v>0</v>
      </c>
      <c r="Q180" s="174">
        <f>Table2[[#This Row],[Weight (g)]]*Table2[[#This Row],[Recyclable (%)]]</f>
        <v>0</v>
      </c>
    </row>
    <row r="181" spans="2:17" ht="14.25" customHeight="1" x14ac:dyDescent="0.3">
      <c r="C181" s="145"/>
      <c r="D181" s="146"/>
      <c r="E181" s="146"/>
      <c r="F181" s="148"/>
      <c r="G181" s="175"/>
      <c r="H181" s="176"/>
      <c r="I181" s="177"/>
      <c r="J181" s="177"/>
      <c r="K181" s="177"/>
      <c r="L181" s="177"/>
      <c r="M181" s="178"/>
      <c r="N181" s="173" t="str">
        <f>IFERROR(AVERAGE(Table2[[#This Row],[Circular-in (%)]],Table2[[#This Row],[Recyclable (%)]]), "-")</f>
        <v>-</v>
      </c>
      <c r="O181" s="72" t="str">
        <f>IFERROR(Table2[[#This Row],[Circularity (%)]]*Table2[[#This Row],[Weight (g)]], "-")</f>
        <v>-</v>
      </c>
      <c r="P181" s="174">
        <f>IFERROR(Table2[[#This Row],[Circular-in (%)]]*Table2[[#This Row],[Weight (g)]],"")</f>
        <v>0</v>
      </c>
      <c r="Q181" s="174">
        <f>Table2[[#This Row],[Weight (g)]]*Table2[[#This Row],[Recyclable (%)]]</f>
        <v>0</v>
      </c>
    </row>
    <row r="182" spans="2:17" ht="14.25" customHeight="1" x14ac:dyDescent="0.3">
      <c r="C182" s="179"/>
      <c r="D182" s="180"/>
      <c r="E182" s="180"/>
      <c r="F182" s="181"/>
      <c r="G182" s="182"/>
      <c r="H182" s="183"/>
      <c r="I182" s="184"/>
      <c r="J182" s="184"/>
      <c r="K182" s="184"/>
      <c r="L182" s="184"/>
      <c r="M182" s="184"/>
      <c r="N182" s="173" t="str">
        <f>IFERROR(AVERAGE(Table2[[#This Row],[Circular-in (%)]],Table2[[#This Row],[Recyclable (%)]]), "-")</f>
        <v>-</v>
      </c>
      <c r="O182" s="185"/>
      <c r="P182" s="174">
        <f>IFERROR(Table2[[#This Row],[Circular-in (%)]]*Table2[[#This Row],[Weight (g)]],"")</f>
        <v>0</v>
      </c>
      <c r="Q182" s="174">
        <f>Table2[[#This Row],[Weight (g)]]*Table2[[#This Row],[Recyclable (%)]]</f>
        <v>0</v>
      </c>
    </row>
    <row r="183" spans="2:17" ht="14.25" customHeight="1" x14ac:dyDescent="0.3">
      <c r="C183" s="179"/>
      <c r="D183" s="180"/>
      <c r="E183" s="180"/>
      <c r="F183" s="181"/>
      <c r="G183" s="182"/>
      <c r="H183" s="183"/>
      <c r="I183" s="184"/>
      <c r="J183" s="184"/>
      <c r="K183" s="184"/>
      <c r="L183" s="184"/>
      <c r="M183" s="184"/>
      <c r="N183" s="173" t="str">
        <f>IFERROR(AVERAGE(Table2[[#This Row],[Circular-in (%)]],Table2[[#This Row],[Recyclable (%)]]), "-")</f>
        <v>-</v>
      </c>
      <c r="O183" s="185"/>
      <c r="P183" s="174">
        <f>IFERROR(Table2[[#This Row],[Circular-in (%)]]*Table2[[#This Row],[Weight (g)]],"")</f>
        <v>0</v>
      </c>
      <c r="Q183" s="174">
        <f>Table2[[#This Row],[Weight (g)]]*Table2[[#This Row],[Recyclable (%)]]</f>
        <v>0</v>
      </c>
    </row>
    <row r="184" spans="2:17" ht="14.25" customHeight="1" x14ac:dyDescent="0.3">
      <c r="C184" s="145"/>
      <c r="D184" s="146"/>
      <c r="E184" s="146"/>
      <c r="F184" s="148"/>
      <c r="G184" s="175"/>
      <c r="H184" s="176"/>
      <c r="I184" s="177"/>
      <c r="J184" s="177"/>
      <c r="K184" s="177"/>
      <c r="L184" s="177"/>
      <c r="M184" s="177"/>
      <c r="N184" s="173" t="str">
        <f>IFERROR(AVERAGE(Table2[[#This Row],[Circular-in (%)]],Table2[[#This Row],[Recyclable (%)]]), "-")</f>
        <v>-</v>
      </c>
      <c r="O184" s="72" t="str">
        <f>IFERROR(Table2[[#This Row],[Circularity (%)]]*Table2[[#This Row],[Weight (g)]], "-")</f>
        <v>-</v>
      </c>
      <c r="P184" s="174">
        <f>IFERROR(Table2[[#This Row],[Circular-in (%)]]*Table2[[#This Row],[Weight (g)]],"")</f>
        <v>0</v>
      </c>
      <c r="Q184" s="174">
        <f>Table2[[#This Row],[Weight (g)]]*Table2[[#This Row],[Recyclable (%)]]</f>
        <v>0</v>
      </c>
    </row>
    <row r="185" spans="2:17" ht="14.25" customHeight="1" x14ac:dyDescent="0.3">
      <c r="C185" s="145"/>
      <c r="D185" s="146"/>
      <c r="E185" s="146"/>
      <c r="F185" s="148"/>
      <c r="G185" s="175"/>
      <c r="H185" s="176"/>
      <c r="I185" s="177"/>
      <c r="J185" s="177"/>
      <c r="K185" s="177"/>
      <c r="L185" s="177"/>
      <c r="M185" s="177"/>
      <c r="N185" s="173" t="str">
        <f>IFERROR(AVERAGE(Table2[[#This Row],[Circular-in (%)]],Table2[[#This Row],[Recyclable (%)]]), "-")</f>
        <v>-</v>
      </c>
      <c r="O185" s="72" t="str">
        <f>IFERROR(Table2[[#This Row],[Circularity (%)]]*Table2[[#This Row],[Weight (g)]], "-")</f>
        <v>-</v>
      </c>
      <c r="P185" s="174">
        <f>IFERROR(Table2[[#This Row],[Circular-in (%)]]*Table2[[#This Row],[Weight (g)]],"")</f>
        <v>0</v>
      </c>
      <c r="Q185" s="174">
        <f>Table2[[#This Row],[Weight (g)]]*Table2[[#This Row],[Recyclable (%)]]</f>
        <v>0</v>
      </c>
    </row>
    <row r="186" spans="2:17" ht="14.25" customHeight="1" x14ac:dyDescent="0.3">
      <c r="C186" s="133"/>
      <c r="D186" s="134"/>
      <c r="E186" s="134"/>
      <c r="F186" s="148"/>
      <c r="G186" s="186"/>
      <c r="H186" s="187"/>
      <c r="I186" s="178"/>
      <c r="J186" s="178"/>
      <c r="K186" s="178"/>
      <c r="L186" s="178"/>
      <c r="M186" s="178"/>
      <c r="N186" s="173" t="str">
        <f>IFERROR(AVERAGE(Table2[[#This Row],[Circular-in (%)]],Table2[[#This Row],[Recyclable (%)]]), "-")</f>
        <v>-</v>
      </c>
      <c r="O186" s="73" t="str">
        <f>IFERROR(Table2[[#This Row],[Circularity (%)]]*Table2[[#This Row],[Weight (g)]], "-")</f>
        <v>-</v>
      </c>
      <c r="P186" s="174">
        <f>IFERROR(Table2[[#This Row],[Circular-in (%)]]*Table2[[#This Row],[Weight (g)]],"")</f>
        <v>0</v>
      </c>
      <c r="Q186" s="174">
        <f>Table2[[#This Row],[Weight (g)]]*Table2[[#This Row],[Recyclable (%)]]</f>
        <v>0</v>
      </c>
    </row>
    <row r="187" spans="2:17" ht="14.25" customHeight="1" x14ac:dyDescent="0.3">
      <c r="B187" s="95"/>
      <c r="C187" s="149"/>
      <c r="D187" s="150"/>
      <c r="E187" s="150"/>
      <c r="F187" s="151"/>
      <c r="G187" s="188"/>
      <c r="H187" s="189"/>
      <c r="I187" s="190"/>
      <c r="J187" s="190"/>
      <c r="K187" s="190"/>
      <c r="L187" s="190"/>
      <c r="M187" s="190"/>
      <c r="N187" s="191" t="str">
        <f>IFERROR(AVERAGE(Table2[[#This Row],[Circular-in (%)]],Table2[[#This Row],[Recyclable (%)]]), "-")</f>
        <v>-</v>
      </c>
      <c r="O187" s="74" t="str">
        <f>IFERROR(Table2[[#This Row],[Circularity (%)]]*Table2[[#This Row],[Weight (g)]], "-")</f>
        <v>-</v>
      </c>
      <c r="P187" s="192">
        <f>IFERROR(Table2[[#This Row],[Circular-in (%)]]*Table2[[#This Row],[Weight (g)]],"")</f>
        <v>0</v>
      </c>
      <c r="Q187" s="192">
        <f>Table2[[#This Row],[Weight (g)]]*Table2[[#This Row],[Recyclable (%)]]</f>
        <v>0</v>
      </c>
    </row>
    <row r="188" spans="2:17" ht="14.25" customHeight="1" x14ac:dyDescent="0.3">
      <c r="B188" s="105" t="s">
        <v>196</v>
      </c>
      <c r="C188" s="227"/>
      <c r="D188" s="228"/>
      <c r="E188" s="228"/>
      <c r="F188" s="232"/>
      <c r="G188" s="230"/>
      <c r="H188" s="230"/>
      <c r="I188" s="231"/>
      <c r="J188" s="231"/>
      <c r="K188" s="231"/>
      <c r="L188" s="233"/>
      <c r="M188" s="233"/>
      <c r="N188" s="154"/>
      <c r="O188" s="75"/>
      <c r="P188" s="109"/>
      <c r="Q188" s="109"/>
    </row>
    <row r="189" spans="2:17" ht="14.25" customHeight="1" x14ac:dyDescent="0.3">
      <c r="B189" s="95"/>
      <c r="C189" s="136"/>
      <c r="D189" s="137"/>
      <c r="E189" s="137"/>
      <c r="F189" s="138"/>
      <c r="G189" s="193"/>
      <c r="H189" s="193"/>
      <c r="I189" s="136"/>
      <c r="J189" s="136"/>
      <c r="K189" s="136"/>
      <c r="L189" s="172"/>
      <c r="M189" s="136"/>
      <c r="N189" s="194" t="str">
        <f>IFERROR(AVERAGE(Table2[[#This Row],[Circular-in (%)]],Table2[[#This Row],[Recyclable (%)]]), "-")</f>
        <v>-</v>
      </c>
      <c r="O189" s="73" t="str">
        <f>IFERROR(Table2[[#This Row],[Circularity (%)]]*Table2[[#This Row],[Weight (g)]], "-")</f>
        <v>-</v>
      </c>
      <c r="P189" s="174">
        <f>IFERROR(Table2[[#This Row],[Circular-in (%)]]*Table2[[#This Row],[Weight (g)]],"")</f>
        <v>0</v>
      </c>
      <c r="Q189" s="174">
        <f>Table2[[#This Row],[Weight (g)]]*Table2[[#This Row],[Recyclable (%)]]</f>
        <v>0</v>
      </c>
    </row>
    <row r="190" spans="2:17" ht="14.25" customHeight="1" x14ac:dyDescent="0.3">
      <c r="B190" s="95"/>
      <c r="C190" s="139"/>
      <c r="D190" s="140"/>
      <c r="E190" s="140"/>
      <c r="F190" s="152"/>
      <c r="G190" s="195"/>
      <c r="H190" s="196"/>
      <c r="I190" s="197"/>
      <c r="J190" s="197"/>
      <c r="K190" s="197"/>
      <c r="L190" s="197"/>
      <c r="M190" s="197"/>
      <c r="N190" s="194" t="str">
        <f>IFERROR(AVERAGE(Table2[[#This Row],[Circular-in (%)]],Table2[[#This Row],[Recyclable (%)]]), "-")</f>
        <v>-</v>
      </c>
      <c r="O190" s="73" t="str">
        <f>IFERROR(Table2[[#This Row],[Circularity (%)]]*Table2[[#This Row],[Weight (g)]], "-")</f>
        <v>-</v>
      </c>
      <c r="P190" s="174">
        <f>IFERROR(Table2[[#This Row],[Circular-in (%)]]*Table2[[#This Row],[Weight (g)]],"")</f>
        <v>0</v>
      </c>
      <c r="Q190" s="174">
        <f>Table2[[#This Row],[Weight (g)]]*Table2[[#This Row],[Recyclable (%)]]</f>
        <v>0</v>
      </c>
    </row>
    <row r="191" spans="2:17" ht="14.25" customHeight="1" x14ac:dyDescent="0.3">
      <c r="B191" s="95"/>
      <c r="C191" s="139"/>
      <c r="D191" s="140"/>
      <c r="E191" s="140"/>
      <c r="F191" s="153"/>
      <c r="G191" s="195"/>
      <c r="H191" s="196"/>
      <c r="I191" s="197"/>
      <c r="J191" s="197"/>
      <c r="K191" s="197"/>
      <c r="L191" s="197"/>
      <c r="M191" s="197"/>
      <c r="N191" s="194" t="str">
        <f>IFERROR(AVERAGE(Table2[[#This Row],[Circular-in (%)]],Table2[[#This Row],[Recyclable (%)]]), "-")</f>
        <v>-</v>
      </c>
      <c r="O191" s="73" t="str">
        <f>IFERROR(Table2[[#This Row],[Circularity (%)]]*Table2[[#This Row],[Weight (g)]], "-")</f>
        <v>-</v>
      </c>
      <c r="P191" s="174">
        <f>IFERROR(Table2[[#This Row],[Circular-in (%)]]*Table2[[#This Row],[Weight (g)]],"")</f>
        <v>0</v>
      </c>
      <c r="Q191" s="174">
        <f>Table2[[#This Row],[Weight (g)]]*Table2[[#This Row],[Recyclable (%)]]</f>
        <v>0</v>
      </c>
    </row>
    <row r="192" spans="2:17" ht="14.25" customHeight="1" x14ac:dyDescent="0.3">
      <c r="B192" s="95"/>
      <c r="C192" s="145"/>
      <c r="D192" s="140"/>
      <c r="E192" s="146"/>
      <c r="F192" s="148"/>
      <c r="G192" s="175"/>
      <c r="H192" s="176"/>
      <c r="I192" s="177"/>
      <c r="J192" s="177"/>
      <c r="K192" s="177"/>
      <c r="L192" s="177"/>
      <c r="M192" s="177"/>
      <c r="N192" s="194" t="str">
        <f>IFERROR(AVERAGE(Table2[[#This Row],[Circular-in (%)]],Table2[[#This Row],[Recyclable (%)]]), "-")</f>
        <v>-</v>
      </c>
      <c r="O192" s="73" t="str">
        <f>IFERROR(Table2[[#This Row],[Circularity (%)]]*Table2[[#This Row],[Weight (g)]], "-")</f>
        <v>-</v>
      </c>
      <c r="P192" s="174">
        <f>IFERROR(Table2[[#This Row],[Circular-in (%)]]*Table2[[#This Row],[Weight (g)]],"")</f>
        <v>0</v>
      </c>
      <c r="Q192" s="174">
        <f>Table2[[#This Row],[Weight (g)]]*Table2[[#This Row],[Recyclable (%)]]</f>
        <v>0</v>
      </c>
    </row>
    <row r="193" spans="2:17" ht="14.25" customHeight="1" x14ac:dyDescent="0.3">
      <c r="B193" s="95"/>
      <c r="C193" s="145"/>
      <c r="D193" s="146"/>
      <c r="E193" s="146"/>
      <c r="F193" s="148"/>
      <c r="G193" s="175"/>
      <c r="H193" s="176"/>
      <c r="I193" s="177"/>
      <c r="J193" s="177"/>
      <c r="K193" s="177"/>
      <c r="L193" s="177"/>
      <c r="M193" s="177"/>
      <c r="N193" s="194" t="str">
        <f>IFERROR(AVERAGE(Table2[[#This Row],[Circular-in (%)]],Table2[[#This Row],[Recyclable (%)]]), "-")</f>
        <v>-</v>
      </c>
      <c r="O193" s="73" t="str">
        <f>IFERROR(Table2[[#This Row],[Circularity (%)]]*Table2[[#This Row],[Weight (g)]], "-")</f>
        <v>-</v>
      </c>
      <c r="P193" s="174">
        <f>IFERROR(Table2[[#This Row],[Circular-in (%)]]*Table2[[#This Row],[Weight (g)]],"")</f>
        <v>0</v>
      </c>
      <c r="Q193" s="174">
        <f>Table2[[#This Row],[Weight (g)]]*Table2[[#This Row],[Recyclable (%)]]</f>
        <v>0</v>
      </c>
    </row>
    <row r="194" spans="2:17" ht="14.25" customHeight="1" x14ac:dyDescent="0.3">
      <c r="B194" s="95"/>
      <c r="C194" s="145"/>
      <c r="D194" s="146"/>
      <c r="E194" s="146"/>
      <c r="F194" s="148"/>
      <c r="G194" s="175"/>
      <c r="H194" s="176"/>
      <c r="I194" s="177"/>
      <c r="J194" s="177"/>
      <c r="K194" s="177"/>
      <c r="L194" s="177"/>
      <c r="M194" s="177"/>
      <c r="N194" s="194" t="str">
        <f>IFERROR(AVERAGE(Table2[[#This Row],[Circular-in (%)]],Table2[[#This Row],[Recyclable (%)]]), "-")</f>
        <v>-</v>
      </c>
      <c r="O194" s="73" t="str">
        <f>IFERROR(Table2[[#This Row],[Circularity (%)]]*Table2[[#This Row],[Weight (g)]], "-")</f>
        <v>-</v>
      </c>
      <c r="P194" s="174">
        <f>IFERROR(Table2[[#This Row],[Circular-in (%)]]*Table2[[#This Row],[Weight (g)]],"")</f>
        <v>0</v>
      </c>
      <c r="Q194" s="174">
        <f>Table2[[#This Row],[Weight (g)]]*Table2[[#This Row],[Recyclable (%)]]</f>
        <v>0</v>
      </c>
    </row>
    <row r="195" spans="2:17" ht="14.25" customHeight="1" x14ac:dyDescent="0.3">
      <c r="B195" s="95"/>
      <c r="C195" s="145"/>
      <c r="D195" s="146"/>
      <c r="E195" s="146"/>
      <c r="F195" s="148"/>
      <c r="G195" s="175"/>
      <c r="H195" s="176"/>
      <c r="I195" s="177"/>
      <c r="J195" s="177"/>
      <c r="K195" s="177"/>
      <c r="L195" s="177"/>
      <c r="M195" s="177"/>
      <c r="N195" s="194" t="str">
        <f>IFERROR(AVERAGE(Table2[[#This Row],[Circular-in (%)]],Table2[[#This Row],[Recyclable (%)]]), "-")</f>
        <v>-</v>
      </c>
      <c r="O195" s="73" t="str">
        <f>IFERROR(Table2[[#This Row],[Circularity (%)]]*Table2[[#This Row],[Weight (g)]], "-")</f>
        <v>-</v>
      </c>
      <c r="P195" s="174">
        <f>IFERROR(Table2[[#This Row],[Circular-in (%)]]*Table2[[#This Row],[Weight (g)]],"")</f>
        <v>0</v>
      </c>
      <c r="Q195" s="174">
        <f>Table2[[#This Row],[Weight (g)]]*Table2[[#This Row],[Recyclable (%)]]</f>
        <v>0</v>
      </c>
    </row>
    <row r="196" spans="2:17" ht="14.25" customHeight="1" x14ac:dyDescent="0.3">
      <c r="B196" s="95"/>
      <c r="C196" s="139"/>
      <c r="D196" s="140"/>
      <c r="E196" s="140"/>
      <c r="F196" s="153"/>
      <c r="G196" s="195"/>
      <c r="H196" s="196"/>
      <c r="I196" s="197"/>
      <c r="J196" s="197"/>
      <c r="K196" s="197"/>
      <c r="L196" s="197"/>
      <c r="M196" s="197"/>
      <c r="N196" s="194" t="str">
        <f>IFERROR(AVERAGE(Table2[[#This Row],[Circular-in (%)]],Table2[[#This Row],[Recyclable (%)]]), "-")</f>
        <v>-</v>
      </c>
      <c r="O196" s="73" t="str">
        <f>IFERROR(Table2[[#This Row],[Circularity (%)]]*Table2[[#This Row],[Weight (g)]], "-")</f>
        <v>-</v>
      </c>
      <c r="P196" s="174">
        <f>IFERROR(Table2[[#This Row],[Circular-in (%)]]*Table2[[#This Row],[Weight (g)]],"")</f>
        <v>0</v>
      </c>
      <c r="Q196" s="174">
        <f>Table2[[#This Row],[Weight (g)]]*Table2[[#This Row],[Recyclable (%)]]</f>
        <v>0</v>
      </c>
    </row>
    <row r="197" spans="2:17" ht="14.25" customHeight="1" x14ac:dyDescent="0.3">
      <c r="B197" s="95"/>
      <c r="C197" s="133"/>
      <c r="D197" s="134"/>
      <c r="E197" s="134"/>
      <c r="F197" s="135"/>
      <c r="G197" s="186"/>
      <c r="H197" s="187"/>
      <c r="I197" s="178"/>
      <c r="J197" s="178"/>
      <c r="K197" s="178"/>
      <c r="L197" s="178"/>
      <c r="M197" s="178"/>
      <c r="N197" s="194" t="str">
        <f>IFERROR(AVERAGE(Table2[[#This Row],[Circular-in (%)]],Table2[[#This Row],[Recyclable (%)]]), "-")</f>
        <v>-</v>
      </c>
      <c r="O197" s="73" t="str">
        <f>IFERROR(Table2[[#This Row],[Circularity (%)]]*Table2[[#This Row],[Weight (g)]], "-")</f>
        <v>-</v>
      </c>
      <c r="P197" s="174">
        <f>IFERROR(Table2[[#This Row],[Circular-in (%)]]*Table2[[#This Row],[Weight (g)]],"")</f>
        <v>0</v>
      </c>
      <c r="Q197" s="174">
        <f>Table2[[#This Row],[Weight (g)]]*Table2[[#This Row],[Recyclable (%)]]</f>
        <v>0</v>
      </c>
    </row>
    <row r="198" spans="2:17" ht="14.25" customHeight="1" x14ac:dyDescent="0.3">
      <c r="B198" s="95"/>
      <c r="C198" s="136"/>
      <c r="D198" s="137"/>
      <c r="E198" s="137"/>
      <c r="F198" s="138"/>
      <c r="G198" s="193"/>
      <c r="H198" s="193"/>
      <c r="I198" s="136"/>
      <c r="J198" s="136"/>
      <c r="K198" s="136"/>
      <c r="L198" s="136"/>
      <c r="M198" s="136"/>
      <c r="N198" s="198" t="str">
        <f>IFERROR(AVERAGE(Table2[[#This Row],[Circular-in (%)]],Table2[[#This Row],[Recyclable (%)]]), "-")</f>
        <v>-</v>
      </c>
      <c r="O198" s="74" t="str">
        <f>IFERROR(Table2[[#This Row],[Circularity (%)]]*Table2[[#This Row],[Weight (g)]], "-")</f>
        <v>-</v>
      </c>
      <c r="P198" s="192">
        <f>IFERROR(Table2[[#This Row],[Circular-in (%)]]*Table2[[#This Row],[Weight (g)]],"")</f>
        <v>0</v>
      </c>
      <c r="Q198" s="192">
        <f>Table2[[#This Row],[Weight (g)]]*Table2[[#This Row],[Recyclable (%)]]</f>
        <v>0</v>
      </c>
    </row>
    <row r="199" spans="2:17" ht="14.25" customHeight="1" x14ac:dyDescent="0.3">
      <c r="B199" s="105" t="s">
        <v>197</v>
      </c>
      <c r="C199" s="227"/>
      <c r="D199" s="228"/>
      <c r="E199" s="228"/>
      <c r="F199" s="229"/>
      <c r="G199" s="101"/>
      <c r="H199" s="230"/>
      <c r="I199" s="231"/>
      <c r="J199" s="231"/>
      <c r="K199" s="231"/>
      <c r="L199" s="231"/>
      <c r="M199" s="231"/>
      <c r="N199" s="106"/>
      <c r="O199" s="61"/>
      <c r="P199" s="106"/>
      <c r="Q199" s="110"/>
    </row>
    <row r="200" spans="2:17" ht="14.25" customHeight="1" x14ac:dyDescent="0.3">
      <c r="B200" s="95"/>
      <c r="C200" s="136"/>
      <c r="D200" s="137"/>
      <c r="E200" s="137"/>
      <c r="F200" s="138"/>
      <c r="G200" s="193"/>
      <c r="H200" s="193"/>
      <c r="I200" s="136"/>
      <c r="J200" s="136"/>
      <c r="K200" s="136"/>
      <c r="L200" s="136"/>
      <c r="M200" s="136"/>
      <c r="N200" s="199" t="str">
        <f>IFERROR(AVERAGE(Table2[[#This Row],[Circular-in (%)]],Table2[[#This Row],[Recyclable (%)]]), "-")</f>
        <v>-</v>
      </c>
      <c r="O200" s="62" t="str">
        <f>IFERROR(Table2[[#This Row],[Circularity (%)]]*Table2[[#This Row],[Weight (g)]], "-")</f>
        <v>-</v>
      </c>
      <c r="P200" s="174">
        <f>IFERROR(Table2[[#This Row],[Circular-in (%)]]*Table2[[#This Row],[Weight (g)]],"")</f>
        <v>0</v>
      </c>
      <c r="Q200" s="174">
        <f>Table2[[#This Row],[Weight (g)]]*Table2[[#This Row],[Recyclable (%)]]</f>
        <v>0</v>
      </c>
    </row>
    <row r="201" spans="2:17" ht="14.25" customHeight="1" x14ac:dyDescent="0.3">
      <c r="B201" s="95"/>
      <c r="C201" s="139"/>
      <c r="D201" s="140"/>
      <c r="E201" s="140"/>
      <c r="F201" s="152"/>
      <c r="G201" s="195"/>
      <c r="H201" s="196"/>
      <c r="I201" s="197"/>
      <c r="J201" s="197"/>
      <c r="K201" s="197"/>
      <c r="L201" s="197"/>
      <c r="M201" s="197"/>
      <c r="N201" s="200" t="str">
        <f>IFERROR(AVERAGE(Table2[[#This Row],[Circular-in (%)]],Table2[[#This Row],[Recyclable (%)]]), "-")</f>
        <v>-</v>
      </c>
      <c r="O201" s="64" t="str">
        <f>IFERROR(Table2[[#This Row],[Circularity (%)]]*Table2[[#This Row],[Weight (g)]], "-")</f>
        <v>-</v>
      </c>
      <c r="P201" s="174">
        <f>IFERROR(Table2[[#This Row],[Circular-in (%)]]*Table2[[#This Row],[Weight (g)]],"")</f>
        <v>0</v>
      </c>
      <c r="Q201" s="174">
        <f>Table2[[#This Row],[Weight (g)]]*Table2[[#This Row],[Recyclable (%)]]</f>
        <v>0</v>
      </c>
    </row>
    <row r="202" spans="2:17" ht="14.25" customHeight="1" x14ac:dyDescent="0.3">
      <c r="B202" s="95"/>
      <c r="C202" s="145"/>
      <c r="D202" s="146"/>
      <c r="E202" s="146"/>
      <c r="F202" s="148"/>
      <c r="G202" s="175"/>
      <c r="H202" s="176"/>
      <c r="I202" s="177"/>
      <c r="J202" s="177"/>
      <c r="K202" s="177"/>
      <c r="L202" s="177"/>
      <c r="M202" s="177"/>
      <c r="N202" s="200" t="str">
        <f>IFERROR(AVERAGE(Table2[[#This Row],[Circular-in (%)]],Table2[[#This Row],[Recyclable (%)]]), "-")</f>
        <v>-</v>
      </c>
      <c r="O202" s="64" t="str">
        <f>IFERROR(Table2[[#This Row],[Circularity (%)]]*Table2[[#This Row],[Weight (g)]], "-")</f>
        <v>-</v>
      </c>
      <c r="P202" s="174">
        <f>IFERROR(Table2[[#This Row],[Circular-in (%)]]*Table2[[#This Row],[Weight (g)]],"")</f>
        <v>0</v>
      </c>
      <c r="Q202" s="174">
        <f>Table2[[#This Row],[Weight (g)]]*Table2[[#This Row],[Recyclable (%)]]</f>
        <v>0</v>
      </c>
    </row>
    <row r="203" spans="2:17" ht="14.25" customHeight="1" x14ac:dyDescent="0.3">
      <c r="B203" s="95"/>
      <c r="C203" s="139"/>
      <c r="D203" s="140"/>
      <c r="E203" s="140"/>
      <c r="F203" s="153"/>
      <c r="G203" s="195"/>
      <c r="H203" s="196"/>
      <c r="I203" s="197"/>
      <c r="J203" s="197"/>
      <c r="K203" s="197"/>
      <c r="L203" s="197"/>
      <c r="M203" s="197"/>
      <c r="N203" s="200" t="str">
        <f>IFERROR(AVERAGE(Table2[[#This Row],[Circular-in (%)]],Table2[[#This Row],[Recyclable (%)]]), "-")</f>
        <v>-</v>
      </c>
      <c r="O203" s="64" t="str">
        <f>IFERROR(Table2[[#This Row],[Circularity (%)]]*Table2[[#This Row],[Weight (g)]], "-")</f>
        <v>-</v>
      </c>
      <c r="P203" s="174">
        <f>IFERROR(Table2[[#This Row],[Circular-in (%)]]*Table2[[#This Row],[Weight (g)]],"")</f>
        <v>0</v>
      </c>
      <c r="Q203" s="174">
        <f>Table2[[#This Row],[Weight (g)]]*Table2[[#This Row],[Recyclable (%)]]</f>
        <v>0</v>
      </c>
    </row>
    <row r="204" spans="2:17" ht="14.25" customHeight="1" x14ac:dyDescent="0.3">
      <c r="B204" s="95"/>
      <c r="C204" s="145"/>
      <c r="D204" s="146"/>
      <c r="E204" s="146"/>
      <c r="F204" s="148"/>
      <c r="G204" s="175"/>
      <c r="H204" s="176"/>
      <c r="I204" s="177"/>
      <c r="J204" s="177"/>
      <c r="K204" s="177"/>
      <c r="L204" s="177"/>
      <c r="M204" s="177"/>
      <c r="N204" s="200" t="str">
        <f>IFERROR(AVERAGE(Table2[[#This Row],[Circular-in (%)]],Table2[[#This Row],[Recyclable (%)]]), "-")</f>
        <v>-</v>
      </c>
      <c r="O204" s="64" t="str">
        <f>IFERROR(Table2[[#This Row],[Circularity (%)]]*Table2[[#This Row],[Weight (g)]], "-")</f>
        <v>-</v>
      </c>
      <c r="P204" s="174">
        <f>IFERROR(Table2[[#This Row],[Circular-in (%)]]*Table2[[#This Row],[Weight (g)]],"")</f>
        <v>0</v>
      </c>
      <c r="Q204" s="174">
        <f>Table2[[#This Row],[Weight (g)]]*Table2[[#This Row],[Recyclable (%)]]</f>
        <v>0</v>
      </c>
    </row>
    <row r="205" spans="2:17" ht="14.25" customHeight="1" x14ac:dyDescent="0.3">
      <c r="B205" s="95"/>
      <c r="C205" s="145"/>
      <c r="D205" s="146"/>
      <c r="E205" s="146"/>
      <c r="F205" s="148"/>
      <c r="G205" s="175"/>
      <c r="H205" s="176"/>
      <c r="I205" s="177"/>
      <c r="J205" s="177"/>
      <c r="K205" s="177"/>
      <c r="L205" s="177"/>
      <c r="M205" s="177"/>
      <c r="N205" s="200" t="str">
        <f>IFERROR(AVERAGE(Table2[[#This Row],[Circular-in (%)]],Table2[[#This Row],[Recyclable (%)]]), "-")</f>
        <v>-</v>
      </c>
      <c r="O205" s="64" t="str">
        <f>IFERROR(Table2[[#This Row],[Circularity (%)]]*Table2[[#This Row],[Weight (g)]], "-")</f>
        <v>-</v>
      </c>
      <c r="P205" s="174">
        <f>IFERROR(Table2[[#This Row],[Circular-in (%)]]*Table2[[#This Row],[Weight (g)]],"")</f>
        <v>0</v>
      </c>
      <c r="Q205" s="174">
        <f>Table2[[#This Row],[Weight (g)]]*Table2[[#This Row],[Recyclable (%)]]</f>
        <v>0</v>
      </c>
    </row>
    <row r="206" spans="2:17" ht="14.25" customHeight="1" x14ac:dyDescent="0.3">
      <c r="B206" s="95"/>
      <c r="C206" s="139"/>
      <c r="D206" s="140"/>
      <c r="E206" s="140"/>
      <c r="F206" s="153"/>
      <c r="G206" s="195"/>
      <c r="H206" s="196"/>
      <c r="I206" s="197"/>
      <c r="J206" s="197"/>
      <c r="K206" s="197"/>
      <c r="L206" s="197"/>
      <c r="M206" s="197"/>
      <c r="N206" s="200" t="str">
        <f>IFERROR(AVERAGE(Table2[[#This Row],[Circular-in (%)]],Table2[[#This Row],[Recyclable (%)]]), "-")</f>
        <v>-</v>
      </c>
      <c r="O206" s="64" t="str">
        <f>IFERROR(Table2[[#This Row],[Circularity (%)]]*Table2[[#This Row],[Weight (g)]], "-")</f>
        <v>-</v>
      </c>
      <c r="P206" s="174">
        <f>IFERROR(Table2[[#This Row],[Circular-in (%)]]*Table2[[#This Row],[Weight (g)]],"")</f>
        <v>0</v>
      </c>
      <c r="Q206" s="174">
        <f>Table2[[#This Row],[Weight (g)]]*Table2[[#This Row],[Recyclable (%)]]</f>
        <v>0</v>
      </c>
    </row>
    <row r="207" spans="2:17" ht="14.25" customHeight="1" x14ac:dyDescent="0.3">
      <c r="B207" s="95"/>
      <c r="C207" s="145"/>
      <c r="D207" s="146"/>
      <c r="E207" s="146"/>
      <c r="F207" s="148"/>
      <c r="G207" s="175"/>
      <c r="H207" s="176"/>
      <c r="I207" s="177"/>
      <c r="J207" s="177"/>
      <c r="K207" s="177"/>
      <c r="L207" s="177"/>
      <c r="M207" s="177"/>
      <c r="N207" s="200" t="str">
        <f>IFERROR(AVERAGE(Table2[[#This Row],[Circular-in (%)]],Table2[[#This Row],[Recyclable (%)]]), "-")</f>
        <v>-</v>
      </c>
      <c r="O207" s="64" t="str">
        <f>IFERROR(Table2[[#This Row],[Circularity (%)]]*Table2[[#This Row],[Weight (g)]], "-")</f>
        <v>-</v>
      </c>
      <c r="P207" s="174">
        <f>IFERROR(Table2[[#This Row],[Circular-in (%)]]*Table2[[#This Row],[Weight (g)]],"")</f>
        <v>0</v>
      </c>
      <c r="Q207" s="174">
        <f>Table2[[#This Row],[Weight (g)]]*Table2[[#This Row],[Recyclable (%)]]</f>
        <v>0</v>
      </c>
    </row>
    <row r="208" spans="2:17" ht="14.25" customHeight="1" x14ac:dyDescent="0.3">
      <c r="B208" s="95"/>
      <c r="C208" s="139"/>
      <c r="D208" s="140"/>
      <c r="E208" s="140"/>
      <c r="F208" s="141"/>
      <c r="G208" s="195"/>
      <c r="H208" s="196"/>
      <c r="I208" s="197"/>
      <c r="J208" s="197"/>
      <c r="K208" s="197"/>
      <c r="L208" s="197"/>
      <c r="M208" s="197"/>
      <c r="N208" s="200" t="str">
        <f>IFERROR(AVERAGE(Table2[[#This Row],[Circular-in (%)]],Table2[[#This Row],[Recyclable (%)]]), "-")</f>
        <v>-</v>
      </c>
      <c r="O208" s="64" t="str">
        <f>IFERROR(Table2[[#This Row],[Circularity (%)]]*Table2[[#This Row],[Weight (g)]], "-")</f>
        <v>-</v>
      </c>
      <c r="P208" s="174">
        <f>IFERROR(Table2[[#This Row],[Circular-in (%)]]*Table2[[#This Row],[Weight (g)]],"")</f>
        <v>0</v>
      </c>
      <c r="Q208" s="174">
        <f>Table2[[#This Row],[Weight (g)]]*Table2[[#This Row],[Recyclable (%)]]</f>
        <v>0</v>
      </c>
    </row>
    <row r="209" spans="2:17" ht="14.25" customHeight="1" x14ac:dyDescent="0.3">
      <c r="B209" s="95"/>
      <c r="C209" s="136"/>
      <c r="D209" s="137"/>
      <c r="E209" s="137"/>
      <c r="F209" s="138"/>
      <c r="G209" s="193"/>
      <c r="H209" s="193"/>
      <c r="I209" s="136"/>
      <c r="J209" s="136"/>
      <c r="K209" s="136"/>
      <c r="L209" s="136"/>
      <c r="M209" s="136"/>
      <c r="N209" s="201" t="str">
        <f>IFERROR(AVERAGE(Table2[[#This Row],[Circular-in (%)]],Table2[[#This Row],[Recyclable (%)]]), "-")</f>
        <v>-</v>
      </c>
      <c r="O209" s="65" t="str">
        <f>IFERROR(Table2[[#This Row],[Circularity (%)]]*Table2[[#This Row],[Weight (g)]], "-")</f>
        <v>-</v>
      </c>
      <c r="P209" s="192">
        <f>IFERROR(Table2[[#This Row],[Circular-in (%)]]*Table2[[#This Row],[Weight (g)]],"")</f>
        <v>0</v>
      </c>
      <c r="Q209" s="192">
        <f>Table2[[#This Row],[Weight (g)]]*Table2[[#This Row],[Recyclable (%)]]</f>
        <v>0</v>
      </c>
    </row>
    <row r="210" spans="2:17" ht="14.25" customHeight="1" x14ac:dyDescent="0.3">
      <c r="B210" s="105" t="s">
        <v>198</v>
      </c>
      <c r="C210" s="227"/>
      <c r="D210" s="228"/>
      <c r="E210" s="228"/>
      <c r="F210" s="232"/>
      <c r="G210" s="230"/>
      <c r="H210" s="230"/>
      <c r="I210" s="231"/>
      <c r="J210" s="231"/>
      <c r="K210" s="231"/>
      <c r="L210" s="231"/>
      <c r="M210" s="231"/>
      <c r="N210" s="107"/>
      <c r="O210" s="66"/>
      <c r="P210" s="111"/>
      <c r="Q210" s="111"/>
    </row>
    <row r="211" spans="2:17" ht="14.25" customHeight="1" x14ac:dyDescent="0.3">
      <c r="B211" s="95"/>
      <c r="C211" s="136"/>
      <c r="D211" s="137"/>
      <c r="E211" s="137"/>
      <c r="F211" s="138"/>
      <c r="G211" s="193"/>
      <c r="H211" s="193"/>
      <c r="I211" s="136"/>
      <c r="J211" s="136"/>
      <c r="K211" s="136"/>
      <c r="L211" s="136"/>
      <c r="M211" s="136"/>
      <c r="N211" s="199" t="str">
        <f>IFERROR(AVERAGE(Table2[[#This Row],[Circular-in (%)]],Table2[[#This Row],[Recyclable (%)]]), "-")</f>
        <v>-</v>
      </c>
      <c r="O211" s="67" t="str">
        <f>IFERROR(Table2[[#This Row],[Circularity (%)]]*Table2[[#This Row],[Weight (g)]], "-")</f>
        <v>-</v>
      </c>
      <c r="P211" s="174">
        <f>IFERROR(Table2[[#This Row],[Circular-in (%)]]*Table2[[#This Row],[Weight (g)]],"")</f>
        <v>0</v>
      </c>
      <c r="Q211" s="174">
        <f>Table2[[#This Row],[Weight (g)]]*Table2[[#This Row],[Recyclable (%)]]</f>
        <v>0</v>
      </c>
    </row>
    <row r="212" spans="2:17" ht="14.25" customHeight="1" x14ac:dyDescent="0.3">
      <c r="B212" s="95"/>
      <c r="C212" s="139"/>
      <c r="D212" s="140"/>
      <c r="E212" s="140"/>
      <c r="F212" s="141"/>
      <c r="G212" s="195"/>
      <c r="H212" s="196"/>
      <c r="I212" s="197"/>
      <c r="J212" s="197"/>
      <c r="K212" s="197"/>
      <c r="L212" s="197"/>
      <c r="M212" s="197"/>
      <c r="N212" s="200" t="str">
        <f>IFERROR(AVERAGE(Table2[[#This Row],[Circular-in (%)]],Table2[[#This Row],[Recyclable (%)]]), "-")</f>
        <v>-</v>
      </c>
      <c r="O212" s="64" t="str">
        <f>IFERROR(Table2[[#This Row],[Circularity (%)]]*Table2[[#This Row],[Weight (g)]], "-")</f>
        <v>-</v>
      </c>
      <c r="P212" s="174">
        <f>IFERROR(Table2[[#This Row],[Circular-in (%)]]*Table2[[#This Row],[Weight (g)]],"")</f>
        <v>0</v>
      </c>
      <c r="Q212" s="174">
        <f>Table2[[#This Row],[Weight (g)]]*Table2[[#This Row],[Recyclable (%)]]</f>
        <v>0</v>
      </c>
    </row>
    <row r="213" spans="2:17" ht="14.25" customHeight="1" x14ac:dyDescent="0.3">
      <c r="B213" s="95"/>
      <c r="C213" s="139"/>
      <c r="D213" s="140"/>
      <c r="E213" s="140"/>
      <c r="F213" s="141"/>
      <c r="G213" s="195"/>
      <c r="H213" s="196"/>
      <c r="I213" s="197"/>
      <c r="J213" s="197"/>
      <c r="K213" s="197"/>
      <c r="L213" s="197"/>
      <c r="M213" s="197"/>
      <c r="N213" s="200" t="str">
        <f>IFERROR(AVERAGE(Table2[[#This Row],[Circular-in (%)]],Table2[[#This Row],[Recyclable (%)]]), "-")</f>
        <v>-</v>
      </c>
      <c r="O213" s="64" t="str">
        <f>IFERROR(Table2[[#This Row],[Circularity (%)]]*Table2[[#This Row],[Weight (g)]], "-")</f>
        <v>-</v>
      </c>
      <c r="P213" s="174">
        <f>IFERROR(Table2[[#This Row],[Circular-in (%)]]*Table2[[#This Row],[Weight (g)]],"")</f>
        <v>0</v>
      </c>
      <c r="Q213" s="174">
        <f>Table2[[#This Row],[Weight (g)]]*Table2[[#This Row],[Recyclable (%)]]</f>
        <v>0</v>
      </c>
    </row>
    <row r="214" spans="2:17" ht="14.25" customHeight="1" x14ac:dyDescent="0.3">
      <c r="B214" s="95"/>
      <c r="C214" s="145"/>
      <c r="D214" s="146"/>
      <c r="E214" s="146"/>
      <c r="F214" s="147"/>
      <c r="G214" s="175"/>
      <c r="H214" s="176"/>
      <c r="I214" s="177"/>
      <c r="J214" s="177"/>
      <c r="K214" s="177"/>
      <c r="L214" s="177"/>
      <c r="M214" s="177"/>
      <c r="N214" s="200" t="str">
        <f>IFERROR(AVERAGE(Table2[[#This Row],[Circular-in (%)]],Table2[[#This Row],[Recyclable (%)]]), "-")</f>
        <v>-</v>
      </c>
      <c r="O214" s="64" t="str">
        <f>IFERROR(Table2[[#This Row],[Circularity (%)]]*Table2[[#This Row],[Weight (g)]], "-")</f>
        <v>-</v>
      </c>
      <c r="P214" s="174">
        <f>IFERROR(Table2[[#This Row],[Circular-in (%)]]*Table2[[#This Row],[Weight (g)]],"")</f>
        <v>0</v>
      </c>
      <c r="Q214" s="174">
        <f>Table2[[#This Row],[Weight (g)]]*Table2[[#This Row],[Recyclable (%)]]</f>
        <v>0</v>
      </c>
    </row>
    <row r="215" spans="2:17" ht="14.25" customHeight="1" x14ac:dyDescent="0.3">
      <c r="B215" s="95"/>
      <c r="C215" s="145"/>
      <c r="D215" s="146"/>
      <c r="E215" s="146"/>
      <c r="F215" s="147"/>
      <c r="G215" s="175"/>
      <c r="H215" s="176"/>
      <c r="I215" s="177"/>
      <c r="J215" s="177"/>
      <c r="K215" s="177"/>
      <c r="L215" s="177"/>
      <c r="M215" s="177"/>
      <c r="N215" s="200" t="str">
        <f>IFERROR(AVERAGE(Table2[[#This Row],[Circular-in (%)]],Table2[[#This Row],[Recyclable (%)]]), "-")</f>
        <v>-</v>
      </c>
      <c r="O215" s="64" t="str">
        <f>IFERROR(Table2[[#This Row],[Circularity (%)]]*Table2[[#This Row],[Weight (g)]], "-")</f>
        <v>-</v>
      </c>
      <c r="P215" s="174">
        <f>IFERROR(Table2[[#This Row],[Circular-in (%)]]*Table2[[#This Row],[Weight (g)]],"")</f>
        <v>0</v>
      </c>
      <c r="Q215" s="174">
        <f>Table2[[#This Row],[Weight (g)]]*Table2[[#This Row],[Recyclable (%)]]</f>
        <v>0</v>
      </c>
    </row>
    <row r="216" spans="2:17" ht="14.25" customHeight="1" x14ac:dyDescent="0.3">
      <c r="B216" s="95"/>
      <c r="C216" s="145"/>
      <c r="D216" s="146"/>
      <c r="E216" s="146"/>
      <c r="F216" s="147"/>
      <c r="G216" s="175"/>
      <c r="H216" s="176"/>
      <c r="I216" s="177"/>
      <c r="J216" s="177"/>
      <c r="K216" s="177"/>
      <c r="L216" s="177"/>
      <c r="M216" s="177"/>
      <c r="N216" s="200" t="str">
        <f>IFERROR(AVERAGE(Table2[[#This Row],[Circular-in (%)]],Table2[[#This Row],[Recyclable (%)]]), "-")</f>
        <v>-</v>
      </c>
      <c r="O216" s="64" t="str">
        <f>IFERROR(Table2[[#This Row],[Circularity (%)]]*Table2[[#This Row],[Weight (g)]], "-")</f>
        <v>-</v>
      </c>
      <c r="P216" s="174">
        <f>IFERROR(Table2[[#This Row],[Circular-in (%)]]*Table2[[#This Row],[Weight (g)]],"")</f>
        <v>0</v>
      </c>
      <c r="Q216" s="174">
        <f>Table2[[#This Row],[Weight (g)]]*Table2[[#This Row],[Recyclable (%)]]</f>
        <v>0</v>
      </c>
    </row>
    <row r="217" spans="2:17" ht="14.25" customHeight="1" x14ac:dyDescent="0.3">
      <c r="B217" s="95"/>
      <c r="C217" s="145"/>
      <c r="D217" s="146"/>
      <c r="E217" s="146"/>
      <c r="F217" s="148"/>
      <c r="G217" s="175"/>
      <c r="H217" s="176"/>
      <c r="I217" s="177"/>
      <c r="J217" s="177"/>
      <c r="K217" s="177"/>
      <c r="L217" s="177"/>
      <c r="M217" s="177"/>
      <c r="N217" s="200" t="str">
        <f>IFERROR(AVERAGE(Table2[[#This Row],[Circular-in (%)]],Table2[[#This Row],[Recyclable (%)]]), "-")</f>
        <v>-</v>
      </c>
      <c r="O217" s="64" t="str">
        <f>IFERROR(Table2[[#This Row],[Circularity (%)]]*Table2[[#This Row],[Weight (g)]], "-")</f>
        <v>-</v>
      </c>
      <c r="P217" s="174">
        <f>IFERROR(Table2[[#This Row],[Circular-in (%)]]*Table2[[#This Row],[Weight (g)]],"")</f>
        <v>0</v>
      </c>
      <c r="Q217" s="174">
        <f>Table2[[#This Row],[Weight (g)]]*Table2[[#This Row],[Recyclable (%)]]</f>
        <v>0</v>
      </c>
    </row>
    <row r="218" spans="2:17" ht="14.25" customHeight="1" x14ac:dyDescent="0.3">
      <c r="B218" s="95"/>
      <c r="C218" s="145"/>
      <c r="D218" s="146"/>
      <c r="E218" s="146"/>
      <c r="F218" s="148"/>
      <c r="G218" s="175"/>
      <c r="H218" s="176"/>
      <c r="I218" s="136"/>
      <c r="J218" s="177"/>
      <c r="K218" s="177"/>
      <c r="L218" s="177"/>
      <c r="M218" s="177"/>
      <c r="N218" s="200" t="str">
        <f>IFERROR(AVERAGE(Table2[[#This Row],[Circular-in (%)]],Table2[[#This Row],[Recyclable (%)]]), "-")</f>
        <v>-</v>
      </c>
      <c r="O218" s="64" t="str">
        <f>IFERROR(Table2[[#This Row],[Circularity (%)]]*Table2[[#This Row],[Weight (g)]], "-")</f>
        <v>-</v>
      </c>
      <c r="P218" s="174">
        <f>IFERROR(Table2[[#This Row],[Circular-in (%)]]*Table2[[#This Row],[Weight (g)]],"")</f>
        <v>0</v>
      </c>
      <c r="Q218" s="174">
        <f>Table2[[#This Row],[Weight (g)]]*Table2[[#This Row],[Recyclable (%)]]</f>
        <v>0</v>
      </c>
    </row>
    <row r="219" spans="2:17" ht="14.25" customHeight="1" x14ac:dyDescent="0.3">
      <c r="B219" s="95"/>
      <c r="C219" s="133"/>
      <c r="D219" s="134"/>
      <c r="E219" s="134"/>
      <c r="F219" s="135"/>
      <c r="G219" s="186"/>
      <c r="H219" s="187"/>
      <c r="I219" s="178"/>
      <c r="J219" s="178"/>
      <c r="K219" s="178"/>
      <c r="L219" s="178"/>
      <c r="M219" s="178"/>
      <c r="N219" s="202" t="str">
        <f>IFERROR(AVERAGE(Table2[[#This Row],[Circular-in (%)]],Table2[[#This Row],[Recyclable (%)]]), "-")</f>
        <v>-</v>
      </c>
      <c r="O219" s="64" t="str">
        <f>IFERROR(Table2[[#This Row],[Circularity (%)]]*Table2[[#This Row],[Weight (g)]], "-")</f>
        <v>-</v>
      </c>
      <c r="P219" s="174">
        <f>IFERROR(Table2[[#This Row],[Circular-in (%)]]*Table2[[#This Row],[Weight (g)]],"")</f>
        <v>0</v>
      </c>
      <c r="Q219" s="174">
        <f>Table2[[#This Row],[Weight (g)]]*Table2[[#This Row],[Recyclable (%)]]</f>
        <v>0</v>
      </c>
    </row>
    <row r="220" spans="2:17" ht="14.25" customHeight="1" x14ac:dyDescent="0.3">
      <c r="B220" s="95"/>
      <c r="C220" s="149"/>
      <c r="D220" s="150"/>
      <c r="E220" s="150"/>
      <c r="F220" s="151"/>
      <c r="G220" s="188"/>
      <c r="H220" s="189"/>
      <c r="I220" s="190"/>
      <c r="J220" s="190"/>
      <c r="K220" s="190"/>
      <c r="L220" s="190"/>
      <c r="M220" s="190"/>
      <c r="N220" s="203" t="str">
        <f>IFERROR(AVERAGE(Table2[[#This Row],[Circular-in (%)]],Table2[[#This Row],[Recyclable (%)]]), "-")</f>
        <v>-</v>
      </c>
      <c r="O220" s="68" t="str">
        <f>IFERROR(Table2[[#This Row],[Circularity (%)]]*Table2[[#This Row],[Weight (g)]], "-")</f>
        <v>-</v>
      </c>
      <c r="P220" s="192">
        <f>IFERROR(Table2[[#This Row],[Circular-in (%)]]*Table2[[#This Row],[Weight (g)]],"")</f>
        <v>0</v>
      </c>
      <c r="Q220" s="192">
        <f>Table2[[#This Row],[Weight (g)]]*Table2[[#This Row],[Recyclable (%)]]</f>
        <v>0</v>
      </c>
    </row>
    <row r="221" spans="2:17" ht="14.25" customHeight="1" x14ac:dyDescent="0.3">
      <c r="B221" s="105" t="s">
        <v>199</v>
      </c>
      <c r="C221" s="227"/>
      <c r="D221" s="228"/>
      <c r="E221" s="228"/>
      <c r="F221" s="229"/>
      <c r="G221" s="101"/>
      <c r="H221" s="230"/>
      <c r="I221" s="231"/>
      <c r="J221" s="231"/>
      <c r="K221" s="231"/>
      <c r="L221" s="231"/>
      <c r="M221" s="231"/>
      <c r="N221" s="107"/>
      <c r="O221" s="69"/>
      <c r="P221" s="112"/>
      <c r="Q221" s="111"/>
    </row>
    <row r="222" spans="2:17" ht="14.25" customHeight="1" x14ac:dyDescent="0.3">
      <c r="C222" s="142"/>
      <c r="D222" s="143"/>
      <c r="E222" s="143"/>
      <c r="F222" s="144"/>
      <c r="G222" s="170"/>
      <c r="H222" s="171"/>
      <c r="I222" s="172"/>
      <c r="J222" s="172"/>
      <c r="K222" s="172"/>
      <c r="L222" s="172"/>
      <c r="M222" s="172"/>
      <c r="N222" s="199" t="str">
        <f>IFERROR(AVERAGE(Table2[[#This Row],[Circular-in (%)]],Table2[[#This Row],[Recyclable (%)]]), "-")</f>
        <v>-</v>
      </c>
      <c r="O222" s="63" t="str">
        <f>IFERROR(Table2[[#This Row],[Circularity (%)]]*Table2[[#This Row],[Weight (g)]], "-")</f>
        <v>-</v>
      </c>
      <c r="P222" s="174">
        <f>IFERROR(Table2[[#This Row],[Circular-in (%)]]*Table2[[#This Row],[Weight (g)]],"")</f>
        <v>0</v>
      </c>
      <c r="Q222" s="174">
        <f>Table2[[#This Row],[Weight (g)]]*Table2[[#This Row],[Recyclable (%)]]</f>
        <v>0</v>
      </c>
    </row>
    <row r="223" spans="2:17" ht="14.25" customHeight="1" x14ac:dyDescent="0.3">
      <c r="C223" s="139"/>
      <c r="D223" s="140"/>
      <c r="E223" s="140"/>
      <c r="F223" s="152"/>
      <c r="G223" s="195"/>
      <c r="H223" s="196"/>
      <c r="I223" s="197"/>
      <c r="J223" s="197"/>
      <c r="K223" s="197"/>
      <c r="L223" s="197"/>
      <c r="M223" s="197"/>
      <c r="N223" s="200" t="str">
        <f>IFERROR(AVERAGE(Table2[[#This Row],[Circular-in (%)]],Table2[[#This Row],[Recyclable (%)]]), "-")</f>
        <v>-</v>
      </c>
      <c r="O223" s="64" t="str">
        <f>IFERROR(Table2[[#This Row],[Circularity (%)]]*Table2[[#This Row],[Weight (g)]], "-")</f>
        <v>-</v>
      </c>
      <c r="P223" s="174">
        <f>IFERROR(Table2[[#This Row],[Circular-in (%)]]*Table2[[#This Row],[Weight (g)]],"")</f>
        <v>0</v>
      </c>
      <c r="Q223" s="174">
        <f>Table2[[#This Row],[Weight (g)]]*Table2[[#This Row],[Recyclable (%)]]</f>
        <v>0</v>
      </c>
    </row>
    <row r="224" spans="2:17" ht="14.25" customHeight="1" x14ac:dyDescent="0.3">
      <c r="C224" s="145"/>
      <c r="D224" s="146"/>
      <c r="E224" s="146"/>
      <c r="F224" s="148"/>
      <c r="G224" s="175"/>
      <c r="H224" s="176"/>
      <c r="I224" s="177"/>
      <c r="J224" s="177"/>
      <c r="K224" s="177"/>
      <c r="L224" s="177"/>
      <c r="M224" s="177"/>
      <c r="N224" s="200" t="str">
        <f>IFERROR(AVERAGE(Table2[[#This Row],[Circular-in (%)]],Table2[[#This Row],[Recyclable (%)]]), "-")</f>
        <v>-</v>
      </c>
      <c r="O224" s="64" t="str">
        <f>IFERROR(Table2[[#This Row],[Circularity (%)]]*Table2[[#This Row],[Weight (g)]], "-")</f>
        <v>-</v>
      </c>
      <c r="P224" s="174">
        <f>IFERROR(Table2[[#This Row],[Circular-in (%)]]*Table2[[#This Row],[Weight (g)]],"")</f>
        <v>0</v>
      </c>
      <c r="Q224" s="174">
        <f>Table2[[#This Row],[Weight (g)]]*Table2[[#This Row],[Recyclable (%)]]</f>
        <v>0</v>
      </c>
    </row>
    <row r="225" spans="2:17" ht="14.25" customHeight="1" x14ac:dyDescent="0.3">
      <c r="C225" s="145"/>
      <c r="D225" s="146"/>
      <c r="E225" s="146"/>
      <c r="F225" s="148"/>
      <c r="G225" s="175"/>
      <c r="H225" s="176"/>
      <c r="I225" s="177"/>
      <c r="J225" s="177"/>
      <c r="K225" s="177"/>
      <c r="L225" s="177"/>
      <c r="M225" s="177"/>
      <c r="N225" s="200" t="str">
        <f>IFERROR(AVERAGE(Table2[[#This Row],[Circular-in (%)]],Table2[[#This Row],[Recyclable (%)]]), "-")</f>
        <v>-</v>
      </c>
      <c r="O225" s="64" t="str">
        <f>IFERROR(Table2[[#This Row],[Circularity (%)]]*Table2[[#This Row],[Weight (g)]], "-")</f>
        <v>-</v>
      </c>
      <c r="P225" s="174">
        <f>IFERROR(Table2[[#This Row],[Circular-in (%)]]*Table2[[#This Row],[Weight (g)]],"")</f>
        <v>0</v>
      </c>
      <c r="Q225" s="174">
        <f>Table2[[#This Row],[Weight (g)]]*Table2[[#This Row],[Recyclable (%)]]</f>
        <v>0</v>
      </c>
    </row>
    <row r="226" spans="2:17" ht="14.25" customHeight="1" x14ac:dyDescent="0.3">
      <c r="C226" s="139"/>
      <c r="D226" s="140"/>
      <c r="E226" s="140"/>
      <c r="F226" s="153"/>
      <c r="G226" s="195"/>
      <c r="H226" s="196"/>
      <c r="I226" s="197"/>
      <c r="J226" s="197"/>
      <c r="K226" s="197"/>
      <c r="L226" s="197"/>
      <c r="M226" s="197"/>
      <c r="N226" s="204" t="str">
        <f>IFERROR(AVERAGE(Table2[[#This Row],[Circular-in (%)]],Table2[[#This Row],[Recyclable (%)]]), "-")</f>
        <v>-</v>
      </c>
      <c r="O226" s="64" t="str">
        <f>IFERROR(Table2[[#This Row],[Circularity (%)]]*Table2[[#This Row],[Weight (g)]], "-")</f>
        <v>-</v>
      </c>
      <c r="P226" s="174">
        <f>IFERROR(Table2[[#This Row],[Circular-in (%)]]*Table2[[#This Row],[Weight (g)]],"")</f>
        <v>0</v>
      </c>
      <c r="Q226" s="174">
        <f>Table2[[#This Row],[Weight (g)]]*Table2[[#This Row],[Recyclable (%)]]</f>
        <v>0</v>
      </c>
    </row>
    <row r="227" spans="2:17" ht="14.25" customHeight="1" x14ac:dyDescent="0.3">
      <c r="C227" s="145"/>
      <c r="D227" s="146"/>
      <c r="E227" s="146"/>
      <c r="F227" s="148"/>
      <c r="G227" s="175"/>
      <c r="H227" s="176"/>
      <c r="I227" s="177"/>
      <c r="J227" s="177"/>
      <c r="K227" s="177"/>
      <c r="L227" s="177"/>
      <c r="M227" s="177"/>
      <c r="N227" s="200" t="str">
        <f>IFERROR(AVERAGE(Table2[[#This Row],[Circular-in (%)]],Table2[[#This Row],[Recyclable (%)]]), "-")</f>
        <v>-</v>
      </c>
      <c r="O227" s="64" t="str">
        <f>IFERROR(Table2[[#This Row],[Circularity (%)]]*Table2[[#This Row],[Weight (g)]], "-")</f>
        <v>-</v>
      </c>
      <c r="P227" s="174">
        <f>IFERROR(Table2[[#This Row],[Circular-in (%)]]*Table2[[#This Row],[Weight (g)]],"")</f>
        <v>0</v>
      </c>
      <c r="Q227" s="174">
        <f>Table2[[#This Row],[Weight (g)]]*Table2[[#This Row],[Recyclable (%)]]</f>
        <v>0</v>
      </c>
    </row>
    <row r="228" spans="2:17" ht="14.25" customHeight="1" x14ac:dyDescent="0.3">
      <c r="C228" s="139"/>
      <c r="D228" s="140"/>
      <c r="E228" s="140"/>
      <c r="F228" s="153"/>
      <c r="G228" s="195"/>
      <c r="H228" s="196"/>
      <c r="I228" s="197"/>
      <c r="J228" s="197"/>
      <c r="K228" s="197"/>
      <c r="L228" s="197"/>
      <c r="M228" s="197"/>
      <c r="N228" s="204" t="str">
        <f>IFERROR(AVERAGE(Table2[[#This Row],[Circular-in (%)]],Table2[[#This Row],[Recyclable (%)]]), "-")</f>
        <v>-</v>
      </c>
      <c r="O228" s="64" t="str">
        <f>IFERROR(Table2[[#This Row],[Circularity (%)]]*Table2[[#This Row],[Weight (g)]], "-")</f>
        <v>-</v>
      </c>
      <c r="P228" s="174">
        <f>IFERROR(Table2[[#This Row],[Circular-in (%)]]*Table2[[#This Row],[Weight (g)]],"")</f>
        <v>0</v>
      </c>
      <c r="Q228" s="174">
        <f>Table2[[#This Row],[Weight (g)]]*Table2[[#This Row],[Recyclable (%)]]</f>
        <v>0</v>
      </c>
    </row>
    <row r="229" spans="2:17" ht="14.25" customHeight="1" x14ac:dyDescent="0.3">
      <c r="C229" s="145"/>
      <c r="D229" s="146"/>
      <c r="E229" s="146"/>
      <c r="F229" s="148"/>
      <c r="G229" s="175"/>
      <c r="H229" s="176"/>
      <c r="I229" s="177"/>
      <c r="J229" s="177"/>
      <c r="K229" s="177"/>
      <c r="L229" s="177"/>
      <c r="M229" s="177"/>
      <c r="N229" s="200" t="str">
        <f>IFERROR(AVERAGE(Table2[[#This Row],[Circular-in (%)]],Table2[[#This Row],[Recyclable (%)]]), "-")</f>
        <v>-</v>
      </c>
      <c r="O229" s="64" t="str">
        <f>IFERROR(Table2[[#This Row],[Circularity (%)]]*Table2[[#This Row],[Weight (g)]], "-")</f>
        <v>-</v>
      </c>
      <c r="P229" s="174">
        <f>IFERROR(Table2[[#This Row],[Circular-in (%)]]*Table2[[#This Row],[Weight (g)]],"")</f>
        <v>0</v>
      </c>
      <c r="Q229" s="174">
        <f>Table2[[#This Row],[Weight (g)]]*Table2[[#This Row],[Recyclable (%)]]</f>
        <v>0</v>
      </c>
    </row>
    <row r="230" spans="2:17" ht="14.25" customHeight="1" x14ac:dyDescent="0.3">
      <c r="C230" s="133"/>
      <c r="D230" s="134"/>
      <c r="E230" s="134"/>
      <c r="F230" s="135"/>
      <c r="G230" s="186"/>
      <c r="H230" s="187"/>
      <c r="I230" s="178"/>
      <c r="J230" s="178"/>
      <c r="K230" s="178"/>
      <c r="L230" s="178"/>
      <c r="M230" s="178"/>
      <c r="N230" s="202" t="str">
        <f>IFERROR(AVERAGE(Table2[[#This Row],[Circular-in (%)]],Table2[[#This Row],[Recyclable (%)]]), "-")</f>
        <v>-</v>
      </c>
      <c r="O230" s="70" t="str">
        <f>IFERROR(Table2[[#This Row],[Circularity (%)]]*Table2[[#This Row],[Weight (g)]], "-")</f>
        <v>-</v>
      </c>
      <c r="P230" s="174">
        <f>IFERROR(Table2[[#This Row],[Circular-in (%)]]*Table2[[#This Row],[Weight (g)]],"")</f>
        <v>0</v>
      </c>
      <c r="Q230" s="174">
        <f>Table2[[#This Row],[Weight (g)]]*Table2[[#This Row],[Recyclable (%)]]</f>
        <v>0</v>
      </c>
    </row>
    <row r="231" spans="2:17" ht="14.25" customHeight="1" thickBot="1" x14ac:dyDescent="0.35">
      <c r="B231" s="217"/>
      <c r="C231" s="167"/>
      <c r="D231" s="168"/>
      <c r="E231" s="168"/>
      <c r="F231" s="169"/>
      <c r="G231" s="218"/>
      <c r="H231" s="219"/>
      <c r="I231" s="220"/>
      <c r="J231" s="220"/>
      <c r="K231" s="220"/>
      <c r="L231" s="220"/>
      <c r="M231" s="220"/>
      <c r="N231" s="221" t="str">
        <f>IFERROR(AVERAGE(Table2[[#This Row],[Circular-in (%)]],Table2[[#This Row],[Recyclable (%)]]), "-")</f>
        <v>-</v>
      </c>
      <c r="O231" s="166" t="str">
        <f>IFERROR(Table2[[#This Row],[Circularity (%)]]*Table2[[#This Row],[Weight (g)]], "-")</f>
        <v>-</v>
      </c>
      <c r="P231" s="237">
        <f>IFERROR(Table2[[#This Row],[Circular-in (%)]]*Table2[[#This Row],[Weight (g)]],"")</f>
        <v>0</v>
      </c>
      <c r="Q231" s="222">
        <f>Table2[[#This Row],[Weight (g)]]*Table2[[#This Row],[Recyclable (%)]]</f>
        <v>0</v>
      </c>
    </row>
  </sheetData>
  <sheetProtection sheet="1" objects="1" scenarios="1"/>
  <protectedRanges>
    <protectedRange algorithmName="SHA-512" hashValue="Dv8TLcwjxvBegIGpJFoKOq4ORx0vJVY1OcMiqgVRe1K4HdZoCIwl1LKoPhqlrmqaEBpqEn9CVExgl+iAGISI7w==" saltValue="vCKFoe9SaZRh+IIT8m0DNw==" spinCount="100000" sqref="B3:B7" name="General Information"/>
  </protectedRanges>
  <mergeCells count="9">
    <mergeCell ref="N8:Q8"/>
    <mergeCell ref="C4:F4"/>
    <mergeCell ref="C7:F7"/>
    <mergeCell ref="C6:F6"/>
    <mergeCell ref="C5:F5"/>
    <mergeCell ref="N4:Q4"/>
    <mergeCell ref="N5:Q5"/>
    <mergeCell ref="N6:Q6"/>
    <mergeCell ref="N7:Q7"/>
  </mergeCells>
  <dataValidations xWindow="326" yWindow="347" count="30">
    <dataValidation allowBlank="1" showInputMessage="1" showErrorMessage="1" prompt="Total weight of the product, calculates automatically from the table below" sqref="G4 I4" xr:uid="{00000000-0002-0000-0200-000000000000}"/>
    <dataValidation allowBlank="1" showInputMessage="1" showErrorMessage="1" prompt="Circularity score of the product, calculates automatically from the table below" sqref="G5" xr:uid="{00000000-0002-0000-0200-000001000000}"/>
    <dataValidation allowBlank="1" showInputMessage="1" showErrorMessage="1" prompt="Official registred name of the supplier" sqref="C4" xr:uid="{00000000-0002-0000-0200-000002000000}"/>
    <dataValidation allowBlank="1" showInputMessage="1" showErrorMessage="1" prompt="Date at which the pasport becomes active, and from which moment on Stedin will use the results in its analyses and reports." sqref="C6" xr:uid="{00000000-0002-0000-0200-000004000000}"/>
    <dataValidation allowBlank="1" showInputMessage="1" showErrorMessage="1" prompt="Name of the person signing the passport" sqref="N4" xr:uid="{00000000-0002-0000-0200-000005000000}"/>
    <dataValidation allowBlank="1" showInputMessage="1" showErrorMessage="1" prompt="Function of the person signing the passport (Should be C-level or national equivalent)" sqref="N5" xr:uid="{00000000-0002-0000-0200-000006000000}"/>
    <dataValidation allowBlank="1" showInputMessage="1" showErrorMessage="1" prompt="Percentage of the material that is recyled/non-virgin" sqref="G12:G13 G15:G68 G70:G123 G125:G178 G180:G231" xr:uid="{00000000-0002-0000-0200-000008000000}"/>
    <dataValidation allowBlank="1" showInputMessage="1" prompt="Unit for which the weight is filled in (for example M, KM, Unit)" sqref="D12:D231" xr:uid="{00000000-0002-0000-0200-00000B000000}"/>
    <dataValidation allowBlank="1" showInputMessage="1" prompt="Measurement for which the weight is filled in (for example 1, 100, 1000)" sqref="E12:E231" xr:uid="{00000000-0002-0000-0200-00000C000000}"/>
    <dataValidation allowBlank="1" showInputMessage="1" showErrorMessage="1" prompt="Weight of the material in grams" sqref="F12:F13 F15:F68 F70:F123 F125:F178 F180:F231" xr:uid="{00000000-0002-0000-0200-00000D000000}"/>
    <dataValidation allowBlank="1" showInputMessage="1" showErrorMessage="1" prompt="Percentage of the material that is recylable. See legend for description. " sqref="H12 H23 H34 H45 H56 H67 H78 H89 H100 H111 H122 H133 H144 H155 H166 H177 H188 H199 H210 H221" xr:uid="{00000000-0002-0000-0200-000009000000}"/>
    <dataValidation allowBlank="1" showInputMessage="1" showErrorMessage="1" prompt="Date at which the pasport becomes active, and from which moment on the network company will use the results in its analyses and reports." sqref="C6" xr:uid="{96A6606D-3ABE-4181-9047-A38A4208E494}"/>
    <dataValidation allowBlank="1" showInputMessage="1" showErrorMessage="1" prompt="Product number as used by Seller in its logistic stystem" sqref="C7:F7" xr:uid="{87C50E01-3749-4C44-B873-B3707C8D1BF9}"/>
    <dataValidation allowBlank="1" showInputMessage="1" showErrorMessage="1" prompt="Calculates automatically from the table. " sqref="O11" xr:uid="{257D600A-B85A-4EDD-92CD-5FF678995AC4}"/>
    <dataValidation allowBlank="1" showInputMessage="1" showErrorMessage="1" prompt="Circularity score of the product from the supplier, calculates automatically from the table below" sqref="I5" xr:uid="{C06DAD12-791A-4864-8A4E-499F39A6FFDE}"/>
    <dataValidation allowBlank="1" showInputMessage="1" showErrorMessage="1" prompt="Total circularity score of the product, calculates automatically from the table below" sqref="I6" xr:uid="{28FC2742-9328-41DA-9519-F071FE7D0EE2}"/>
    <dataValidation allowBlank="1" showInputMessage="1" showErrorMessage="1" prompt="KIWA Covenant Certificate Nr" sqref="N6" xr:uid="{8DE73FE7-5E80-4F4E-AF5F-2C85BA27B632}"/>
    <dataValidation allowBlank="1" showInputMessage="1" showErrorMessage="1" prompt="Issue date of the KIWA Covenant" sqref="N7" xr:uid="{0CAABC2A-727B-4894-9982-65F6A3748F9C}"/>
    <dataValidation allowBlank="1" showInputMessage="1" showErrorMessage="1" prompt="Signature of the person signing the passport_x000a_" sqref="N8" xr:uid="{EAC69800-D949-4215-8DFF-13975BB8BE68}"/>
    <dataValidation allowBlank="1" showInputMessage="1" showErrorMessage="1" prompt="Fill in your Tier 1 Supplier/Producer, who supplies this material/product to your company." sqref="I12 I14:I67 I69:I122 I124:I177 I179:I231" xr:uid="{00000000-0002-0000-0200-00000F000000}"/>
    <dataValidation allowBlank="1" showInputMessage="1" showErrorMessage="1" prompt="Source of the material used in your product, for example &quot;bauxite mining&quot; or &quot;PE recycling within the EU&quot;, etc." sqref="L25:L78 L12:L23 L80:L133 L135:L188 L190:L231" xr:uid="{00000000-0002-0000-0200-000012000000}"/>
    <dataValidation type="list" allowBlank="1" showInputMessage="1" showErrorMessage="1" sqref="H24:H33 H35:H44 H46:H55 H57:H66 H13:H22 H79:H88 H90:H99 H101:H110 H112:H121 H68:H77 H134:H143 H145:H154 H156:H165 H167:H176 H123:H132 H189:H198 H200:H209 H211:H220 H222:H231 H178:H187" xr:uid="{F3C5B90D-B947-4F39-8D70-224CF84A55DB}">
      <formula1>"0%, 100%"</formula1>
    </dataValidation>
    <dataValidation allowBlank="1" showInputMessage="1" showErrorMessage="1" prompt="Amount of circular material. Calculates automatically from the table. " sqref="O12:O231" xr:uid="{5028404D-1685-4E36-B695-938803EA0CBB}"/>
    <dataValidation allowBlank="1" showInputMessage="1" showErrorMessage="1" prompt="Base material used to make this material (if applicable)." sqref="M12:M231" xr:uid="{00000000-0002-0000-0200-00000E000000}"/>
    <dataValidation allowBlank="1" showInputMessage="1" showErrorMessage="1" prompt="Base product that your Tier 1 supplier supplies to your company." sqref="J12:J231" xr:uid="{00000000-0002-0000-0200-000010000000}"/>
    <dataValidation allowBlank="1" showInputMessage="1" showErrorMessage="1" prompt="Fill in your Tier 2 Supplier/Producer, who supplies the product/material to your Tier 1 supplier." sqref="K12:K231" xr:uid="{00000000-0002-0000-0200-000011000000}"/>
    <dataValidation allowBlank="1" showInputMessage="1" showErrorMessage="1" prompt="Circularity is based on reclycled material and recyclability. Calculates automatically from the table. " sqref="N11:N231" xr:uid="{7B3DB852-FED5-4F73-8027-C03504803437}"/>
    <dataValidation allowBlank="1" showInputMessage="1" showErrorMessage="1" prompt="Amount of recycled material. Calculates automatically from the table. " sqref="P11:P231" xr:uid="{E2C550FD-9799-4C84-8558-E41FA6672F8E}"/>
    <dataValidation allowBlank="1" showInputMessage="1" showErrorMessage="1" prompt="Amount of recycable material. Calculates automatically from the table." sqref="Q11:Q231" xr:uid="{70842270-C671-460C-82A2-9B976F6A40AD}"/>
    <dataValidation allowBlank="1" showInputMessage="1" showErrorMessage="1" prompt="Product name, as used in the systems of the network company" sqref="C5:F5" xr:uid="{B36F225B-BA26-4F81-8BF9-EFDD2C246E24}"/>
  </dataValidations>
  <pageMargins left="0.7" right="0.7" top="0.75" bottom="0.75" header="0.3" footer="0.3"/>
  <pageSetup orientation="portrait" r:id="rId1"/>
  <customProperties>
    <customPr name="_pios_id" r:id="rId2"/>
  </customProperties>
  <ignoredErrors>
    <ignoredError sqref="Q12 Q56 Q45 Q34 Q23 Q67 Q78 Q89 Q100 Q111" calculatedColumn="1"/>
  </ignoredErrors>
  <tableParts count="1">
    <tablePart r:id="rId3"/>
  </tableParts>
  <extLst>
    <ext xmlns:x14="http://schemas.microsoft.com/office/spreadsheetml/2009/9/main" uri="{CCE6A557-97BC-4b89-ADB6-D9C93CAAB3DF}">
      <x14:dataValidations xmlns:xm="http://schemas.microsoft.com/office/excel/2006/main" xWindow="326" yWindow="347" count="1">
        <x14:dataValidation type="list" allowBlank="1" showInputMessage="1" showErrorMessage="1" prompt="Material selected from the list of available materials in the materials list. " xr:uid="{00000000-0002-0000-0200-000013000000}">
          <x14:formula1>
            <xm:f>'Material list'!$B$3:$B$73</xm:f>
          </x14:formula1>
          <xm:sqref>C35:C77 C12:C22 C24:C33 C90:C132 C79:C88 C145:C187 C134:C143 C200:C231 C189:C198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3"/>
  <sheetViews>
    <sheetView showGridLines="0" topLeftCell="A2" zoomScaleNormal="100" workbookViewId="0">
      <selection activeCell="B2" sqref="B2"/>
    </sheetView>
  </sheetViews>
  <sheetFormatPr defaultColWidth="8.7265625" defaultRowHeight="14" x14ac:dyDescent="0.35"/>
  <cols>
    <col min="1" max="1" width="4.453125" style="39" customWidth="1"/>
    <col min="2" max="2" width="51.453125" style="41" customWidth="1"/>
    <col min="3" max="3" width="13.7265625" style="41" customWidth="1"/>
    <col min="4" max="9" width="9.453125" style="51" hidden="1" customWidth="1"/>
    <col min="10" max="10" width="7.26953125" style="41" hidden="1" customWidth="1"/>
    <col min="11" max="11" width="91.453125" style="39" hidden="1" customWidth="1"/>
    <col min="12" max="12" width="242" style="41" bestFit="1" customWidth="1"/>
    <col min="13" max="16384" width="8.7265625" style="41"/>
  </cols>
  <sheetData>
    <row r="1" spans="1:11" ht="14.5" x14ac:dyDescent="0.35">
      <c r="B1" s="40">
        <v>1</v>
      </c>
      <c r="C1" s="40">
        <f>B1+1</f>
        <v>2</v>
      </c>
      <c r="D1" s="40">
        <f>C1+1</f>
        <v>3</v>
      </c>
      <c r="E1" s="40">
        <f t="shared" ref="E1:J1" si="0">D1+1</f>
        <v>4</v>
      </c>
      <c r="F1" s="40">
        <f t="shared" si="0"/>
        <v>5</v>
      </c>
      <c r="G1" s="40">
        <f t="shared" si="0"/>
        <v>6</v>
      </c>
      <c r="H1" s="40">
        <f t="shared" si="0"/>
        <v>7</v>
      </c>
      <c r="I1" s="40">
        <f t="shared" si="0"/>
        <v>8</v>
      </c>
      <c r="J1" s="40">
        <f t="shared" si="0"/>
        <v>9</v>
      </c>
      <c r="K1" s="40">
        <f>J1+1</f>
        <v>10</v>
      </c>
    </row>
    <row r="2" spans="1:11" s="46" customFormat="1" ht="140.15" customHeight="1" x14ac:dyDescent="0.35">
      <c r="A2" s="42"/>
      <c r="B2" s="43" t="s">
        <v>24</v>
      </c>
      <c r="C2" s="44" t="s">
        <v>86</v>
      </c>
      <c r="D2" s="15" t="s">
        <v>87</v>
      </c>
      <c r="E2" s="15" t="s">
        <v>88</v>
      </c>
      <c r="F2" s="16" t="s">
        <v>89</v>
      </c>
      <c r="G2" s="15" t="s">
        <v>90</v>
      </c>
      <c r="H2" s="15" t="s">
        <v>91</v>
      </c>
      <c r="I2" s="15" t="s">
        <v>92</v>
      </c>
      <c r="J2" s="16" t="s">
        <v>93</v>
      </c>
      <c r="K2" s="45" t="s">
        <v>94</v>
      </c>
    </row>
    <row r="3" spans="1:11" s="48" customFormat="1" ht="13.5" customHeight="1" x14ac:dyDescent="0.35">
      <c r="A3" s="47"/>
      <c r="B3" s="26" t="s">
        <v>95</v>
      </c>
      <c r="C3" s="26" t="s">
        <v>96</v>
      </c>
      <c r="D3" s="27">
        <v>0.9</v>
      </c>
      <c r="E3" s="27">
        <v>1</v>
      </c>
      <c r="F3" s="27" t="s">
        <v>97</v>
      </c>
      <c r="G3" s="27">
        <v>0.95</v>
      </c>
      <c r="H3" s="27">
        <v>1</v>
      </c>
      <c r="I3" s="27" t="s">
        <v>97</v>
      </c>
      <c r="J3" s="28"/>
      <c r="K3" s="33"/>
    </row>
    <row r="4" spans="1:11" ht="13.5" customHeight="1" x14ac:dyDescent="0.35">
      <c r="B4" s="29" t="s">
        <v>98</v>
      </c>
      <c r="C4" s="29" t="s">
        <v>96</v>
      </c>
      <c r="D4" s="30">
        <v>0</v>
      </c>
      <c r="E4" s="27">
        <v>1</v>
      </c>
      <c r="F4" s="30" t="s">
        <v>99</v>
      </c>
      <c r="G4" s="30">
        <v>0.95</v>
      </c>
      <c r="H4" s="27">
        <v>1</v>
      </c>
      <c r="I4" s="30" t="s">
        <v>97</v>
      </c>
      <c r="J4" s="31"/>
      <c r="K4" s="33"/>
    </row>
    <row r="5" spans="1:11" ht="13.5" customHeight="1" x14ac:dyDescent="0.35">
      <c r="B5" s="29" t="s">
        <v>100</v>
      </c>
      <c r="C5" s="29" t="s">
        <v>96</v>
      </c>
      <c r="D5" s="30">
        <v>0</v>
      </c>
      <c r="E5" s="27">
        <v>1</v>
      </c>
      <c r="F5" s="32" t="s">
        <v>99</v>
      </c>
      <c r="G5" s="30">
        <v>0.95</v>
      </c>
      <c r="H5" s="27">
        <v>1</v>
      </c>
      <c r="I5" s="30" t="s">
        <v>97</v>
      </c>
      <c r="J5" s="31"/>
      <c r="K5" s="33"/>
    </row>
    <row r="6" spans="1:11" ht="13.5" customHeight="1" x14ac:dyDescent="0.35">
      <c r="B6" s="2" t="s">
        <v>101</v>
      </c>
      <c r="C6" s="2" t="s">
        <v>96</v>
      </c>
      <c r="D6" s="3"/>
      <c r="E6" s="5"/>
      <c r="F6" s="84"/>
      <c r="G6" s="3"/>
      <c r="H6" s="5"/>
      <c r="I6" s="3"/>
      <c r="J6" s="8"/>
      <c r="K6" s="7"/>
    </row>
    <row r="7" spans="1:11" s="48" customFormat="1" ht="13.5" customHeight="1" x14ac:dyDescent="0.35">
      <c r="A7" s="47"/>
      <c r="B7" s="29" t="s">
        <v>102</v>
      </c>
      <c r="C7" s="29" t="s">
        <v>96</v>
      </c>
      <c r="D7" s="30">
        <v>0</v>
      </c>
      <c r="E7" s="27">
        <v>1</v>
      </c>
      <c r="F7" s="30" t="s">
        <v>99</v>
      </c>
      <c r="G7" s="30">
        <v>0.95</v>
      </c>
      <c r="H7" s="27">
        <v>1</v>
      </c>
      <c r="I7" s="30" t="s">
        <v>97</v>
      </c>
      <c r="J7" s="31"/>
      <c r="K7" s="33"/>
    </row>
    <row r="8" spans="1:11" ht="13.5" customHeight="1" x14ac:dyDescent="0.35">
      <c r="B8" s="29" t="s">
        <v>103</v>
      </c>
      <c r="C8" s="29" t="s">
        <v>96</v>
      </c>
      <c r="D8" s="30">
        <v>0.9</v>
      </c>
      <c r="E8" s="27">
        <v>1</v>
      </c>
      <c r="F8" s="30" t="s">
        <v>97</v>
      </c>
      <c r="G8" s="30">
        <v>0.95</v>
      </c>
      <c r="H8" s="27">
        <v>0.8</v>
      </c>
      <c r="I8" s="30" t="s">
        <v>97</v>
      </c>
      <c r="J8" s="31"/>
      <c r="K8" s="33"/>
    </row>
    <row r="9" spans="1:11" s="48" customFormat="1" ht="13.5" customHeight="1" x14ac:dyDescent="0.35">
      <c r="A9" s="47"/>
      <c r="B9" s="29" t="s">
        <v>104</v>
      </c>
      <c r="C9" s="29" t="s">
        <v>105</v>
      </c>
      <c r="D9" s="30">
        <v>0.5</v>
      </c>
      <c r="E9" s="27">
        <v>0.5</v>
      </c>
      <c r="F9" s="30" t="s">
        <v>106</v>
      </c>
      <c r="G9" s="30">
        <v>0.5</v>
      </c>
      <c r="H9" s="27">
        <v>0.5</v>
      </c>
      <c r="I9" s="30" t="s">
        <v>106</v>
      </c>
      <c r="J9" s="31"/>
      <c r="K9" s="33"/>
    </row>
    <row r="10" spans="1:11" ht="13.5" customHeight="1" x14ac:dyDescent="0.35">
      <c r="B10" s="29" t="s">
        <v>107</v>
      </c>
      <c r="C10" s="29" t="s">
        <v>108</v>
      </c>
      <c r="D10" s="30">
        <v>0</v>
      </c>
      <c r="E10" s="27">
        <v>0</v>
      </c>
      <c r="F10" s="27" t="s">
        <v>97</v>
      </c>
      <c r="G10" s="30">
        <v>0.5</v>
      </c>
      <c r="H10" s="27">
        <v>1</v>
      </c>
      <c r="I10" s="30" t="s">
        <v>106</v>
      </c>
      <c r="J10" s="31"/>
      <c r="K10" s="33"/>
    </row>
    <row r="11" spans="1:11" ht="13.5" customHeight="1" x14ac:dyDescent="0.35">
      <c r="B11" s="29" t="s">
        <v>109</v>
      </c>
      <c r="C11" s="29" t="s">
        <v>108</v>
      </c>
      <c r="D11" s="30">
        <v>0</v>
      </c>
      <c r="E11" s="27">
        <v>0</v>
      </c>
      <c r="F11" s="30" t="s">
        <v>97</v>
      </c>
      <c r="G11" s="30">
        <v>0.5</v>
      </c>
      <c r="H11" s="27">
        <v>1</v>
      </c>
      <c r="I11" s="30" t="s">
        <v>106</v>
      </c>
      <c r="J11" s="31"/>
      <c r="K11" s="33"/>
    </row>
    <row r="12" spans="1:11" ht="13.5" customHeight="1" x14ac:dyDescent="0.35">
      <c r="B12" s="29" t="s">
        <v>110</v>
      </c>
      <c r="C12" s="29" t="s">
        <v>108</v>
      </c>
      <c r="D12" s="30">
        <v>0</v>
      </c>
      <c r="E12" s="27">
        <v>0</v>
      </c>
      <c r="F12" s="30" t="s">
        <v>97</v>
      </c>
      <c r="G12" s="30">
        <v>0.5</v>
      </c>
      <c r="H12" s="27">
        <v>1</v>
      </c>
      <c r="I12" s="30" t="s">
        <v>106</v>
      </c>
      <c r="J12" s="31"/>
      <c r="K12" s="33"/>
    </row>
    <row r="13" spans="1:11" ht="13.5" customHeight="1" x14ac:dyDescent="0.35">
      <c r="B13" s="29" t="s">
        <v>111</v>
      </c>
      <c r="C13" s="29" t="s">
        <v>108</v>
      </c>
      <c r="D13" s="30">
        <v>0</v>
      </c>
      <c r="E13" s="27">
        <v>0</v>
      </c>
      <c r="F13" s="27" t="s">
        <v>97</v>
      </c>
      <c r="G13" s="30">
        <v>0.5</v>
      </c>
      <c r="H13" s="27">
        <v>1</v>
      </c>
      <c r="I13" s="30" t="s">
        <v>106</v>
      </c>
      <c r="J13" s="31"/>
      <c r="K13" s="33"/>
    </row>
    <row r="14" spans="1:11" s="48" customFormat="1" ht="13.5" customHeight="1" x14ac:dyDescent="0.35">
      <c r="A14" s="47"/>
      <c r="B14" s="29" t="s">
        <v>112</v>
      </c>
      <c r="C14" s="29" t="s">
        <v>108</v>
      </c>
      <c r="D14" s="30">
        <v>0</v>
      </c>
      <c r="E14" s="27">
        <v>0</v>
      </c>
      <c r="F14" s="27" t="s">
        <v>97</v>
      </c>
      <c r="G14" s="30">
        <v>0.4</v>
      </c>
      <c r="H14" s="27">
        <v>1</v>
      </c>
      <c r="I14" s="30" t="s">
        <v>106</v>
      </c>
      <c r="J14" s="31"/>
      <c r="K14" s="33"/>
    </row>
    <row r="15" spans="1:11" s="48" customFormat="1" ht="13.5" customHeight="1" x14ac:dyDescent="0.35">
      <c r="A15" s="47"/>
      <c r="B15" s="29" t="s">
        <v>113</v>
      </c>
      <c r="C15" s="29" t="s">
        <v>96</v>
      </c>
      <c r="D15" s="30">
        <v>0.4</v>
      </c>
      <c r="E15" s="27">
        <v>1</v>
      </c>
      <c r="F15" s="30" t="s">
        <v>97</v>
      </c>
      <c r="G15" s="30">
        <v>0.95</v>
      </c>
      <c r="H15" s="27">
        <v>1</v>
      </c>
      <c r="I15" s="30" t="s">
        <v>97</v>
      </c>
      <c r="J15" s="31"/>
      <c r="K15" s="33"/>
    </row>
    <row r="16" spans="1:11" s="48" customFormat="1" ht="13.5" customHeight="1" x14ac:dyDescent="0.35">
      <c r="A16" s="47"/>
      <c r="B16" s="29" t="s">
        <v>114</v>
      </c>
      <c r="C16" s="29" t="s">
        <v>96</v>
      </c>
      <c r="D16" s="30">
        <v>0.9</v>
      </c>
      <c r="E16" s="27">
        <v>1</v>
      </c>
      <c r="F16" s="30" t="s">
        <v>97</v>
      </c>
      <c r="G16" s="30">
        <v>0.95</v>
      </c>
      <c r="H16" s="27">
        <v>1</v>
      </c>
      <c r="I16" s="30" t="s">
        <v>97</v>
      </c>
      <c r="J16" s="31"/>
      <c r="K16" s="33"/>
    </row>
    <row r="17" spans="1:11" s="48" customFormat="1" ht="13.5" customHeight="1" x14ac:dyDescent="0.35">
      <c r="A17" s="47"/>
      <c r="B17" s="29" t="s">
        <v>115</v>
      </c>
      <c r="C17" s="29" t="s">
        <v>96</v>
      </c>
      <c r="D17" s="30">
        <v>0.4</v>
      </c>
      <c r="E17" s="27">
        <v>1</v>
      </c>
      <c r="F17" s="30" t="s">
        <v>97</v>
      </c>
      <c r="G17" s="30">
        <v>0.95</v>
      </c>
      <c r="H17" s="27">
        <v>1</v>
      </c>
      <c r="I17" s="30" t="s">
        <v>97</v>
      </c>
      <c r="J17" s="31"/>
      <c r="K17" s="33"/>
    </row>
    <row r="18" spans="1:11" s="48" customFormat="1" ht="13.5" customHeight="1" x14ac:dyDescent="0.35">
      <c r="A18" s="47"/>
      <c r="B18" s="2" t="s">
        <v>116</v>
      </c>
      <c r="C18" s="2" t="s">
        <v>96</v>
      </c>
      <c r="D18" s="3"/>
      <c r="E18" s="5"/>
      <c r="F18" s="3"/>
      <c r="G18" s="3"/>
      <c r="H18" s="5"/>
      <c r="I18" s="3"/>
      <c r="J18" s="8"/>
      <c r="K18" s="7"/>
    </row>
    <row r="19" spans="1:11" s="48" customFormat="1" ht="13.5" customHeight="1" x14ac:dyDescent="0.35">
      <c r="A19" s="47"/>
      <c r="B19" s="2" t="s">
        <v>117</v>
      </c>
      <c r="C19" s="2" t="s">
        <v>96</v>
      </c>
      <c r="D19" s="3"/>
      <c r="E19" s="5"/>
      <c r="F19" s="3"/>
      <c r="G19" s="3"/>
      <c r="H19" s="5"/>
      <c r="I19" s="3"/>
      <c r="J19" s="8"/>
      <c r="K19" s="7"/>
    </row>
    <row r="20" spans="1:11" ht="13.5" customHeight="1" x14ac:dyDescent="0.35">
      <c r="B20" s="29" t="s">
        <v>118</v>
      </c>
      <c r="C20" s="29" t="s">
        <v>119</v>
      </c>
      <c r="D20" s="30">
        <v>0.4</v>
      </c>
      <c r="E20" s="27">
        <v>1</v>
      </c>
      <c r="F20" s="30" t="s">
        <v>97</v>
      </c>
      <c r="G20" s="30">
        <v>0.95</v>
      </c>
      <c r="H20" s="27">
        <v>1</v>
      </c>
      <c r="I20" s="30" t="s">
        <v>97</v>
      </c>
      <c r="J20" s="31"/>
      <c r="K20" s="33"/>
    </row>
    <row r="21" spans="1:11" ht="13.5" customHeight="1" x14ac:dyDescent="0.35">
      <c r="B21" s="29" t="s">
        <v>120</v>
      </c>
      <c r="C21" s="29" t="s">
        <v>105</v>
      </c>
      <c r="D21" s="30">
        <v>0</v>
      </c>
      <c r="E21" s="27">
        <v>0</v>
      </c>
      <c r="F21" s="30" t="s">
        <v>99</v>
      </c>
      <c r="G21" s="30">
        <v>0</v>
      </c>
      <c r="H21" s="27">
        <v>0</v>
      </c>
      <c r="I21" s="30" t="s">
        <v>99</v>
      </c>
      <c r="J21" s="31"/>
      <c r="K21" s="33"/>
    </row>
    <row r="22" spans="1:11" ht="13.5" customHeight="1" x14ac:dyDescent="0.35">
      <c r="B22" s="29" t="s">
        <v>121</v>
      </c>
      <c r="C22" s="29" t="s">
        <v>105</v>
      </c>
      <c r="D22" s="30">
        <v>0</v>
      </c>
      <c r="E22" s="27">
        <v>0</v>
      </c>
      <c r="F22" s="30" t="s">
        <v>99</v>
      </c>
      <c r="G22" s="30">
        <v>0</v>
      </c>
      <c r="H22" s="27">
        <v>0</v>
      </c>
      <c r="I22" s="30" t="s">
        <v>99</v>
      </c>
      <c r="J22" s="31" t="s">
        <v>122</v>
      </c>
      <c r="K22" s="33" t="s">
        <v>123</v>
      </c>
    </row>
    <row r="23" spans="1:11" ht="13.5" customHeight="1" x14ac:dyDescent="0.35">
      <c r="B23" s="29" t="s">
        <v>124</v>
      </c>
      <c r="C23" s="29" t="s">
        <v>119</v>
      </c>
      <c r="D23" s="30">
        <v>0.9</v>
      </c>
      <c r="E23" s="27">
        <v>1</v>
      </c>
      <c r="F23" s="30" t="s">
        <v>97</v>
      </c>
      <c r="G23" s="30">
        <v>0.5</v>
      </c>
      <c r="H23" s="27">
        <v>1</v>
      </c>
      <c r="I23" s="30" t="s">
        <v>97</v>
      </c>
      <c r="J23" s="31"/>
      <c r="K23" s="33"/>
    </row>
    <row r="24" spans="1:11" s="48" customFormat="1" ht="13.5" customHeight="1" x14ac:dyDescent="0.35">
      <c r="A24" s="47"/>
      <c r="B24" s="29" t="s">
        <v>125</v>
      </c>
      <c r="C24" s="29" t="s">
        <v>96</v>
      </c>
      <c r="D24" s="30">
        <v>0</v>
      </c>
      <c r="E24" s="27">
        <v>1</v>
      </c>
      <c r="F24" s="30" t="s">
        <v>97</v>
      </c>
      <c r="G24" s="30">
        <v>0.95</v>
      </c>
      <c r="H24" s="27">
        <v>1</v>
      </c>
      <c r="I24" s="30" t="s">
        <v>97</v>
      </c>
      <c r="J24" s="31"/>
      <c r="K24" s="33"/>
    </row>
    <row r="25" spans="1:11" s="48" customFormat="1" ht="13.5" customHeight="1" x14ac:dyDescent="0.35">
      <c r="A25" s="47"/>
      <c r="B25" s="29" t="s">
        <v>126</v>
      </c>
      <c r="C25" s="29" t="s">
        <v>127</v>
      </c>
      <c r="D25" s="30">
        <v>0</v>
      </c>
      <c r="E25" s="27">
        <v>0</v>
      </c>
      <c r="F25" s="30" t="s">
        <v>99</v>
      </c>
      <c r="G25" s="30">
        <v>1</v>
      </c>
      <c r="H25" s="27">
        <v>1</v>
      </c>
      <c r="I25" s="30" t="s">
        <v>97</v>
      </c>
      <c r="J25" s="31"/>
      <c r="K25" s="33"/>
    </row>
    <row r="26" spans="1:11" s="48" customFormat="1" ht="13.5" customHeight="1" x14ac:dyDescent="0.35">
      <c r="A26" s="47"/>
      <c r="B26" s="29" t="s">
        <v>128</v>
      </c>
      <c r="C26" s="29" t="s">
        <v>105</v>
      </c>
      <c r="D26" s="30">
        <v>0</v>
      </c>
      <c r="E26" s="27">
        <v>0</v>
      </c>
      <c r="F26" s="30" t="s">
        <v>99</v>
      </c>
      <c r="G26" s="30">
        <v>0</v>
      </c>
      <c r="H26" s="27">
        <v>0</v>
      </c>
      <c r="I26" s="30" t="s">
        <v>99</v>
      </c>
      <c r="J26" s="31"/>
      <c r="K26" s="33"/>
    </row>
    <row r="27" spans="1:11" s="48" customFormat="1" ht="13.5" customHeight="1" x14ac:dyDescent="0.35">
      <c r="A27" s="47"/>
      <c r="B27" s="29" t="s">
        <v>129</v>
      </c>
      <c r="C27" s="29" t="s">
        <v>96</v>
      </c>
      <c r="D27" s="30">
        <v>0.95</v>
      </c>
      <c r="E27" s="27">
        <v>1</v>
      </c>
      <c r="F27" s="30" t="s">
        <v>97</v>
      </c>
      <c r="G27" s="30">
        <v>0.95</v>
      </c>
      <c r="H27" s="27">
        <v>1</v>
      </c>
      <c r="I27" s="30" t="s">
        <v>97</v>
      </c>
      <c r="J27" s="31"/>
      <c r="K27" s="33"/>
    </row>
    <row r="28" spans="1:11" s="48" customFormat="1" ht="13.5" customHeight="1" x14ac:dyDescent="0.35">
      <c r="A28" s="47"/>
      <c r="B28" s="29" t="s">
        <v>130</v>
      </c>
      <c r="C28" s="29" t="s">
        <v>96</v>
      </c>
      <c r="D28" s="30">
        <v>0.95</v>
      </c>
      <c r="E28" s="27">
        <v>1</v>
      </c>
      <c r="F28" s="30" t="s">
        <v>97</v>
      </c>
      <c r="G28" s="30">
        <v>0.95</v>
      </c>
      <c r="H28" s="27">
        <v>1</v>
      </c>
      <c r="I28" s="30" t="s">
        <v>97</v>
      </c>
      <c r="J28" s="31"/>
      <c r="K28" s="33"/>
    </row>
    <row r="29" spans="1:11" s="48" customFormat="1" ht="13.5" customHeight="1" x14ac:dyDescent="0.35">
      <c r="A29" s="47"/>
      <c r="B29" s="29" t="s">
        <v>131</v>
      </c>
      <c r="C29" s="29" t="s">
        <v>96</v>
      </c>
      <c r="D29" s="30"/>
      <c r="E29" s="27"/>
      <c r="F29" s="30"/>
      <c r="G29" s="30"/>
      <c r="H29" s="27"/>
      <c r="I29" s="30"/>
      <c r="J29" s="31"/>
      <c r="K29" s="49"/>
    </row>
    <row r="30" spans="1:11" s="48" customFormat="1" ht="13.5" customHeight="1" x14ac:dyDescent="0.35">
      <c r="A30" s="47"/>
      <c r="B30" s="29" t="s">
        <v>132</v>
      </c>
      <c r="C30" s="29" t="s">
        <v>96</v>
      </c>
      <c r="D30" s="30">
        <v>0.95</v>
      </c>
      <c r="E30" s="27">
        <v>1</v>
      </c>
      <c r="F30" s="30" t="s">
        <v>97</v>
      </c>
      <c r="G30" s="30">
        <v>0.95</v>
      </c>
      <c r="H30" s="27">
        <v>1</v>
      </c>
      <c r="I30" s="30" t="s">
        <v>97</v>
      </c>
      <c r="J30" s="31"/>
      <c r="K30" s="33"/>
    </row>
    <row r="31" spans="1:11" s="48" customFormat="1" ht="13.5" customHeight="1" x14ac:dyDescent="0.35">
      <c r="A31" s="47"/>
      <c r="B31" s="29" t="s">
        <v>133</v>
      </c>
      <c r="C31" s="29" t="s">
        <v>134</v>
      </c>
      <c r="D31" s="30">
        <v>0</v>
      </c>
      <c r="E31" s="27">
        <v>0</v>
      </c>
      <c r="F31" s="30" t="s">
        <v>99</v>
      </c>
      <c r="G31" s="30">
        <v>0.95</v>
      </c>
      <c r="H31" s="27">
        <v>1</v>
      </c>
      <c r="I31" s="30" t="s">
        <v>106</v>
      </c>
      <c r="J31" s="31"/>
      <c r="K31" s="33"/>
    </row>
    <row r="32" spans="1:11" s="48" customFormat="1" ht="13.5" customHeight="1" x14ac:dyDescent="0.35">
      <c r="A32" s="47"/>
      <c r="B32" s="29" t="s">
        <v>135</v>
      </c>
      <c r="C32" s="29" t="s">
        <v>134</v>
      </c>
      <c r="D32" s="30">
        <v>1</v>
      </c>
      <c r="E32" s="27">
        <v>1</v>
      </c>
      <c r="F32" s="30" t="s">
        <v>97</v>
      </c>
      <c r="G32" s="30">
        <v>0.95</v>
      </c>
      <c r="H32" s="27">
        <v>1</v>
      </c>
      <c r="I32" s="34" t="s">
        <v>97</v>
      </c>
      <c r="J32" s="31"/>
      <c r="K32" s="33"/>
    </row>
    <row r="33" spans="1:11" s="48" customFormat="1" ht="13.5" customHeight="1" x14ac:dyDescent="0.35">
      <c r="A33" s="47"/>
      <c r="B33" s="2" t="s">
        <v>136</v>
      </c>
      <c r="C33" s="2" t="s">
        <v>134</v>
      </c>
      <c r="D33" s="3"/>
      <c r="E33" s="5"/>
      <c r="F33" s="3"/>
      <c r="G33" s="3"/>
      <c r="H33" s="5"/>
      <c r="I33" s="83"/>
      <c r="J33" s="8"/>
      <c r="K33" s="7"/>
    </row>
    <row r="34" spans="1:11" ht="13.5" customHeight="1" x14ac:dyDescent="0.35">
      <c r="B34" s="29" t="s">
        <v>137</v>
      </c>
      <c r="C34" s="29" t="s">
        <v>134</v>
      </c>
      <c r="D34" s="30">
        <v>0</v>
      </c>
      <c r="E34" s="27">
        <v>0</v>
      </c>
      <c r="F34" s="30" t="s">
        <v>99</v>
      </c>
      <c r="G34" s="30">
        <v>0</v>
      </c>
      <c r="H34" s="27">
        <v>0</v>
      </c>
      <c r="I34" s="34" t="s">
        <v>99</v>
      </c>
      <c r="J34" s="31"/>
      <c r="K34" s="33"/>
    </row>
    <row r="35" spans="1:11" ht="13.5" customHeight="1" x14ac:dyDescent="0.35">
      <c r="B35" s="2" t="s">
        <v>138</v>
      </c>
      <c r="C35" s="2" t="s">
        <v>134</v>
      </c>
      <c r="D35" s="3"/>
      <c r="E35" s="5"/>
      <c r="F35" s="3"/>
      <c r="G35" s="3"/>
      <c r="H35" s="5"/>
      <c r="I35" s="83"/>
      <c r="J35" s="8"/>
      <c r="K35" s="7"/>
    </row>
    <row r="36" spans="1:11" s="48" customFormat="1" ht="13.5" customHeight="1" x14ac:dyDescent="0.35">
      <c r="A36" s="47"/>
      <c r="B36" s="29" t="s">
        <v>105</v>
      </c>
      <c r="C36" s="29" t="s">
        <v>105</v>
      </c>
      <c r="D36" s="30">
        <v>0</v>
      </c>
      <c r="E36" s="27">
        <v>0</v>
      </c>
      <c r="F36" s="30" t="s">
        <v>99</v>
      </c>
      <c r="G36" s="30">
        <v>0</v>
      </c>
      <c r="H36" s="27">
        <v>0</v>
      </c>
      <c r="I36" s="34" t="s">
        <v>99</v>
      </c>
      <c r="J36" s="31"/>
      <c r="K36" s="33"/>
    </row>
    <row r="37" spans="1:11" ht="13.5" customHeight="1" x14ac:dyDescent="0.35">
      <c r="B37" s="26" t="s">
        <v>139</v>
      </c>
      <c r="C37" s="26" t="s">
        <v>105</v>
      </c>
      <c r="D37" s="27">
        <v>0</v>
      </c>
      <c r="E37" s="27">
        <v>0</v>
      </c>
      <c r="F37" s="27" t="s">
        <v>99</v>
      </c>
      <c r="G37" s="30">
        <v>0</v>
      </c>
      <c r="H37" s="27">
        <v>0</v>
      </c>
      <c r="I37" s="34" t="s">
        <v>99</v>
      </c>
      <c r="J37" s="28"/>
      <c r="K37" s="33"/>
    </row>
    <row r="38" spans="1:11" ht="13.5" customHeight="1" x14ac:dyDescent="0.35">
      <c r="B38" s="26" t="s">
        <v>140</v>
      </c>
      <c r="C38" s="26" t="s">
        <v>105</v>
      </c>
      <c r="D38" s="27">
        <v>0</v>
      </c>
      <c r="E38" s="27">
        <v>0</v>
      </c>
      <c r="F38" s="27" t="s">
        <v>99</v>
      </c>
      <c r="G38" s="30">
        <v>0</v>
      </c>
      <c r="H38" s="27">
        <v>0</v>
      </c>
      <c r="I38" s="30" t="s">
        <v>99</v>
      </c>
      <c r="J38" s="28" t="s">
        <v>122</v>
      </c>
      <c r="K38" s="33"/>
    </row>
    <row r="39" spans="1:11" ht="13.5" customHeight="1" x14ac:dyDescent="0.35">
      <c r="B39" s="29" t="s">
        <v>141</v>
      </c>
      <c r="C39" s="29" t="s">
        <v>127</v>
      </c>
      <c r="D39" s="30">
        <v>0.9</v>
      </c>
      <c r="E39" s="27">
        <v>0.97</v>
      </c>
      <c r="F39" s="30" t="s">
        <v>97</v>
      </c>
      <c r="G39" s="30">
        <v>0.95</v>
      </c>
      <c r="H39" s="27">
        <v>1</v>
      </c>
      <c r="I39" s="30" t="s">
        <v>97</v>
      </c>
      <c r="J39" s="35"/>
      <c r="K39" s="33"/>
    </row>
    <row r="40" spans="1:11" s="48" customFormat="1" ht="13.5" customHeight="1" x14ac:dyDescent="0.35">
      <c r="A40" s="47"/>
      <c r="B40" s="29" t="s">
        <v>142</v>
      </c>
      <c r="C40" s="29" t="s">
        <v>127</v>
      </c>
      <c r="D40" s="30">
        <v>0.9</v>
      </c>
      <c r="E40" s="30">
        <v>1</v>
      </c>
      <c r="F40" s="30" t="s">
        <v>106</v>
      </c>
      <c r="G40" s="30">
        <v>0.95</v>
      </c>
      <c r="H40" s="30">
        <v>1</v>
      </c>
      <c r="I40" s="30" t="s">
        <v>106</v>
      </c>
      <c r="J40" s="31"/>
      <c r="K40" s="33"/>
    </row>
    <row r="41" spans="1:11" ht="13.5" customHeight="1" x14ac:dyDescent="0.35">
      <c r="B41" s="29" t="s">
        <v>143</v>
      </c>
      <c r="C41" s="29" t="s">
        <v>127</v>
      </c>
      <c r="D41" s="30">
        <v>0.9</v>
      </c>
      <c r="E41" s="30">
        <v>1</v>
      </c>
      <c r="F41" s="30" t="s">
        <v>97</v>
      </c>
      <c r="G41" s="30">
        <v>0.95</v>
      </c>
      <c r="H41" s="30">
        <v>1</v>
      </c>
      <c r="I41" s="30" t="s">
        <v>97</v>
      </c>
      <c r="J41" s="31"/>
      <c r="K41" s="49"/>
    </row>
    <row r="42" spans="1:11" ht="13.5" customHeight="1" x14ac:dyDescent="0.35">
      <c r="B42" s="29" t="s">
        <v>144</v>
      </c>
      <c r="C42" s="29" t="s">
        <v>127</v>
      </c>
      <c r="D42" s="30">
        <v>0</v>
      </c>
      <c r="E42" s="30">
        <v>0.97</v>
      </c>
      <c r="F42" s="30" t="s">
        <v>97</v>
      </c>
      <c r="G42" s="30">
        <v>0</v>
      </c>
      <c r="H42" s="30">
        <v>0.8</v>
      </c>
      <c r="I42" s="30" t="s">
        <v>106</v>
      </c>
      <c r="J42" s="31" t="s">
        <v>122</v>
      </c>
      <c r="K42" s="36" t="s">
        <v>145</v>
      </c>
    </row>
    <row r="43" spans="1:11" ht="13.5" customHeight="1" x14ac:dyDescent="0.35">
      <c r="B43" s="29" t="s">
        <v>146</v>
      </c>
      <c r="C43" s="29" t="s">
        <v>127</v>
      </c>
      <c r="D43" s="30">
        <v>0.5</v>
      </c>
      <c r="E43" s="30">
        <v>1</v>
      </c>
      <c r="F43" s="30" t="s">
        <v>97</v>
      </c>
      <c r="G43" s="30">
        <v>0</v>
      </c>
      <c r="H43" s="30">
        <v>0.8</v>
      </c>
      <c r="I43" s="30" t="s">
        <v>106</v>
      </c>
      <c r="J43" s="31" t="s">
        <v>122</v>
      </c>
      <c r="K43" s="36" t="s">
        <v>147</v>
      </c>
    </row>
    <row r="44" spans="1:11" ht="13.5" customHeight="1" x14ac:dyDescent="0.35">
      <c r="B44" s="29" t="s">
        <v>148</v>
      </c>
      <c r="C44" s="29" t="s">
        <v>127</v>
      </c>
      <c r="D44" s="30">
        <v>1</v>
      </c>
      <c r="E44" s="30">
        <v>1</v>
      </c>
      <c r="F44" s="30" t="s">
        <v>97</v>
      </c>
      <c r="G44" s="30">
        <v>0</v>
      </c>
      <c r="H44" s="30">
        <v>0.8</v>
      </c>
      <c r="I44" s="30" t="s">
        <v>106</v>
      </c>
      <c r="J44" s="31" t="s">
        <v>122</v>
      </c>
      <c r="K44" s="36" t="s">
        <v>145</v>
      </c>
    </row>
    <row r="45" spans="1:11" ht="13.5" customHeight="1" x14ac:dyDescent="0.35">
      <c r="B45" s="2" t="s">
        <v>149</v>
      </c>
      <c r="C45" s="2" t="s">
        <v>127</v>
      </c>
      <c r="D45" s="3"/>
      <c r="E45" s="3"/>
      <c r="F45" s="3"/>
      <c r="G45" s="3"/>
      <c r="H45" s="3"/>
      <c r="I45" s="3"/>
      <c r="J45" s="8"/>
      <c r="K45" s="85"/>
    </row>
    <row r="46" spans="1:11" ht="13.5" customHeight="1" x14ac:dyDescent="0.35">
      <c r="B46" s="29" t="s">
        <v>150</v>
      </c>
      <c r="C46" s="29" t="s">
        <v>127</v>
      </c>
      <c r="D46" s="30">
        <v>0.5</v>
      </c>
      <c r="E46" s="30">
        <v>1</v>
      </c>
      <c r="F46" s="30"/>
      <c r="G46" s="30">
        <v>0.9</v>
      </c>
      <c r="H46" s="30">
        <v>1</v>
      </c>
      <c r="I46" s="30" t="s">
        <v>106</v>
      </c>
      <c r="J46" s="31"/>
      <c r="K46" s="33"/>
    </row>
    <row r="47" spans="1:11" ht="13.5" customHeight="1" x14ac:dyDescent="0.35">
      <c r="B47" s="2" t="s">
        <v>151</v>
      </c>
      <c r="C47" s="2" t="s">
        <v>152</v>
      </c>
      <c r="D47" s="3"/>
      <c r="E47" s="3"/>
      <c r="F47" s="3"/>
      <c r="G47" s="3"/>
      <c r="H47" s="3"/>
      <c r="I47" s="3"/>
      <c r="J47" s="8"/>
      <c r="K47" s="7"/>
    </row>
    <row r="48" spans="1:11" ht="13.5" customHeight="1" x14ac:dyDescent="0.35">
      <c r="B48" s="29" t="s">
        <v>153</v>
      </c>
      <c r="C48" s="29" t="s">
        <v>127</v>
      </c>
      <c r="D48" s="30">
        <v>0</v>
      </c>
      <c r="E48" s="30">
        <v>0.97</v>
      </c>
      <c r="F48" s="30" t="s">
        <v>97</v>
      </c>
      <c r="G48" s="30">
        <v>0</v>
      </c>
      <c r="H48" s="30">
        <v>0.8</v>
      </c>
      <c r="I48" s="30" t="s">
        <v>106</v>
      </c>
      <c r="J48" s="31" t="s">
        <v>122</v>
      </c>
      <c r="K48" s="33" t="s">
        <v>145</v>
      </c>
    </row>
    <row r="49" spans="2:11" ht="13.5" customHeight="1" x14ac:dyDescent="0.35">
      <c r="B49" s="29" t="s">
        <v>154</v>
      </c>
      <c r="C49" s="29" t="s">
        <v>127</v>
      </c>
      <c r="D49" s="30">
        <v>0</v>
      </c>
      <c r="E49" s="30">
        <v>0.97</v>
      </c>
      <c r="F49" s="30" t="s">
        <v>97</v>
      </c>
      <c r="G49" s="30">
        <v>0</v>
      </c>
      <c r="H49" s="30">
        <v>0.8</v>
      </c>
      <c r="I49" s="30" t="s">
        <v>106</v>
      </c>
      <c r="J49" s="31" t="s">
        <v>122</v>
      </c>
      <c r="K49" s="36" t="s">
        <v>145</v>
      </c>
    </row>
    <row r="50" spans="2:11" ht="13.5" customHeight="1" x14ac:dyDescent="0.35">
      <c r="B50" s="29" t="s">
        <v>155</v>
      </c>
      <c r="C50" s="29" t="s">
        <v>105</v>
      </c>
      <c r="D50" s="30">
        <v>0.2</v>
      </c>
      <c r="E50" s="30">
        <v>0</v>
      </c>
      <c r="F50" s="30" t="s">
        <v>99</v>
      </c>
      <c r="G50" s="30">
        <v>0</v>
      </c>
      <c r="H50" s="30">
        <v>0</v>
      </c>
      <c r="I50" s="30" t="s">
        <v>99</v>
      </c>
      <c r="J50" s="31" t="s">
        <v>122</v>
      </c>
      <c r="K50" s="33" t="s">
        <v>156</v>
      </c>
    </row>
    <row r="51" spans="2:11" ht="13.5" customHeight="1" x14ac:dyDescent="0.35">
      <c r="B51" s="29" t="s">
        <v>157</v>
      </c>
      <c r="C51" s="29" t="s">
        <v>127</v>
      </c>
      <c r="D51" s="30">
        <v>0</v>
      </c>
      <c r="E51" s="30">
        <v>0.97</v>
      </c>
      <c r="F51" s="30" t="s">
        <v>97</v>
      </c>
      <c r="G51" s="30">
        <v>0.1</v>
      </c>
      <c r="H51" s="30">
        <v>1</v>
      </c>
      <c r="I51" s="30" t="s">
        <v>97</v>
      </c>
      <c r="J51" s="31"/>
      <c r="K51" s="49"/>
    </row>
    <row r="52" spans="2:11" ht="13.5" customHeight="1" x14ac:dyDescent="0.35">
      <c r="B52" s="2" t="s">
        <v>158</v>
      </c>
      <c r="C52" s="2" t="s">
        <v>127</v>
      </c>
      <c r="D52" s="3"/>
      <c r="E52" s="3"/>
      <c r="F52" s="3"/>
      <c r="G52" s="3"/>
      <c r="H52" s="3"/>
      <c r="I52" s="3"/>
      <c r="J52" s="8"/>
      <c r="K52" s="86"/>
    </row>
    <row r="53" spans="2:11" ht="13.5" customHeight="1" x14ac:dyDescent="0.35">
      <c r="B53" s="29" t="s">
        <v>159</v>
      </c>
      <c r="C53" s="29" t="s">
        <v>127</v>
      </c>
      <c r="D53" s="30">
        <v>0.14000000000000001</v>
      </c>
      <c r="E53" s="30">
        <v>0.97</v>
      </c>
      <c r="F53" s="30" t="s">
        <v>106</v>
      </c>
      <c r="G53" s="30">
        <v>0.1</v>
      </c>
      <c r="H53" s="30">
        <v>0.8</v>
      </c>
      <c r="I53" s="30" t="s">
        <v>106</v>
      </c>
      <c r="J53" s="31"/>
      <c r="K53" s="33"/>
    </row>
    <row r="54" spans="2:11" ht="13.5" customHeight="1" x14ac:dyDescent="0.35">
      <c r="B54" s="29" t="s">
        <v>160</v>
      </c>
      <c r="C54" s="29" t="s">
        <v>161</v>
      </c>
      <c r="D54" s="30">
        <v>0.5</v>
      </c>
      <c r="E54" s="30">
        <v>1</v>
      </c>
      <c r="F54" s="30" t="s">
        <v>97</v>
      </c>
      <c r="G54" s="30">
        <v>0.5</v>
      </c>
      <c r="H54" s="30">
        <v>1</v>
      </c>
      <c r="I54" s="30" t="s">
        <v>97</v>
      </c>
      <c r="J54" s="31"/>
      <c r="K54" s="33" t="s">
        <v>162</v>
      </c>
    </row>
    <row r="55" spans="2:11" ht="13.5" customHeight="1" x14ac:dyDescent="0.35">
      <c r="B55" s="29" t="s">
        <v>163</v>
      </c>
      <c r="C55" s="29" t="s">
        <v>96</v>
      </c>
      <c r="D55" s="30">
        <v>0.9</v>
      </c>
      <c r="E55" s="30">
        <v>1</v>
      </c>
      <c r="F55" s="30" t="s">
        <v>97</v>
      </c>
      <c r="G55" s="30">
        <v>0.95</v>
      </c>
      <c r="H55" s="30">
        <v>1</v>
      </c>
      <c r="I55" s="30" t="s">
        <v>97</v>
      </c>
      <c r="J55" s="31"/>
      <c r="K55" s="33"/>
    </row>
    <row r="56" spans="2:11" ht="13.5" customHeight="1" x14ac:dyDescent="0.35">
      <c r="B56" s="29" t="s">
        <v>164</v>
      </c>
      <c r="C56" s="29" t="s">
        <v>96</v>
      </c>
      <c r="D56" s="30">
        <v>0.9</v>
      </c>
      <c r="E56" s="30">
        <v>1</v>
      </c>
      <c r="F56" s="30" t="s">
        <v>97</v>
      </c>
      <c r="G56" s="30">
        <v>0.95</v>
      </c>
      <c r="H56" s="30">
        <v>1</v>
      </c>
      <c r="I56" s="30" t="s">
        <v>106</v>
      </c>
      <c r="J56" s="31"/>
      <c r="K56" s="33"/>
    </row>
    <row r="57" spans="2:11" ht="13.5" customHeight="1" x14ac:dyDescent="0.35">
      <c r="B57" s="29" t="s">
        <v>165</v>
      </c>
      <c r="C57" s="29" t="s">
        <v>96</v>
      </c>
      <c r="D57" s="30">
        <v>0.44</v>
      </c>
      <c r="E57" s="30">
        <v>1</v>
      </c>
      <c r="F57" s="30" t="s">
        <v>97</v>
      </c>
      <c r="G57" s="30">
        <v>0.95</v>
      </c>
      <c r="H57" s="30">
        <v>1</v>
      </c>
      <c r="I57" s="30" t="s">
        <v>106</v>
      </c>
      <c r="J57" s="31"/>
      <c r="K57" s="33"/>
    </row>
    <row r="58" spans="2:11" ht="13.5" customHeight="1" x14ac:dyDescent="0.35">
      <c r="B58" s="29" t="s">
        <v>166</v>
      </c>
      <c r="C58" s="29" t="s">
        <v>96</v>
      </c>
      <c r="D58" s="30">
        <v>0</v>
      </c>
      <c r="E58" s="30">
        <v>0</v>
      </c>
      <c r="F58" s="30" t="s">
        <v>99</v>
      </c>
      <c r="G58" s="30">
        <v>0.95</v>
      </c>
      <c r="H58" s="30">
        <v>1</v>
      </c>
      <c r="I58" s="30" t="s">
        <v>97</v>
      </c>
      <c r="J58" s="31"/>
      <c r="K58" s="33"/>
    </row>
    <row r="59" spans="2:11" ht="13.5" customHeight="1" x14ac:dyDescent="0.35">
      <c r="B59" s="29" t="s">
        <v>167</v>
      </c>
      <c r="C59" s="29" t="s">
        <v>96</v>
      </c>
      <c r="D59" s="30">
        <v>0.95</v>
      </c>
      <c r="E59" s="30">
        <v>1</v>
      </c>
      <c r="F59" s="30" t="s">
        <v>97</v>
      </c>
      <c r="G59" s="30">
        <v>0.95</v>
      </c>
      <c r="H59" s="30">
        <v>1</v>
      </c>
      <c r="I59" s="30" t="s">
        <v>97</v>
      </c>
      <c r="J59" s="31"/>
      <c r="K59" s="33"/>
    </row>
    <row r="60" spans="2:11" ht="13.5" customHeight="1" x14ac:dyDescent="0.35">
      <c r="B60" s="29" t="s">
        <v>168</v>
      </c>
      <c r="C60" s="29" t="s">
        <v>96</v>
      </c>
      <c r="D60" s="30">
        <v>0.9</v>
      </c>
      <c r="E60" s="30">
        <v>1</v>
      </c>
      <c r="F60" s="30" t="s">
        <v>97</v>
      </c>
      <c r="G60" s="30">
        <v>0.95</v>
      </c>
      <c r="H60" s="30">
        <v>1</v>
      </c>
      <c r="I60" s="30" t="s">
        <v>106</v>
      </c>
      <c r="J60" s="31"/>
      <c r="K60" s="33"/>
    </row>
    <row r="61" spans="2:11" ht="13.5" customHeight="1" x14ac:dyDescent="0.35">
      <c r="B61" s="2" t="s">
        <v>169</v>
      </c>
      <c r="C61" s="2" t="s">
        <v>96</v>
      </c>
      <c r="D61" s="3"/>
      <c r="E61" s="3"/>
      <c r="F61" s="3"/>
      <c r="G61" s="3"/>
      <c r="H61" s="3"/>
      <c r="I61" s="3"/>
      <c r="J61" s="8"/>
      <c r="K61" s="7"/>
    </row>
    <row r="62" spans="2:11" ht="13.5" customHeight="1" x14ac:dyDescent="0.35">
      <c r="B62" s="2" t="s">
        <v>170</v>
      </c>
      <c r="C62" s="2" t="s">
        <v>96</v>
      </c>
      <c r="D62" s="3"/>
      <c r="E62" s="3"/>
      <c r="F62" s="3"/>
      <c r="G62" s="3"/>
      <c r="H62" s="3"/>
      <c r="I62" s="3"/>
      <c r="J62" s="8"/>
      <c r="K62" s="7"/>
    </row>
    <row r="63" spans="2:11" ht="13.5" customHeight="1" x14ac:dyDescent="0.35">
      <c r="B63" s="2" t="s">
        <v>171</v>
      </c>
      <c r="C63" s="2" t="s">
        <v>96</v>
      </c>
      <c r="D63" s="3"/>
      <c r="E63" s="3"/>
      <c r="F63" s="3"/>
      <c r="G63" s="3"/>
      <c r="H63" s="3"/>
      <c r="I63" s="3"/>
      <c r="J63" s="8"/>
      <c r="K63" s="7"/>
    </row>
    <row r="64" spans="2:11" ht="13.5" customHeight="1" x14ac:dyDescent="0.35">
      <c r="B64" s="2" t="s">
        <v>172</v>
      </c>
      <c r="C64" s="2" t="s">
        <v>96</v>
      </c>
      <c r="D64" s="3"/>
      <c r="E64" s="3"/>
      <c r="F64" s="3"/>
      <c r="G64" s="3"/>
      <c r="H64" s="3"/>
      <c r="I64" s="3"/>
      <c r="J64" s="8"/>
      <c r="K64" s="7"/>
    </row>
    <row r="65" spans="2:11" ht="13.5" customHeight="1" x14ac:dyDescent="0.35">
      <c r="B65" s="29" t="s">
        <v>173</v>
      </c>
      <c r="C65" s="29" t="s">
        <v>96</v>
      </c>
      <c r="D65" s="30">
        <v>0.9</v>
      </c>
      <c r="E65" s="30">
        <v>1</v>
      </c>
      <c r="F65" s="30" t="s">
        <v>97</v>
      </c>
      <c r="G65" s="30">
        <v>0.95</v>
      </c>
      <c r="H65" s="30">
        <v>1</v>
      </c>
      <c r="I65" s="30" t="s">
        <v>97</v>
      </c>
      <c r="J65" s="31"/>
      <c r="K65" s="33"/>
    </row>
    <row r="66" spans="2:11" ht="13.5" customHeight="1" x14ac:dyDescent="0.35">
      <c r="B66" s="29" t="s">
        <v>174</v>
      </c>
      <c r="C66" s="29" t="s">
        <v>174</v>
      </c>
      <c r="D66" s="30">
        <v>0</v>
      </c>
      <c r="E66" s="30">
        <v>0</v>
      </c>
      <c r="F66" s="30" t="s">
        <v>99</v>
      </c>
      <c r="G66" s="30">
        <v>0</v>
      </c>
      <c r="H66" s="30">
        <v>0</v>
      </c>
      <c r="I66" s="30" t="s">
        <v>99</v>
      </c>
      <c r="J66" s="31"/>
      <c r="K66" s="33"/>
    </row>
    <row r="67" spans="2:11" ht="13.5" customHeight="1" x14ac:dyDescent="0.35">
      <c r="B67" s="29" t="s">
        <v>175</v>
      </c>
      <c r="C67" s="29" t="s">
        <v>176</v>
      </c>
      <c r="D67" s="30">
        <v>0</v>
      </c>
      <c r="E67" s="30">
        <v>0</v>
      </c>
      <c r="F67" s="30" t="s">
        <v>99</v>
      </c>
      <c r="G67" s="30">
        <v>0</v>
      </c>
      <c r="H67" s="30">
        <v>0</v>
      </c>
      <c r="I67" s="30" t="s">
        <v>99</v>
      </c>
      <c r="J67" s="31"/>
      <c r="K67" s="33"/>
    </row>
    <row r="68" spans="2:11" ht="13.5" customHeight="1" x14ac:dyDescent="0.35">
      <c r="B68" s="2" t="s">
        <v>177</v>
      </c>
      <c r="C68" s="2" t="s">
        <v>105</v>
      </c>
      <c r="D68" s="3">
        <v>0</v>
      </c>
      <c r="E68" s="3">
        <v>0</v>
      </c>
      <c r="F68" s="3" t="s">
        <v>97</v>
      </c>
      <c r="G68" s="3">
        <v>0</v>
      </c>
      <c r="H68" s="3">
        <v>0</v>
      </c>
      <c r="I68" s="3" t="s">
        <v>99</v>
      </c>
      <c r="J68" s="8"/>
      <c r="K68" s="7"/>
    </row>
    <row r="69" spans="2:11" ht="13.5" customHeight="1" x14ac:dyDescent="0.35">
      <c r="B69" s="7" t="s">
        <v>178</v>
      </c>
      <c r="C69" s="2" t="s">
        <v>179</v>
      </c>
      <c r="D69" s="9">
        <v>0.9</v>
      </c>
      <c r="E69" s="9">
        <v>1</v>
      </c>
      <c r="F69" s="10" t="s">
        <v>106</v>
      </c>
      <c r="G69" s="9">
        <v>0.9</v>
      </c>
      <c r="H69" s="9">
        <v>1</v>
      </c>
      <c r="I69" s="3" t="s">
        <v>99</v>
      </c>
      <c r="J69" s="8"/>
      <c r="K69" s="7"/>
    </row>
    <row r="70" spans="2:11" ht="13.5" customHeight="1" x14ac:dyDescent="0.35">
      <c r="B70" s="4" t="s">
        <v>180</v>
      </c>
      <c r="C70" s="4" t="s">
        <v>179</v>
      </c>
      <c r="D70" s="18">
        <v>0</v>
      </c>
      <c r="E70" s="18">
        <v>0</v>
      </c>
      <c r="F70" s="5" t="s">
        <v>99</v>
      </c>
      <c r="G70" s="18">
        <v>0</v>
      </c>
      <c r="H70" s="18">
        <v>0</v>
      </c>
      <c r="I70" s="5" t="s">
        <v>99</v>
      </c>
      <c r="J70" s="6"/>
      <c r="K70" s="7"/>
    </row>
    <row r="71" spans="2:11" ht="13.5" customHeight="1" x14ac:dyDescent="0.35">
      <c r="B71" s="2" t="s">
        <v>181</v>
      </c>
      <c r="C71" s="2" t="s">
        <v>127</v>
      </c>
      <c r="D71" s="3">
        <v>0</v>
      </c>
      <c r="E71" s="3">
        <v>0.97</v>
      </c>
      <c r="F71" s="3" t="s">
        <v>97</v>
      </c>
      <c r="G71" s="3">
        <v>0</v>
      </c>
      <c r="H71" s="3">
        <v>0.8</v>
      </c>
      <c r="I71" s="3" t="s">
        <v>106</v>
      </c>
      <c r="J71" s="8" t="s">
        <v>122</v>
      </c>
      <c r="K71" s="7" t="s">
        <v>182</v>
      </c>
    </row>
    <row r="72" spans="2:11" ht="13.5" customHeight="1" x14ac:dyDescent="0.35">
      <c r="B72" s="2" t="s">
        <v>183</v>
      </c>
      <c r="C72" s="2" t="s">
        <v>127</v>
      </c>
      <c r="D72" s="3">
        <v>0</v>
      </c>
      <c r="E72" s="3">
        <v>0.97</v>
      </c>
      <c r="F72" s="3" t="s">
        <v>97</v>
      </c>
      <c r="G72" s="3">
        <v>0</v>
      </c>
      <c r="H72" s="3">
        <v>0.8</v>
      </c>
      <c r="I72" s="3" t="s">
        <v>106</v>
      </c>
      <c r="J72" s="8" t="s">
        <v>122</v>
      </c>
      <c r="K72" s="19" t="s">
        <v>182</v>
      </c>
    </row>
    <row r="73" spans="2:11" ht="13.5" customHeight="1" thickBot="1" x14ac:dyDescent="0.4">
      <c r="B73" s="11" t="s">
        <v>184</v>
      </c>
      <c r="C73" s="11" t="s">
        <v>96</v>
      </c>
      <c r="D73" s="12">
        <v>0</v>
      </c>
      <c r="E73" s="12">
        <v>1</v>
      </c>
      <c r="F73" s="12" t="s">
        <v>97</v>
      </c>
      <c r="G73" s="12">
        <v>0.95</v>
      </c>
      <c r="H73" s="12">
        <v>1</v>
      </c>
      <c r="I73" s="12" t="s">
        <v>106</v>
      </c>
      <c r="J73" s="13"/>
      <c r="K73" s="50"/>
    </row>
  </sheetData>
  <sheetProtection algorithmName="SHA-512" hashValue="HczPjmNa0USc5RmW668qeAyEOpKBQ7a75OfbZDhnUp8XLNy9Nz7psv4urTDQqcywrkC09NVGvfp9marBpTB1uw==" saltValue="+4EHoAqzKGil6PzrT/zl+g==" spinCount="100000" sheet="1" objects="1" scenarios="1"/>
  <pageMargins left="0.7" right="0.7" top="0.75" bottom="0.75" header="0.3" footer="0.3"/>
  <pageSetup paperSize="9"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Legend!#REF!</xm:f>
          </x14:formula1>
          <xm:sqref>F3:F4 F7:F73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1B69C8E2EB404187BFA0E53F88DCD2" ma:contentTypeVersion="11" ma:contentTypeDescription="Een nieuw document maken." ma:contentTypeScope="" ma:versionID="0687f75421e05ad4aa2f39015429645f">
  <xsd:schema xmlns:xsd="http://www.w3.org/2001/XMLSchema" xmlns:xs="http://www.w3.org/2001/XMLSchema" xmlns:p="http://schemas.microsoft.com/office/2006/metadata/properties" xmlns:ns2="153e92ef-99b7-447e-91ba-aa58b4d056c5" xmlns:ns3="213c7856-abe5-486d-bc16-84977465ebe0" targetNamespace="http://schemas.microsoft.com/office/2006/metadata/properties" ma:root="true" ma:fieldsID="7e07959cafce98f116570b22b270b6fb" ns2:_="" ns3:_="">
    <xsd:import namespace="153e92ef-99b7-447e-91ba-aa58b4d056c5"/>
    <xsd:import namespace="213c7856-abe5-486d-bc16-84977465eb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e92ef-99b7-447e-91ba-aa58b4d05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c7856-abe5-486d-bc16-84977465eb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15b665-3d85-4ace-bd82-dc8c275e23cd}" ma:internalName="TaxCatchAll" ma:showField="CatchAllData" ma:web="213c7856-abe5-486d-bc16-84977465e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3e92ef-99b7-447e-91ba-aa58b4d056c5">
      <Terms xmlns="http://schemas.microsoft.com/office/infopath/2007/PartnerControls"/>
    </lcf76f155ced4ddcb4097134ff3c332f>
    <TaxCatchAll xmlns="213c7856-abe5-486d-bc16-84977465ebe0" xsi:nil="true"/>
  </documentManagement>
</p:properties>
</file>

<file path=customXml/itemProps1.xml><?xml version="1.0" encoding="utf-8"?>
<ds:datastoreItem xmlns:ds="http://schemas.openxmlformats.org/officeDocument/2006/customXml" ds:itemID="{07F7A82C-263F-4040-A364-6E7D40B8E736}">
  <ds:schemaRefs>
    <ds:schemaRef ds:uri="http://schemas.microsoft.com/sharepoint/v3/contenttype/forms"/>
  </ds:schemaRefs>
</ds:datastoreItem>
</file>

<file path=customXml/itemProps2.xml><?xml version="1.0" encoding="utf-8"?>
<ds:datastoreItem xmlns:ds="http://schemas.openxmlformats.org/officeDocument/2006/customXml" ds:itemID="{74817E15-A2AB-45AF-9577-A4E618686126}"/>
</file>

<file path=customXml/itemProps3.xml><?xml version="1.0" encoding="utf-8"?>
<ds:datastoreItem xmlns:ds="http://schemas.openxmlformats.org/officeDocument/2006/customXml" ds:itemID="{A007D198-4754-4C18-A371-DB86C45A48AE}">
  <ds:schemaRefs>
    <ds:schemaRef ds:uri="http://purl.org/dc/elements/1.1/"/>
    <ds:schemaRef ds:uri="35768221-6e07-4319-9cae-88e9fab937af"/>
    <ds:schemaRef ds:uri="http://schemas.microsoft.com/office/2006/metadata/properties"/>
    <ds:schemaRef ds:uri="ec1192d0-0035-4638-8a23-dad487b018d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Introduction</vt:lpstr>
      <vt:lpstr>Legend</vt:lpstr>
      <vt:lpstr>Material passport</vt:lpstr>
      <vt:lpstr>Material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dc:creator>
  <cp:keywords/>
  <dc:description/>
  <cp:lastModifiedBy>Robert Blauw</cp:lastModifiedBy>
  <cp:revision/>
  <dcterms:created xsi:type="dcterms:W3CDTF">2018-06-26T11:13:45Z</dcterms:created>
  <dcterms:modified xsi:type="dcterms:W3CDTF">2025-12-09T07:19:02Z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0x010100311B69C8E2EB404187BFA0E53F88DCD2</vt:lpwstr>
  </property>
  <property fmtid="{D5CDD505-2E9C-101B-9397-08002B2CF9AE}" pid="3" name="_dlc_DocIdItemGuid">
    <vt:lpwstr>c991c6e7-dc4e-4efa-aca8-d6ad69ccaa77</vt:lpwstr>
  </property>
  <property fmtid="{D5CDD505-2E9C-101B-9397-08002B2CF9AE}" pid="4" name="SgStatus">
    <vt:lpwstr>2;#Actief|daf86166-a937-43c2-91a7-afc7697ebaa9</vt:lpwstr>
  </property>
  <property fmtid="{D5CDD505-2E9C-101B-9397-08002B2CF9AE}" pid="5" name="Dossierkenmerk 2">
    <vt:lpwstr/>
  </property>
  <property fmtid="{D5CDD505-2E9C-101B-9397-08002B2CF9AE}" pid="6" name="TaxKeyword">
    <vt:lpwstr/>
  </property>
  <property fmtid="{D5CDD505-2E9C-101B-9397-08002B2CF9AE}" pid="7" name="Dossierkenmerk 1">
    <vt:lpwstr/>
  </property>
  <property fmtid="{D5CDD505-2E9C-101B-9397-08002B2CF9AE}" pid="8" name="Onderwerp/ThemaSTD">
    <vt:lpwstr/>
  </property>
  <property fmtid="{D5CDD505-2E9C-101B-9397-08002B2CF9AE}" pid="9" name="DocumentsoortSTD">
    <vt:lpwstr/>
  </property>
  <property fmtid="{D5CDD505-2E9C-101B-9397-08002B2CF9AE}" pid="10" name="MediaServiceImageTags">
    <vt:lpwstr/>
  </property>
</Properties>
</file>