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5"/>
  <workbookPr/>
  <mc:AlternateContent xmlns:mc="http://schemas.openxmlformats.org/markup-compatibility/2006">
    <mc:Choice Requires="x15">
      <x15ac:absPath xmlns:x15ac="http://schemas.microsoft.com/office/spreadsheetml/2010/11/ac" url="/Users/jmpisters/Library/CloudStorage/Dropbox/Light2020/Gem. Woerden/2026/Aanbesteding onderhoud/NVI/"/>
    </mc:Choice>
  </mc:AlternateContent>
  <xr:revisionPtr revIDLastSave="0" documentId="8_{B75A3020-6563-AD4A-8C27-BA52775A2441}" xr6:coauthVersionLast="47" xr6:coauthVersionMax="47" xr10:uidLastSave="{00000000-0000-0000-0000-000000000000}"/>
  <bookViews>
    <workbookView xWindow="0" yWindow="600" windowWidth="39920" windowHeight="25820" tabRatio="500" xr2:uid="{00000000-000D-0000-FFFF-FFFF00000000}"/>
  </bookViews>
  <sheets>
    <sheet name="kortingen" sheetId="1" r:id="rId1"/>
  </sheets>
  <definedNames>
    <definedName name="_xlnm.Print_Area" localSheetId="0">kortingen!$D$1:$Y$29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F53" i="1" l="1"/>
  <c r="N21" i="1"/>
  <c r="R13" i="1"/>
  <c r="Q13" i="1"/>
  <c r="Q12" i="1"/>
  <c r="R12" i="1" s="1"/>
  <c r="N12" i="1"/>
  <c r="N17" i="1" s="1"/>
  <c r="Q11" i="1"/>
  <c r="R11" i="1" s="1"/>
  <c r="N11" i="1"/>
  <c r="Q10" i="1"/>
  <c r="R10" i="1" s="1"/>
  <c r="T9" i="1"/>
  <c r="R9" i="1"/>
  <c r="S9" i="1" s="1"/>
  <c r="U9" i="1" s="1"/>
  <c r="V9" i="1" s="1"/>
  <c r="I9" i="1" s="1"/>
  <c r="H33" i="1" s="1"/>
  <c r="I33" i="1" s="1"/>
  <c r="Q9" i="1"/>
  <c r="Q8" i="1"/>
  <c r="R8" i="1" s="1"/>
  <c r="T7" i="1"/>
  <c r="R7" i="1"/>
  <c r="S7" i="1" s="1"/>
  <c r="U7" i="1" s="1"/>
  <c r="V7" i="1" s="1"/>
  <c r="I7" i="1" s="1"/>
  <c r="H31" i="1" s="1"/>
  <c r="I31" i="1" s="1"/>
  <c r="Q7" i="1"/>
  <c r="Q6" i="1"/>
  <c r="R6" i="1" s="1"/>
  <c r="S8" i="1" l="1"/>
  <c r="T8" i="1"/>
  <c r="U8" i="1" s="1"/>
  <c r="V8" i="1" s="1"/>
  <c r="I8" i="1" s="1"/>
  <c r="H32" i="1" s="1"/>
  <c r="I32" i="1" s="1"/>
  <c r="T10" i="1"/>
  <c r="S10" i="1"/>
  <c r="U10" i="1"/>
  <c r="V10" i="1" s="1"/>
  <c r="I10" i="1" s="1"/>
  <c r="H34" i="1" s="1"/>
  <c r="I34" i="1" s="1"/>
  <c r="S11" i="1"/>
  <c r="U11" i="1" s="1"/>
  <c r="V11" i="1" s="1"/>
  <c r="I11" i="1" s="1"/>
  <c r="H35" i="1" s="1"/>
  <c r="I35" i="1" s="1"/>
  <c r="T11" i="1"/>
  <c r="T12" i="1"/>
  <c r="S12" i="1"/>
  <c r="U12" i="1" s="1"/>
  <c r="V12" i="1" s="1"/>
  <c r="I12" i="1" s="1"/>
  <c r="H36" i="1" s="1"/>
  <c r="I36" i="1" s="1"/>
  <c r="T6" i="1"/>
  <c r="S6" i="1"/>
  <c r="U6" i="1" s="1"/>
  <c r="V6" i="1" s="1"/>
  <c r="I6" i="1" s="1"/>
  <c r="H30" i="1" s="1"/>
  <c r="I30" i="1" s="1"/>
  <c r="S13" i="1"/>
  <c r="U13" i="1" s="1"/>
  <c r="V13" i="1" s="1"/>
  <c r="I13" i="1" s="1"/>
  <c r="H37" i="1" s="1"/>
  <c r="I37" i="1" s="1"/>
  <c r="T13" i="1"/>
  <c r="N15" i="1"/>
  <c r="N18" i="1" s="1"/>
  <c r="N22" i="1" s="1"/>
  <c r="N23" i="1" s="1"/>
  <c r="I50" i="1" l="1"/>
  <c r="H38" i="1" s="1"/>
</calcChain>
</file>

<file path=xl/sharedStrings.xml><?xml version="1.0" encoding="utf-8"?>
<sst xmlns="http://schemas.openxmlformats.org/spreadsheetml/2006/main" count="45" uniqueCount="35">
  <si>
    <t xml:space="preserve">Inschrijver dient in onderstaande tabel de kortingspercentages in te vullen die gedurende de contractperiode gehanteerd worden. Deze netto in te vullen bedragen dienen overeen te komen met de ingevulde bedragen uit post 523 uit de RAW-raamovereenkomst. Mocht dit niet met elkaar overeenkomen, kan opdrachtgever overgaan tot uitsluiting. </t>
  </si>
  <si>
    <t>ARMATUREN</t>
  </si>
  <si>
    <t>Korting bij leverancier</t>
  </si>
  <si>
    <t>Handelings kosten</t>
  </si>
  <si>
    <t>winst/risico</t>
  </si>
  <si>
    <t>Door te berekenen korting aan opdrachtgever</t>
  </si>
  <si>
    <t>WEEF</t>
  </si>
  <si>
    <t>Rekenvoorbeeld Armaturen</t>
  </si>
  <si>
    <t>Philips VRG 71</t>
  </si>
  <si>
    <t>Inkoopprijs</t>
  </si>
  <si>
    <t>Philips VRG 72</t>
  </si>
  <si>
    <t>bruto/catalogus</t>
  </si>
  <si>
    <t>Schreder Functioneel</t>
  </si>
  <si>
    <t>Schreder Decoratief</t>
  </si>
  <si>
    <t>Lightronics</t>
  </si>
  <si>
    <t>korting bij leverancier</t>
  </si>
  <si>
    <t>De Nood</t>
  </si>
  <si>
    <t>netto</t>
  </si>
  <si>
    <t>Pragmalux</t>
  </si>
  <si>
    <t>Toeslagen</t>
  </si>
  <si>
    <t>handelingskosten</t>
  </si>
  <si>
    <t>verkoopprijs</t>
  </si>
  <si>
    <t>Door te berekenen korting aan opdrachtgever:</t>
  </si>
  <si>
    <t>Prijs in RAW inschrijfstaat</t>
  </si>
  <si>
    <t>Kortingspercentage in kolom I 6-19</t>
  </si>
  <si>
    <t>%</t>
  </si>
  <si>
    <t xml:space="preserve"> | </t>
  </si>
  <si>
    <t xml:space="preserve">Aantal </t>
  </si>
  <si>
    <t>Brutto Prijs</t>
  </si>
  <si>
    <t>Netto Prijs</t>
  </si>
  <si>
    <t>Totaal</t>
  </si>
  <si>
    <t xml:space="preserve">Invul instructie:
Tabel rekent automatisch door uw korting bij leverancier en de toeslagen zoals Handelingskosten en Winst en Risico in te vullen in kolom F - G - H 6 t/m 13 
De uitkomst in cel H38 dient u in te vullen bij post 523 in de inschrijfstaat. </t>
  </si>
  <si>
    <t>In te vullen in post 523</t>
  </si>
  <si>
    <t xml:space="preserve">De inschrijver is verantwoordelijk voor de compleetheid van deze lijst </t>
  </si>
  <si>
    <t>en geldt voor alle productgroepen van de betreffende 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</si>
</sst>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_);_(@_)"/>
    <numFmt numFmtId="165" formatCode="_(&quot;€ &quot;* #,##0.00_);_(&quot;€ &quot;* \(#,##0.00\);_(&quot;€ &quot;* \-??_);_(@_)"/>
    <numFmt numFmtId="166" formatCode="0.0%"/>
    <numFmt numFmtId="167" formatCode="_ * #,##0.00_ ;_ * \-#,##0.00_ ;_ * \-??_ ;_ @_ "/>
  </numFmts>
  <fonts count="22" x14ac:knownFonts="1">
    <font>
      <sz val="11"/>
      <color theme="1"/>
      <name val="Calibri"/>
      <family val="2"/>
      <charset val="1"/>
    </font>
    <font>
      <sz val="11"/>
      <name val="Calibri"/>
      <family val="2"/>
      <charset val="1"/>
    </font>
    <font>
      <sz val="11"/>
      <color theme="1"/>
      <name val="Calibri (Hoofdtekst)"/>
      <charset val="1"/>
    </font>
    <font>
      <b/>
      <sz val="11"/>
      <color theme="1"/>
      <name val="Calibri"/>
      <family val="2"/>
      <charset val="1"/>
    </font>
    <font>
      <sz val="12"/>
      <color theme="1"/>
      <name val="Calibri"/>
      <family val="2"/>
      <charset val="1"/>
    </font>
    <font>
      <b/>
      <sz val="12"/>
      <color theme="1"/>
      <name val="Calibri"/>
      <family val="2"/>
      <charset val="1"/>
    </font>
    <font>
      <sz val="11"/>
      <color rgb="FF000000"/>
      <name val="Calibri"/>
      <family val="2"/>
      <charset val="1"/>
    </font>
    <font>
      <u/>
      <sz val="12"/>
      <color theme="1"/>
      <name val="Calibri"/>
      <family val="2"/>
      <charset val="1"/>
    </font>
    <font>
      <b/>
      <sz val="11"/>
      <color rgb="FFFF0000"/>
      <name val="Calibri"/>
      <family val="2"/>
      <charset val="1"/>
    </font>
    <font>
      <b/>
      <sz val="11"/>
      <color theme="1"/>
      <name val="Calibri (Hoofdtekst)"/>
      <charset val="1"/>
    </font>
    <font>
      <b/>
      <sz val="11"/>
      <color theme="3" tint="0.39979247413556324"/>
      <name val="Calibri"/>
      <family val="2"/>
      <charset val="1"/>
    </font>
    <font>
      <sz val="11"/>
      <color theme="3" tint="0.39979247413556324"/>
      <name val="Calibri"/>
      <family val="2"/>
      <charset val="1"/>
    </font>
    <font>
      <b/>
      <sz val="10"/>
      <color theme="1"/>
      <name val="Calibri (Hoofdtekst)"/>
      <charset val="1"/>
    </font>
    <font>
      <sz val="11"/>
      <color rgb="FFFF0000"/>
      <name val="Calibri"/>
      <family val="2"/>
      <charset val="1"/>
    </font>
    <font>
      <sz val="11"/>
      <color theme="0"/>
      <name val="Calibri"/>
      <family val="2"/>
      <charset val="1"/>
    </font>
    <font>
      <i/>
      <sz val="11"/>
      <color theme="1"/>
      <name val="Calibri"/>
      <family val="2"/>
      <charset val="1"/>
    </font>
    <font>
      <i/>
      <sz val="11"/>
      <color theme="0"/>
      <name val="Calibri"/>
      <family val="2"/>
      <charset val="1"/>
    </font>
    <font>
      <sz val="14"/>
      <color theme="1"/>
      <name val="Calibri"/>
      <family val="2"/>
      <charset val="1"/>
    </font>
    <font>
      <b/>
      <i/>
      <sz val="11"/>
      <color rgb="FFFF0000"/>
      <name val="Calibri"/>
      <family val="2"/>
      <charset val="1"/>
    </font>
    <font>
      <b/>
      <i/>
      <sz val="11"/>
      <color theme="1"/>
      <name val="Calibri"/>
      <family val="2"/>
      <charset val="1"/>
    </font>
    <font>
      <i/>
      <sz val="11"/>
      <name val="Calibri"/>
      <family val="2"/>
      <charset val="1"/>
    </font>
    <font>
      <sz val="11"/>
      <color theme="1"/>
      <name val="Calibri"/>
      <family val="2"/>
      <charset val="1"/>
    </font>
  </fonts>
  <fills count="9">
    <fill>
      <patternFill patternType="none"/>
    </fill>
    <fill>
      <patternFill patternType="gray125"/>
    </fill>
    <fill>
      <patternFill patternType="solid">
        <fgColor theme="8" tint="0.59978026673177287"/>
        <bgColor rgb="FFDCE6F2"/>
      </patternFill>
    </fill>
    <fill>
      <patternFill patternType="solid">
        <fgColor theme="6"/>
        <bgColor rgb="FFC4BD97"/>
      </patternFill>
    </fill>
    <fill>
      <patternFill patternType="solid">
        <fgColor theme="0" tint="-4.9989318521683403E-2"/>
        <bgColor rgb="FFFFFFFF"/>
      </patternFill>
    </fill>
    <fill>
      <patternFill patternType="solid">
        <fgColor theme="2" tint="-0.249977111117893"/>
        <bgColor rgb="FFFAC090"/>
      </patternFill>
    </fill>
    <fill>
      <patternFill patternType="solid">
        <fgColor theme="9" tint="0.39979247413556324"/>
        <bgColor rgb="FFC4BD97"/>
      </patternFill>
    </fill>
    <fill>
      <patternFill patternType="solid">
        <fgColor theme="4" tint="0.79979857783745845"/>
        <bgColor rgb="FFF2F2F2"/>
      </patternFill>
    </fill>
    <fill>
      <patternFill patternType="solid">
        <fgColor rgb="FFFFFF00"/>
        <bgColor rgb="FFFFFF00"/>
      </patternFill>
    </fill>
  </fills>
  <borders count="12">
    <border>
      <left/>
      <right/>
      <top/>
      <bottom/>
      <diagonal/>
    </border>
    <border>
      <left style="medium">
        <color auto="1"/>
      </left>
      <right style="medium">
        <color auto="1"/>
      </right>
      <top style="medium">
        <color auto="1"/>
      </top>
      <bottom style="medium">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4">
    <xf numFmtId="0" fontId="0" fillId="0" borderId="0"/>
    <xf numFmtId="167" fontId="21" fillId="0" borderId="0"/>
    <xf numFmtId="164" fontId="21" fillId="0" borderId="0"/>
    <xf numFmtId="9" fontId="21" fillId="0" borderId="0"/>
  </cellStyleXfs>
  <cellXfs count="90">
    <xf numFmtId="0" fontId="0" fillId="0" borderId="0" xfId="0"/>
    <xf numFmtId="0" fontId="15" fillId="0" borderId="7" xfId="0" applyFont="1" applyBorder="1" applyProtection="1">
      <protection hidden="1"/>
    </xf>
    <xf numFmtId="0" fontId="17" fillId="8" borderId="9" xfId="0" applyFont="1" applyFill="1" applyBorder="1" applyAlignment="1" applyProtection="1">
      <alignment horizontal="center" vertical="center" wrapText="1"/>
      <protection hidden="1"/>
    </xf>
    <xf numFmtId="0" fontId="8" fillId="0" borderId="1" xfId="0" applyFont="1" applyBorder="1" applyAlignment="1" applyProtection="1">
      <alignment horizontal="center" vertical="center"/>
      <protection hidden="1"/>
    </xf>
    <xf numFmtId="0" fontId="4" fillId="0" borderId="1" xfId="0" applyFont="1" applyBorder="1" applyAlignment="1" applyProtection="1">
      <alignment horizontal="center" vertical="center" wrapText="1"/>
      <protection hidden="1"/>
    </xf>
    <xf numFmtId="0" fontId="0" fillId="0" borderId="0" xfId="0" applyProtection="1">
      <protection hidden="1"/>
    </xf>
    <xf numFmtId="165" fontId="21" fillId="0" borderId="0" xfId="2" applyNumberFormat="1" applyProtection="1">
      <protection hidden="1"/>
    </xf>
    <xf numFmtId="0" fontId="1" fillId="0" borderId="0" xfId="0" applyFont="1" applyProtection="1">
      <protection hidden="1"/>
    </xf>
    <xf numFmtId="0" fontId="2" fillId="0" borderId="0" xfId="0" applyFont="1" applyProtection="1">
      <protection hidden="1"/>
    </xf>
    <xf numFmtId="0" fontId="3" fillId="0" borderId="0" xfId="0" applyFont="1" applyProtection="1">
      <protection hidden="1"/>
    </xf>
    <xf numFmtId="0" fontId="4" fillId="0" borderId="0" xfId="0" applyFont="1" applyProtection="1">
      <protection hidden="1"/>
    </xf>
    <xf numFmtId="0" fontId="4" fillId="0" borderId="0" xfId="0" applyFont="1" applyAlignment="1" applyProtection="1">
      <alignment horizontal="center" wrapText="1"/>
      <protection hidden="1"/>
    </xf>
    <xf numFmtId="0" fontId="5" fillId="0" borderId="2" xfId="0" applyFont="1" applyBorder="1" applyAlignment="1" applyProtection="1">
      <alignment horizontal="center" vertical="center" wrapText="1"/>
      <protection hidden="1"/>
    </xf>
    <xf numFmtId="0" fontId="4" fillId="0" borderId="2" xfId="0" applyFont="1" applyBorder="1" applyAlignment="1" applyProtection="1">
      <alignment horizontal="center" wrapText="1"/>
      <protection hidden="1"/>
    </xf>
    <xf numFmtId="0" fontId="6" fillId="0" borderId="2" xfId="0" applyFont="1" applyBorder="1" applyAlignment="1" applyProtection="1">
      <alignment horizontal="center" wrapText="1"/>
      <protection hidden="1"/>
    </xf>
    <xf numFmtId="0" fontId="7" fillId="2" borderId="3" xfId="0" applyFont="1" applyFill="1" applyBorder="1" applyAlignment="1" applyProtection="1">
      <alignment horizontal="left" vertical="center"/>
      <protection hidden="1"/>
    </xf>
    <xf numFmtId="166" fontId="21" fillId="2" borderId="3" xfId="3" applyNumberFormat="1" applyFill="1" applyBorder="1" applyAlignment="1" applyProtection="1">
      <alignment horizontal="center" vertical="center"/>
      <protection locked="0" hidden="1"/>
    </xf>
    <xf numFmtId="10" fontId="21" fillId="2" borderId="2" xfId="3" applyNumberFormat="1" applyFill="1" applyBorder="1" applyAlignment="1" applyProtection="1">
      <alignment horizontal="center" vertical="center"/>
      <protection locked="0" hidden="1"/>
    </xf>
    <xf numFmtId="0" fontId="9" fillId="0" borderId="0" xfId="0" applyFont="1" applyAlignment="1" applyProtection="1">
      <alignment horizontal="center" vertical="center"/>
      <protection hidden="1"/>
    </xf>
    <xf numFmtId="165" fontId="9" fillId="0" borderId="0" xfId="0" applyNumberFormat="1" applyFont="1" applyAlignment="1" applyProtection="1">
      <alignment horizontal="center" vertical="center"/>
      <protection hidden="1"/>
    </xf>
    <xf numFmtId="10" fontId="9" fillId="0" borderId="0" xfId="3" applyNumberFormat="1" applyFont="1" applyAlignment="1" applyProtection="1">
      <alignment horizontal="left" vertical="center" indent="3"/>
      <protection hidden="1"/>
    </xf>
    <xf numFmtId="0" fontId="7" fillId="3" borderId="3" xfId="0" applyFont="1" applyFill="1" applyBorder="1" applyAlignment="1" applyProtection="1">
      <alignment horizontal="left" vertical="center"/>
      <protection hidden="1"/>
    </xf>
    <xf numFmtId="166" fontId="21" fillId="3" borderId="3" xfId="3" applyNumberFormat="1" applyFill="1" applyBorder="1" applyAlignment="1" applyProtection="1">
      <alignment horizontal="center" vertical="center"/>
      <protection locked="0" hidden="1"/>
    </xf>
    <xf numFmtId="10" fontId="21" fillId="3" borderId="2" xfId="3" applyNumberFormat="1" applyFill="1" applyBorder="1" applyAlignment="1" applyProtection="1">
      <alignment horizontal="center" vertical="center"/>
      <protection locked="0" hidden="1"/>
    </xf>
    <xf numFmtId="0" fontId="10" fillId="4" borderId="4" xfId="0" applyFont="1" applyFill="1" applyBorder="1" applyProtection="1">
      <protection hidden="1"/>
    </xf>
    <xf numFmtId="0" fontId="11" fillId="4" borderId="0" xfId="0" applyFont="1" applyFill="1" applyAlignment="1" applyProtection="1">
      <alignment horizontal="center"/>
      <protection hidden="1"/>
    </xf>
    <xf numFmtId="165" fontId="11" fillId="4" borderId="0" xfId="2" applyNumberFormat="1" applyFont="1" applyFill="1" applyProtection="1">
      <protection hidden="1"/>
    </xf>
    <xf numFmtId="0" fontId="1" fillId="4" borderId="5" xfId="0" applyFont="1" applyFill="1" applyBorder="1" applyProtection="1">
      <protection hidden="1"/>
    </xf>
    <xf numFmtId="0" fontId="12" fillId="0" borderId="0" xfId="0" applyFont="1" applyAlignment="1" applyProtection="1">
      <alignment horizontal="left" vertical="top" wrapText="1"/>
      <protection hidden="1"/>
    </xf>
    <xf numFmtId="0" fontId="11" fillId="4" borderId="4" xfId="0" applyFont="1" applyFill="1" applyBorder="1" applyAlignment="1" applyProtection="1">
      <alignment horizontal="right"/>
      <protection hidden="1"/>
    </xf>
    <xf numFmtId="9" fontId="11" fillId="4" borderId="0" xfId="3" applyFont="1" applyFill="1" applyAlignment="1" applyProtection="1">
      <alignment horizontal="center"/>
      <protection hidden="1"/>
    </xf>
    <xf numFmtId="0" fontId="7" fillId="5" borderId="3" xfId="0" applyFont="1" applyFill="1" applyBorder="1" applyAlignment="1" applyProtection="1">
      <alignment horizontal="left" vertical="center"/>
      <protection hidden="1"/>
    </xf>
    <xf numFmtId="166" fontId="21" fillId="5" borderId="3" xfId="3" applyNumberFormat="1" applyFill="1" applyBorder="1" applyAlignment="1" applyProtection="1">
      <alignment horizontal="center" vertical="center"/>
      <protection locked="0" hidden="1"/>
    </xf>
    <xf numFmtId="10" fontId="21" fillId="5" borderId="2" xfId="3" applyNumberFormat="1" applyFill="1" applyBorder="1" applyAlignment="1" applyProtection="1">
      <alignment horizontal="center" vertical="center"/>
      <protection locked="0" hidden="1"/>
    </xf>
    <xf numFmtId="0" fontId="11" fillId="4" borderId="4" xfId="0" applyFont="1" applyFill="1" applyBorder="1" applyAlignment="1" applyProtection="1">
      <alignment horizontal="left"/>
      <protection hidden="1"/>
    </xf>
    <xf numFmtId="0" fontId="7" fillId="6" borderId="3" xfId="0" applyFont="1" applyFill="1" applyBorder="1" applyAlignment="1" applyProtection="1">
      <alignment horizontal="left" vertical="center"/>
      <protection hidden="1"/>
    </xf>
    <xf numFmtId="166" fontId="21" fillId="6" borderId="3" xfId="3" applyNumberFormat="1" applyFill="1" applyBorder="1" applyAlignment="1" applyProtection="1">
      <alignment horizontal="center" vertical="center"/>
      <protection locked="0" hidden="1"/>
    </xf>
    <xf numFmtId="10" fontId="21" fillId="6" borderId="2" xfId="3" applyNumberFormat="1" applyFill="1" applyBorder="1" applyAlignment="1" applyProtection="1">
      <alignment horizontal="center" vertical="center"/>
      <protection locked="0" hidden="1"/>
    </xf>
    <xf numFmtId="0" fontId="7" fillId="7" borderId="3" xfId="0" applyFont="1" applyFill="1" applyBorder="1" applyAlignment="1" applyProtection="1">
      <alignment horizontal="left" vertical="center"/>
      <protection hidden="1"/>
    </xf>
    <xf numFmtId="166" fontId="21" fillId="7" borderId="3" xfId="3" applyNumberFormat="1" applyFill="1" applyBorder="1" applyAlignment="1" applyProtection="1">
      <alignment horizontal="center" vertical="center"/>
      <protection locked="0" hidden="1"/>
    </xf>
    <xf numFmtId="10" fontId="21" fillId="7" borderId="2" xfId="3" applyNumberFormat="1" applyFill="1" applyBorder="1" applyAlignment="1" applyProtection="1">
      <alignment horizontal="center" vertical="center"/>
      <protection locked="0" hidden="1"/>
    </xf>
    <xf numFmtId="166" fontId="0" fillId="7" borderId="3" xfId="0" applyNumberFormat="1" applyFill="1" applyBorder="1" applyAlignment="1" applyProtection="1">
      <alignment horizontal="center" vertical="center"/>
      <protection locked="0" hidden="1"/>
    </xf>
    <xf numFmtId="10" fontId="0" fillId="7" borderId="2" xfId="0" applyNumberFormat="1" applyFill="1" applyBorder="1" applyAlignment="1" applyProtection="1">
      <alignment horizontal="center" vertical="center"/>
      <protection locked="0" hidden="1"/>
    </xf>
    <xf numFmtId="0" fontId="8" fillId="4" borderId="4" xfId="0" applyFont="1" applyFill="1" applyBorder="1" applyAlignment="1" applyProtection="1">
      <alignment horizontal="left"/>
      <protection hidden="1"/>
    </xf>
    <xf numFmtId="9" fontId="21" fillId="4" borderId="0" xfId="3" applyFill="1" applyAlignment="1" applyProtection="1">
      <alignment horizontal="center"/>
      <protection hidden="1"/>
    </xf>
    <xf numFmtId="165" fontId="21" fillId="4" borderId="0" xfId="2" applyNumberFormat="1" applyFill="1" applyProtection="1">
      <protection hidden="1"/>
    </xf>
    <xf numFmtId="0" fontId="13" fillId="4" borderId="4" xfId="0" applyFont="1" applyFill="1" applyBorder="1" applyAlignment="1" applyProtection="1">
      <alignment horizontal="right"/>
      <protection hidden="1"/>
    </xf>
    <xf numFmtId="166" fontId="13" fillId="4" borderId="0" xfId="3" applyNumberFormat="1" applyFont="1" applyFill="1" applyAlignment="1" applyProtection="1">
      <alignment horizontal="center"/>
      <protection hidden="1"/>
    </xf>
    <xf numFmtId="165" fontId="13" fillId="4" borderId="0" xfId="2" applyNumberFormat="1" applyFont="1" applyFill="1" applyProtection="1">
      <protection hidden="1"/>
    </xf>
    <xf numFmtId="0" fontId="13" fillId="4" borderId="0" xfId="0" applyFont="1" applyFill="1" applyAlignment="1" applyProtection="1">
      <alignment horizontal="center"/>
      <protection hidden="1"/>
    </xf>
    <xf numFmtId="0" fontId="0" fillId="4" borderId="4" xfId="0" applyFill="1" applyBorder="1" applyAlignment="1" applyProtection="1">
      <alignment horizontal="left"/>
      <protection hidden="1"/>
    </xf>
    <xf numFmtId="0" fontId="0" fillId="4" borderId="0" xfId="0" applyFill="1" applyProtection="1">
      <protection hidden="1"/>
    </xf>
    <xf numFmtId="0" fontId="0" fillId="4" borderId="4" xfId="0" applyFill="1" applyBorder="1" applyAlignment="1" applyProtection="1">
      <alignment horizontal="right"/>
      <protection hidden="1"/>
    </xf>
    <xf numFmtId="0" fontId="14" fillId="0" borderId="0" xfId="0" applyFont="1" applyProtection="1">
      <protection hidden="1"/>
    </xf>
    <xf numFmtId="0" fontId="15" fillId="0" borderId="0" xfId="0" applyFont="1" applyProtection="1">
      <protection hidden="1"/>
    </xf>
    <xf numFmtId="0" fontId="3" fillId="4" borderId="6" xfId="0" applyFont="1" applyFill="1" applyBorder="1" applyAlignment="1" applyProtection="1">
      <alignment horizontal="left"/>
      <protection hidden="1"/>
    </xf>
    <xf numFmtId="0" fontId="3" fillId="4" borderId="7" xfId="0" applyFont="1" applyFill="1" applyBorder="1" applyProtection="1">
      <protection hidden="1"/>
    </xf>
    <xf numFmtId="167" fontId="3" fillId="6" borderId="1" xfId="1" applyFont="1" applyFill="1" applyBorder="1" applyAlignment="1" applyProtection="1">
      <alignment horizontal="center" vertical="center"/>
      <protection hidden="1"/>
    </xf>
    <xf numFmtId="0" fontId="1" fillId="4" borderId="8" xfId="0" applyFont="1" applyFill="1" applyBorder="1" applyProtection="1">
      <protection hidden="1"/>
    </xf>
    <xf numFmtId="0" fontId="16" fillId="0" borderId="0" xfId="0" applyFont="1" applyProtection="1">
      <protection hidden="1"/>
    </xf>
    <xf numFmtId="10" fontId="14" fillId="0" borderId="0" xfId="0" applyNumberFormat="1" applyFont="1" applyProtection="1">
      <protection hidden="1"/>
    </xf>
    <xf numFmtId="0" fontId="0" fillId="0" borderId="2" xfId="0" applyBorder="1" applyAlignment="1" applyProtection="1">
      <alignment horizontal="center"/>
      <protection hidden="1"/>
    </xf>
    <xf numFmtId="0" fontId="0" fillId="2" borderId="3" xfId="0" applyFill="1" applyBorder="1" applyAlignment="1" applyProtection="1">
      <alignment horizontal="center" vertical="center"/>
      <protection hidden="1"/>
    </xf>
    <xf numFmtId="165" fontId="21" fillId="2" borderId="3" xfId="2" applyNumberFormat="1" applyFill="1" applyBorder="1" applyAlignment="1" applyProtection="1">
      <alignment horizontal="center" vertical="center"/>
      <protection hidden="1"/>
    </xf>
    <xf numFmtId="165" fontId="21" fillId="2" borderId="2" xfId="2" applyNumberFormat="1" applyFill="1" applyBorder="1" applyAlignment="1" applyProtection="1">
      <alignment horizontal="center" vertical="center"/>
      <protection hidden="1"/>
    </xf>
    <xf numFmtId="0" fontId="0" fillId="3" borderId="3" xfId="0" applyFill="1" applyBorder="1" applyAlignment="1" applyProtection="1">
      <alignment horizontal="center" vertical="center"/>
      <protection hidden="1"/>
    </xf>
    <xf numFmtId="165" fontId="21" fillId="3" borderId="3" xfId="2" applyNumberFormat="1" applyFill="1" applyBorder="1" applyAlignment="1" applyProtection="1">
      <alignment horizontal="center" vertical="center"/>
      <protection hidden="1"/>
    </xf>
    <xf numFmtId="165" fontId="21" fillId="3" borderId="2" xfId="2" applyNumberFormat="1" applyFill="1" applyBorder="1" applyAlignment="1" applyProtection="1">
      <alignment horizontal="center" vertical="center"/>
      <protection hidden="1"/>
    </xf>
    <xf numFmtId="0" fontId="0" fillId="5" borderId="3" xfId="0" applyFill="1" applyBorder="1" applyAlignment="1" applyProtection="1">
      <alignment horizontal="center" vertical="center"/>
      <protection hidden="1"/>
    </xf>
    <xf numFmtId="165" fontId="21" fillId="5" borderId="3" xfId="2" applyNumberFormat="1" applyFill="1" applyBorder="1" applyAlignment="1" applyProtection="1">
      <alignment horizontal="center" vertical="center"/>
      <protection hidden="1"/>
    </xf>
    <xf numFmtId="165" fontId="21" fillId="5" borderId="2" xfId="2" applyNumberFormat="1" applyFill="1" applyBorder="1" applyAlignment="1" applyProtection="1">
      <alignment horizontal="center" vertical="center"/>
      <protection hidden="1"/>
    </xf>
    <xf numFmtId="0" fontId="0" fillId="6" borderId="3" xfId="0" applyFill="1" applyBorder="1" applyAlignment="1" applyProtection="1">
      <alignment horizontal="center" vertical="center"/>
      <protection hidden="1"/>
    </xf>
    <xf numFmtId="165" fontId="21" fillId="6" borderId="3" xfId="2" applyNumberFormat="1" applyFill="1" applyBorder="1" applyAlignment="1" applyProtection="1">
      <alignment horizontal="center" vertical="center"/>
      <protection hidden="1"/>
    </xf>
    <xf numFmtId="165" fontId="21" fillId="6" borderId="2" xfId="2" applyNumberFormat="1" applyFill="1" applyBorder="1" applyAlignment="1" applyProtection="1">
      <alignment horizontal="center" vertical="center"/>
      <protection hidden="1"/>
    </xf>
    <xf numFmtId="0" fontId="0" fillId="7" borderId="3" xfId="0" applyFill="1" applyBorder="1" applyAlignment="1" applyProtection="1">
      <alignment horizontal="center" vertical="center"/>
      <protection hidden="1"/>
    </xf>
    <xf numFmtId="165" fontId="21" fillId="7" borderId="3" xfId="2" applyNumberFormat="1" applyFill="1" applyBorder="1" applyAlignment="1" applyProtection="1">
      <alignment horizontal="center" vertical="center"/>
      <protection hidden="1"/>
    </xf>
    <xf numFmtId="165" fontId="21" fillId="7" borderId="2" xfId="2" applyNumberFormat="1" applyFill="1" applyBorder="1" applyAlignment="1" applyProtection="1">
      <alignment horizontal="center" vertical="center"/>
      <protection hidden="1"/>
    </xf>
    <xf numFmtId="165" fontId="0" fillId="7" borderId="3" xfId="0" applyNumberFormat="1" applyFill="1" applyBorder="1" applyAlignment="1" applyProtection="1">
      <alignment horizontal="center" vertical="center"/>
      <protection hidden="1"/>
    </xf>
    <xf numFmtId="165" fontId="0" fillId="7" borderId="2" xfId="0" applyNumberFormat="1" applyFill="1" applyBorder="1" applyAlignment="1" applyProtection="1">
      <alignment horizontal="center" vertical="center"/>
      <protection hidden="1"/>
    </xf>
    <xf numFmtId="0" fontId="8" fillId="8" borderId="10" xfId="0" applyFont="1" applyFill="1" applyBorder="1" applyProtection="1">
      <protection hidden="1"/>
    </xf>
    <xf numFmtId="0" fontId="18" fillId="8" borderId="11" xfId="0" applyFont="1" applyFill="1" applyBorder="1" applyAlignment="1" applyProtection="1">
      <alignment horizontal="right"/>
      <protection hidden="1"/>
    </xf>
    <xf numFmtId="165" fontId="19" fillId="8" borderId="1" xfId="0" applyNumberFormat="1" applyFont="1" applyFill="1" applyBorder="1" applyProtection="1">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17" fillId="0" borderId="0" xfId="0" applyFont="1" applyAlignment="1" applyProtection="1">
      <alignment horizontal="center" vertical="center" wrapText="1"/>
      <protection hidden="1"/>
    </xf>
    <xf numFmtId="165" fontId="16" fillId="0" borderId="0" xfId="0" applyNumberFormat="1" applyFont="1" applyProtection="1">
      <protection hidden="1"/>
    </xf>
    <xf numFmtId="0" fontId="20" fillId="0" borderId="0" xfId="0" applyFont="1" applyProtection="1">
      <protection hidden="1"/>
    </xf>
    <xf numFmtId="0" fontId="15" fillId="0" borderId="0" xfId="0" applyFont="1" applyAlignment="1" applyProtection="1">
      <alignment vertical="center"/>
      <protection hidden="1"/>
    </xf>
    <xf numFmtId="0" fontId="16" fillId="0" borderId="0" xfId="0" applyFont="1" applyAlignment="1" applyProtection="1">
      <alignment vertical="center"/>
      <protection hidden="1"/>
    </xf>
  </cellXfs>
  <cellStyles count="4">
    <cellStyle name="Komma" xfId="1" builtinId="3"/>
    <cellStyle name="Procent" xfId="3" builtinId="5"/>
    <cellStyle name="Standaard" xfId="0" builtinId="0"/>
    <cellStyle name="Valuta" xfId="2" builtinId="4"/>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4BD97"/>
      <rgbColor rgb="FF808080"/>
      <rgbColor rgb="FF9999FF"/>
      <rgbColor rgb="FF993366"/>
      <rgbColor rgb="FFF2F2F2"/>
      <rgbColor rgb="FFDCE6F2"/>
      <rgbColor rgb="FF660066"/>
      <rgbColor rgb="FFFF8080"/>
      <rgbColor rgb="FF0066CC"/>
      <rgbColor rgb="FFB7DEE8"/>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AC090"/>
      <rgbColor rgb="FF3366FF"/>
      <rgbColor rgb="FF33CCCC"/>
      <rgbColor rgb="FF9BBB59"/>
      <rgbColor rgb="FFFFCC00"/>
      <rgbColor rgb="FFFF9900"/>
      <rgbColor rgb="FFFF6600"/>
      <rgbColor rgb="FF558ED5"/>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Q58"/>
  <sheetViews>
    <sheetView showGridLines="0" tabSelected="1" zoomScaleNormal="100" workbookViewId="0">
      <selection activeCell="E51" sqref="E51"/>
    </sheetView>
  </sheetViews>
  <sheetFormatPr baseColWidth="10" defaultColWidth="0" defaultRowHeight="15" zeroHeight="1" outlineLevelCol="1" x14ac:dyDescent="0.2"/>
  <cols>
    <col min="1" max="1" width="8.83203125" style="5" customWidth="1"/>
    <col min="2" max="2" width="6.5" style="5" customWidth="1"/>
    <col min="3" max="3" width="1.6640625" style="5" customWidth="1"/>
    <col min="4" max="4" width="3.6640625" style="5" customWidth="1"/>
    <col min="5" max="5" width="38.1640625" style="5" customWidth="1"/>
    <col min="6" max="6" width="22.6640625" style="5" customWidth="1"/>
    <col min="7" max="7" width="11" style="5" customWidth="1"/>
    <col min="8" max="8" width="18.83203125" style="5" customWidth="1"/>
    <col min="9" max="9" width="17.6640625" style="5" customWidth="1"/>
    <col min="10" max="11" width="12.6640625" style="5" customWidth="1"/>
    <col min="12" max="12" width="24.33203125" style="5" customWidth="1"/>
    <col min="13" max="13" width="10.6640625" style="5" customWidth="1"/>
    <col min="14" max="14" width="10.33203125" style="6" customWidth="1"/>
    <col min="15" max="15" width="10.33203125" style="7" customWidth="1"/>
    <col min="16" max="16" width="5" style="8" customWidth="1"/>
    <col min="17" max="17" width="14" style="8" hidden="1" customWidth="1" outlineLevel="1"/>
    <col min="18" max="18" width="15" style="8" hidden="1" customWidth="1" outlineLevel="1"/>
    <col min="19" max="19" width="16.5" style="8" hidden="1" customWidth="1" outlineLevel="1"/>
    <col min="20" max="20" width="14.83203125" style="8" hidden="1" customWidth="1" outlineLevel="1"/>
    <col min="21" max="21" width="14.1640625" style="8" hidden="1" customWidth="1" outlineLevel="1"/>
    <col min="22" max="22" width="20.33203125" style="8" hidden="1" customWidth="1" outlineLevel="1"/>
    <col min="23" max="23" width="3.6640625" style="8" hidden="1" customWidth="1" outlineLevel="1"/>
    <col min="24" max="24" width="5.83203125" style="8" hidden="1" customWidth="1" outlineLevel="1"/>
    <col min="25" max="25" width="3" style="8" hidden="1" customWidth="1" outlineLevel="1"/>
    <col min="26" max="26" width="8.83203125" style="8" hidden="1" outlineLevel="1"/>
    <col min="27" max="27" width="42.6640625" style="8" hidden="1" customWidth="1" outlineLevel="1"/>
    <col min="28" max="43" width="8.83203125" style="8" hidden="1" outlineLevel="1"/>
    <col min="44" max="16384" width="8.83203125" style="8" hidden="1"/>
  </cols>
  <sheetData>
    <row r="1" spans="5:27" x14ac:dyDescent="0.2">
      <c r="E1" s="9"/>
    </row>
    <row r="2" spans="5:27" ht="16.5" customHeight="1" x14ac:dyDescent="0.2">
      <c r="E2" s="10"/>
    </row>
    <row r="3" spans="5:27" ht="65.25" customHeight="1" x14ac:dyDescent="0.2">
      <c r="E3" s="4" t="s">
        <v>0</v>
      </c>
      <c r="F3" s="4"/>
      <c r="G3" s="4"/>
      <c r="H3" s="4"/>
      <c r="I3" s="4"/>
      <c r="J3" s="4"/>
      <c r="K3" s="4"/>
      <c r="L3" s="4"/>
    </row>
    <row r="4" spans="5:27" ht="15" customHeight="1" x14ac:dyDescent="0.2">
      <c r="E4" s="11"/>
      <c r="F4" s="11"/>
      <c r="G4" s="11"/>
      <c r="H4" s="11"/>
      <c r="I4" s="11"/>
      <c r="J4" s="11"/>
      <c r="K4" s="11"/>
      <c r="L4" s="11"/>
    </row>
    <row r="5" spans="5:27" ht="65.25" customHeight="1" x14ac:dyDescent="0.2">
      <c r="E5" s="12" t="s">
        <v>1</v>
      </c>
      <c r="F5" s="13" t="s">
        <v>2</v>
      </c>
      <c r="G5" s="13" t="s">
        <v>3</v>
      </c>
      <c r="H5" s="13" t="s">
        <v>4</v>
      </c>
      <c r="I5" s="14" t="s">
        <v>5</v>
      </c>
      <c r="N5" s="5"/>
    </row>
    <row r="6" spans="5:27" ht="16.5" customHeight="1" x14ac:dyDescent="0.2">
      <c r="E6" s="15" t="s">
        <v>6</v>
      </c>
      <c r="F6" s="16"/>
      <c r="G6" s="16"/>
      <c r="H6" s="16"/>
      <c r="I6" s="17">
        <f t="shared" ref="I6:I13" si="0">V6</f>
        <v>0</v>
      </c>
      <c r="L6" s="3" t="s">
        <v>7</v>
      </c>
      <c r="M6" s="3"/>
      <c r="N6" s="3"/>
      <c r="O6" s="3"/>
      <c r="P6" s="18"/>
      <c r="Q6" s="19">
        <f t="shared" ref="Q6:Q13" si="1">$N$8*F6</f>
        <v>0</v>
      </c>
      <c r="R6" s="19">
        <f t="shared" ref="R6:R13" si="2">$N$8-Q6</f>
        <v>500</v>
      </c>
      <c r="S6" s="19">
        <f t="shared" ref="S6:S13" si="3">R6*G6</f>
        <v>0</v>
      </c>
      <c r="T6" s="19">
        <f t="shared" ref="T6:T13" si="4">R6*H6</f>
        <v>0</v>
      </c>
      <c r="U6" s="19">
        <f t="shared" ref="U6:U13" si="5">R6+S6+T6</f>
        <v>500</v>
      </c>
      <c r="V6" s="20">
        <f t="shared" ref="V6:V13" si="6">($N$8-U6)/$N$8</f>
        <v>0</v>
      </c>
    </row>
    <row r="7" spans="5:27" ht="15.75" customHeight="1" x14ac:dyDescent="0.2">
      <c r="E7" s="21" t="s">
        <v>8</v>
      </c>
      <c r="F7" s="22"/>
      <c r="G7" s="22"/>
      <c r="H7" s="22"/>
      <c r="I7" s="23">
        <f t="shared" si="0"/>
        <v>0</v>
      </c>
      <c r="L7" s="24" t="s">
        <v>9</v>
      </c>
      <c r="M7" s="25"/>
      <c r="N7" s="26"/>
      <c r="O7" s="27"/>
      <c r="P7" s="18"/>
      <c r="Q7" s="19">
        <f t="shared" si="1"/>
        <v>0</v>
      </c>
      <c r="R7" s="19">
        <f t="shared" si="2"/>
        <v>500</v>
      </c>
      <c r="S7" s="19">
        <f t="shared" si="3"/>
        <v>0</v>
      </c>
      <c r="T7" s="19">
        <f t="shared" si="4"/>
        <v>0</v>
      </c>
      <c r="U7" s="19">
        <f t="shared" si="5"/>
        <v>500</v>
      </c>
      <c r="V7" s="20">
        <f t="shared" si="6"/>
        <v>0</v>
      </c>
      <c r="AA7" s="28"/>
    </row>
    <row r="8" spans="5:27" ht="15.75" customHeight="1" x14ac:dyDescent="0.2">
      <c r="E8" s="21" t="s">
        <v>10</v>
      </c>
      <c r="F8" s="22"/>
      <c r="G8" s="22"/>
      <c r="H8" s="22"/>
      <c r="I8" s="23">
        <f t="shared" si="0"/>
        <v>0</v>
      </c>
      <c r="L8" s="29" t="s">
        <v>11</v>
      </c>
      <c r="M8" s="30"/>
      <c r="N8" s="26">
        <v>500</v>
      </c>
      <c r="O8" s="27"/>
      <c r="P8" s="18"/>
      <c r="Q8" s="19">
        <f t="shared" si="1"/>
        <v>0</v>
      </c>
      <c r="R8" s="19">
        <f t="shared" si="2"/>
        <v>500</v>
      </c>
      <c r="S8" s="19">
        <f t="shared" si="3"/>
        <v>0</v>
      </c>
      <c r="T8" s="19">
        <f t="shared" si="4"/>
        <v>0</v>
      </c>
      <c r="U8" s="19">
        <f t="shared" si="5"/>
        <v>500</v>
      </c>
      <c r="V8" s="20">
        <f t="shared" si="6"/>
        <v>0</v>
      </c>
      <c r="AA8" s="28"/>
    </row>
    <row r="9" spans="5:27" ht="15.75" customHeight="1" x14ac:dyDescent="0.2">
      <c r="E9" s="31" t="s">
        <v>12</v>
      </c>
      <c r="F9" s="32"/>
      <c r="G9" s="32"/>
      <c r="H9" s="32"/>
      <c r="I9" s="33">
        <f t="shared" si="0"/>
        <v>0</v>
      </c>
      <c r="L9" s="34"/>
      <c r="M9" s="30"/>
      <c r="N9" s="26"/>
      <c r="O9" s="27"/>
      <c r="P9" s="18"/>
      <c r="Q9" s="19">
        <f t="shared" si="1"/>
        <v>0</v>
      </c>
      <c r="R9" s="19">
        <f t="shared" si="2"/>
        <v>500</v>
      </c>
      <c r="S9" s="19">
        <f t="shared" si="3"/>
        <v>0</v>
      </c>
      <c r="T9" s="19">
        <f t="shared" si="4"/>
        <v>0</v>
      </c>
      <c r="U9" s="19">
        <f t="shared" si="5"/>
        <v>500</v>
      </c>
      <c r="V9" s="20">
        <f t="shared" si="6"/>
        <v>0</v>
      </c>
      <c r="AA9" s="28"/>
    </row>
    <row r="10" spans="5:27" ht="15.75" customHeight="1" x14ac:dyDescent="0.2">
      <c r="E10" s="31" t="s">
        <v>13</v>
      </c>
      <c r="F10" s="32"/>
      <c r="G10" s="32"/>
      <c r="H10" s="32"/>
      <c r="I10" s="33">
        <f t="shared" si="0"/>
        <v>0</v>
      </c>
      <c r="L10" s="34"/>
      <c r="M10" s="30"/>
      <c r="N10" s="26"/>
      <c r="O10" s="27"/>
      <c r="P10" s="18"/>
      <c r="Q10" s="19">
        <f t="shared" si="1"/>
        <v>0</v>
      </c>
      <c r="R10" s="19">
        <f t="shared" si="2"/>
        <v>500</v>
      </c>
      <c r="S10" s="19">
        <f t="shared" si="3"/>
        <v>0</v>
      </c>
      <c r="T10" s="19">
        <f t="shared" si="4"/>
        <v>0</v>
      </c>
      <c r="U10" s="19">
        <f t="shared" si="5"/>
        <v>500</v>
      </c>
      <c r="V10" s="20">
        <f t="shared" si="6"/>
        <v>0</v>
      </c>
      <c r="AA10" s="28"/>
    </row>
    <row r="11" spans="5:27" ht="15.75" customHeight="1" x14ac:dyDescent="0.2">
      <c r="E11" s="35" t="s">
        <v>14</v>
      </c>
      <c r="F11" s="36"/>
      <c r="G11" s="36"/>
      <c r="H11" s="36"/>
      <c r="I11" s="37">
        <f t="shared" si="0"/>
        <v>0</v>
      </c>
      <c r="L11" s="34" t="s">
        <v>15</v>
      </c>
      <c r="M11" s="30">
        <v>0.4</v>
      </c>
      <c r="N11" s="26">
        <f>N8*M11</f>
        <v>200</v>
      </c>
      <c r="O11" s="27"/>
      <c r="P11" s="18"/>
      <c r="Q11" s="19">
        <f t="shared" si="1"/>
        <v>0</v>
      </c>
      <c r="R11" s="19">
        <f t="shared" si="2"/>
        <v>500</v>
      </c>
      <c r="S11" s="19">
        <f t="shared" si="3"/>
        <v>0</v>
      </c>
      <c r="T11" s="19">
        <f t="shared" si="4"/>
        <v>0</v>
      </c>
      <c r="U11" s="19">
        <f t="shared" si="5"/>
        <v>500</v>
      </c>
      <c r="V11" s="20">
        <f t="shared" si="6"/>
        <v>0</v>
      </c>
      <c r="AA11" s="28"/>
    </row>
    <row r="12" spans="5:27" ht="15.75" customHeight="1" x14ac:dyDescent="0.2">
      <c r="E12" s="38" t="s">
        <v>16</v>
      </c>
      <c r="F12" s="39"/>
      <c r="G12" s="39"/>
      <c r="H12" s="39"/>
      <c r="I12" s="40">
        <f t="shared" si="0"/>
        <v>0</v>
      </c>
      <c r="L12" s="29" t="s">
        <v>17</v>
      </c>
      <c r="M12" s="30"/>
      <c r="N12" s="26">
        <f>N8-N11</f>
        <v>300</v>
      </c>
      <c r="O12" s="27"/>
      <c r="P12" s="18"/>
      <c r="Q12" s="19">
        <f t="shared" si="1"/>
        <v>0</v>
      </c>
      <c r="R12" s="19">
        <f t="shared" si="2"/>
        <v>500</v>
      </c>
      <c r="S12" s="19">
        <f t="shared" si="3"/>
        <v>0</v>
      </c>
      <c r="T12" s="19">
        <f t="shared" si="4"/>
        <v>0</v>
      </c>
      <c r="U12" s="19">
        <f t="shared" si="5"/>
        <v>500</v>
      </c>
      <c r="V12" s="20">
        <f t="shared" si="6"/>
        <v>0</v>
      </c>
      <c r="AA12" s="28"/>
    </row>
    <row r="13" spans="5:27" ht="15.75" customHeight="1" x14ac:dyDescent="0.2">
      <c r="E13" s="38" t="s">
        <v>18</v>
      </c>
      <c r="F13" s="41"/>
      <c r="G13" s="41"/>
      <c r="H13" s="41"/>
      <c r="I13" s="42">
        <f t="shared" si="0"/>
        <v>0</v>
      </c>
      <c r="L13" s="43" t="s">
        <v>19</v>
      </c>
      <c r="M13" s="44"/>
      <c r="N13" s="45"/>
      <c r="O13" s="27"/>
      <c r="P13" s="18"/>
      <c r="Q13" s="19">
        <f t="shared" si="1"/>
        <v>0</v>
      </c>
      <c r="R13" s="19">
        <f t="shared" si="2"/>
        <v>500</v>
      </c>
      <c r="S13" s="19">
        <f t="shared" si="3"/>
        <v>0</v>
      </c>
      <c r="T13" s="19">
        <f t="shared" si="4"/>
        <v>0</v>
      </c>
      <c r="U13" s="19">
        <f t="shared" si="5"/>
        <v>500</v>
      </c>
      <c r="V13" s="20">
        <f t="shared" si="6"/>
        <v>0</v>
      </c>
      <c r="AA13" s="28"/>
    </row>
    <row r="14" spans="5:27" x14ac:dyDescent="0.2">
      <c r="L14" s="43"/>
      <c r="M14" s="44"/>
      <c r="N14" s="45"/>
      <c r="O14" s="27"/>
      <c r="P14" s="18"/>
      <c r="Q14" s="19"/>
      <c r="R14" s="19"/>
      <c r="S14" s="19"/>
      <c r="T14" s="19"/>
      <c r="U14" s="19"/>
      <c r="V14" s="20"/>
      <c r="AA14" s="28"/>
    </row>
    <row r="15" spans="5:27" x14ac:dyDescent="0.2">
      <c r="L15" s="46" t="s">
        <v>20</v>
      </c>
      <c r="M15" s="47">
        <v>0.05</v>
      </c>
      <c r="N15" s="48">
        <f>N12*M15</f>
        <v>15</v>
      </c>
      <c r="O15" s="27"/>
      <c r="P15" s="18"/>
      <c r="Q15" s="19"/>
      <c r="R15" s="19"/>
      <c r="S15" s="19"/>
      <c r="T15" s="19"/>
      <c r="U15" s="19"/>
      <c r="V15" s="20"/>
      <c r="AA15" s="28"/>
    </row>
    <row r="16" spans="5:27" x14ac:dyDescent="0.2">
      <c r="L16" s="46"/>
      <c r="M16" s="47"/>
      <c r="N16" s="48"/>
      <c r="O16" s="27"/>
      <c r="P16" s="18"/>
      <c r="Q16" s="19"/>
      <c r="R16" s="19"/>
      <c r="S16" s="19"/>
      <c r="T16" s="19"/>
      <c r="U16" s="19"/>
      <c r="V16" s="20"/>
      <c r="AA16" s="28"/>
    </row>
    <row r="17" spans="5:27" x14ac:dyDescent="0.2">
      <c r="L17" s="46" t="s">
        <v>4</v>
      </c>
      <c r="M17" s="47">
        <v>7.4999999999999997E-2</v>
      </c>
      <c r="N17" s="48">
        <f>N12*M17</f>
        <v>22.5</v>
      </c>
      <c r="O17" s="27"/>
      <c r="P17" s="18"/>
      <c r="Q17" s="19"/>
      <c r="R17" s="19"/>
      <c r="S17" s="19"/>
      <c r="T17" s="19"/>
      <c r="U17" s="19"/>
      <c r="V17" s="20"/>
      <c r="AA17" s="28"/>
    </row>
    <row r="18" spans="5:27" x14ac:dyDescent="0.2">
      <c r="L18" s="46" t="s">
        <v>21</v>
      </c>
      <c r="M18" s="49"/>
      <c r="N18" s="48">
        <f>SUM(N12:N17)</f>
        <v>337.5</v>
      </c>
      <c r="O18" s="27"/>
      <c r="P18" s="18"/>
      <c r="Q18" s="19"/>
      <c r="R18" s="19"/>
      <c r="S18" s="19"/>
      <c r="T18" s="19"/>
      <c r="U18" s="19"/>
      <c r="V18" s="20"/>
      <c r="AA18" s="28"/>
    </row>
    <row r="19" spans="5:27" x14ac:dyDescent="0.2">
      <c r="L19" s="46"/>
      <c r="M19" s="49"/>
      <c r="N19" s="48"/>
      <c r="O19" s="27"/>
      <c r="P19" s="18"/>
      <c r="Q19" s="19"/>
      <c r="R19" s="19"/>
      <c r="S19" s="19"/>
      <c r="T19" s="19"/>
      <c r="U19" s="19"/>
      <c r="V19" s="20"/>
      <c r="AA19" s="28"/>
    </row>
    <row r="20" spans="5:27" x14ac:dyDescent="0.2">
      <c r="L20" s="50" t="s">
        <v>22</v>
      </c>
      <c r="M20" s="51"/>
      <c r="N20" s="45"/>
      <c r="O20" s="27"/>
      <c r="P20" s="18"/>
      <c r="Q20" s="19"/>
      <c r="R20" s="19"/>
      <c r="S20" s="19"/>
      <c r="T20" s="19"/>
      <c r="U20" s="19"/>
      <c r="V20" s="20"/>
      <c r="AA20" s="28"/>
    </row>
    <row r="21" spans="5:27" x14ac:dyDescent="0.2">
      <c r="L21" s="52" t="s">
        <v>11</v>
      </c>
      <c r="M21" s="51"/>
      <c r="N21" s="45">
        <f>N8</f>
        <v>500</v>
      </c>
      <c r="O21" s="27"/>
      <c r="P21" s="18"/>
      <c r="Q21" s="19"/>
      <c r="R21" s="19"/>
      <c r="S21" s="19"/>
      <c r="T21" s="19"/>
      <c r="U21" s="19"/>
      <c r="V21" s="20"/>
      <c r="AA21" s="28"/>
    </row>
    <row r="22" spans="5:27" ht="15.75" customHeight="1" x14ac:dyDescent="0.2">
      <c r="L22" s="52" t="s">
        <v>23</v>
      </c>
      <c r="M22" s="51"/>
      <c r="N22" s="45">
        <f>N18</f>
        <v>337.5</v>
      </c>
      <c r="O22" s="27"/>
      <c r="P22" s="18"/>
      <c r="Q22" s="19"/>
      <c r="R22" s="19"/>
      <c r="S22" s="19"/>
      <c r="T22" s="19"/>
      <c r="U22" s="19"/>
      <c r="V22" s="20"/>
      <c r="AA22" s="28"/>
    </row>
    <row r="23" spans="5:27" ht="15.75" customHeight="1" x14ac:dyDescent="0.2">
      <c r="I23" s="53"/>
      <c r="K23" s="54"/>
      <c r="L23" s="55" t="s">
        <v>24</v>
      </c>
      <c r="M23" s="56"/>
      <c r="N23" s="57">
        <f>(N8-N22)/N8*100</f>
        <v>32.5</v>
      </c>
      <c r="O23" s="58" t="s">
        <v>25</v>
      </c>
      <c r="P23" s="18"/>
      <c r="Q23" s="19"/>
      <c r="R23" s="19"/>
      <c r="S23" s="19"/>
      <c r="T23" s="19"/>
      <c r="U23" s="19"/>
      <c r="V23" s="20"/>
      <c r="AA23" s="28"/>
    </row>
    <row r="24" spans="5:27" x14ac:dyDescent="0.2">
      <c r="I24" s="53"/>
      <c r="K24" s="59" t="s">
        <v>26</v>
      </c>
      <c r="P24" s="18"/>
      <c r="Q24" s="19"/>
      <c r="R24" s="19"/>
      <c r="S24" s="19"/>
      <c r="T24" s="19"/>
      <c r="U24" s="19"/>
      <c r="V24" s="20"/>
      <c r="AA24" s="28"/>
    </row>
    <row r="25" spans="5:27" x14ac:dyDescent="0.2">
      <c r="I25" s="60"/>
      <c r="P25" s="18"/>
      <c r="Q25" s="19"/>
      <c r="R25" s="19"/>
      <c r="S25" s="19"/>
      <c r="T25" s="19"/>
      <c r="U25" s="19"/>
      <c r="V25" s="20"/>
      <c r="AA25" s="28"/>
    </row>
    <row r="26" spans="5:27" x14ac:dyDescent="0.2">
      <c r="I26" s="60"/>
      <c r="P26" s="18"/>
      <c r="Q26" s="19"/>
      <c r="R26" s="19"/>
      <c r="S26" s="19"/>
      <c r="T26" s="19"/>
      <c r="U26" s="19"/>
      <c r="V26" s="20"/>
      <c r="AA26" s="28"/>
    </row>
    <row r="27" spans="5:27" x14ac:dyDescent="0.2">
      <c r="I27" s="60"/>
      <c r="P27" s="18"/>
      <c r="Q27" s="19"/>
      <c r="R27" s="19"/>
      <c r="S27" s="19"/>
      <c r="T27" s="19"/>
      <c r="U27" s="19"/>
      <c r="V27" s="20"/>
    </row>
    <row r="28" spans="5:27" x14ac:dyDescent="0.2">
      <c r="P28" s="18"/>
    </row>
    <row r="29" spans="5:27" ht="15.75" customHeight="1" x14ac:dyDescent="0.2">
      <c r="F29" s="61" t="s">
        <v>27</v>
      </c>
      <c r="G29" s="61" t="s">
        <v>28</v>
      </c>
      <c r="H29" s="61" t="s">
        <v>29</v>
      </c>
      <c r="I29" s="61" t="s">
        <v>30</v>
      </c>
      <c r="K29" s="54"/>
      <c r="P29" s="18"/>
    </row>
    <row r="30" spans="5:27" ht="15" customHeight="1" x14ac:dyDescent="0.2">
      <c r="E30" s="15" t="s">
        <v>6</v>
      </c>
      <c r="F30" s="62">
        <v>50</v>
      </c>
      <c r="G30" s="63">
        <v>350</v>
      </c>
      <c r="H30" s="63">
        <f t="shared" ref="H30:H37" si="7">G30-(G30*I6)</f>
        <v>350</v>
      </c>
      <c r="I30" s="64">
        <f t="shared" ref="I30:I37" si="8">F30*H30</f>
        <v>17500</v>
      </c>
      <c r="L30" s="2" t="s">
        <v>31</v>
      </c>
      <c r="M30" s="2"/>
      <c r="N30" s="2"/>
      <c r="O30" s="2"/>
      <c r="P30" s="18"/>
    </row>
    <row r="31" spans="5:27" ht="14.25" customHeight="1" x14ac:dyDescent="0.2">
      <c r="E31" s="21" t="s">
        <v>8</v>
      </c>
      <c r="F31" s="65">
        <v>750</v>
      </c>
      <c r="G31" s="66">
        <v>350</v>
      </c>
      <c r="H31" s="66">
        <f t="shared" si="7"/>
        <v>350</v>
      </c>
      <c r="I31" s="67">
        <f t="shared" si="8"/>
        <v>262500</v>
      </c>
      <c r="L31" s="2"/>
      <c r="M31" s="2"/>
      <c r="N31" s="2"/>
      <c r="O31" s="2"/>
      <c r="P31" s="18"/>
    </row>
    <row r="32" spans="5:27" ht="16.5" customHeight="1" x14ac:dyDescent="0.2">
      <c r="E32" s="21" t="s">
        <v>10</v>
      </c>
      <c r="F32" s="65">
        <v>150</v>
      </c>
      <c r="G32" s="66">
        <v>350</v>
      </c>
      <c r="H32" s="66">
        <f t="shared" si="7"/>
        <v>350</v>
      </c>
      <c r="I32" s="67">
        <f t="shared" si="8"/>
        <v>52500</v>
      </c>
      <c r="L32" s="2"/>
      <c r="M32" s="2"/>
      <c r="N32" s="2"/>
      <c r="O32" s="2"/>
      <c r="P32" s="18"/>
    </row>
    <row r="33" spans="5:16" ht="14.25" customHeight="1" x14ac:dyDescent="0.2">
      <c r="E33" s="31" t="s">
        <v>12</v>
      </c>
      <c r="F33" s="68">
        <v>750</v>
      </c>
      <c r="G33" s="69">
        <v>350</v>
      </c>
      <c r="H33" s="69">
        <f t="shared" si="7"/>
        <v>350</v>
      </c>
      <c r="I33" s="70">
        <f t="shared" si="8"/>
        <v>262500</v>
      </c>
      <c r="J33" s="54"/>
      <c r="L33" s="2"/>
      <c r="M33" s="2"/>
      <c r="N33" s="2"/>
      <c r="O33" s="2"/>
      <c r="P33" s="18"/>
    </row>
    <row r="34" spans="5:16" ht="14.25" customHeight="1" x14ac:dyDescent="0.2">
      <c r="E34" s="31" t="s">
        <v>13</v>
      </c>
      <c r="F34" s="68">
        <v>50</v>
      </c>
      <c r="G34" s="69">
        <v>350</v>
      </c>
      <c r="H34" s="69">
        <f t="shared" si="7"/>
        <v>350</v>
      </c>
      <c r="I34" s="70">
        <f t="shared" si="8"/>
        <v>17500</v>
      </c>
      <c r="J34" s="54"/>
      <c r="L34" s="2"/>
      <c r="M34" s="2"/>
      <c r="N34" s="2"/>
      <c r="O34" s="2"/>
      <c r="P34" s="18"/>
    </row>
    <row r="35" spans="5:16" ht="14.25" customHeight="1" x14ac:dyDescent="0.2">
      <c r="E35" s="35" t="s">
        <v>14</v>
      </c>
      <c r="F35" s="71">
        <v>250</v>
      </c>
      <c r="G35" s="72">
        <v>350</v>
      </c>
      <c r="H35" s="72">
        <f t="shared" si="7"/>
        <v>350</v>
      </c>
      <c r="I35" s="73">
        <f t="shared" si="8"/>
        <v>87500</v>
      </c>
      <c r="J35" s="54"/>
      <c r="L35" s="2"/>
      <c r="M35" s="2"/>
      <c r="N35" s="2"/>
      <c r="O35" s="2"/>
      <c r="P35" s="18"/>
    </row>
    <row r="36" spans="5:16" ht="15" customHeight="1" x14ac:dyDescent="0.2">
      <c r="E36" s="38" t="s">
        <v>16</v>
      </c>
      <c r="F36" s="74">
        <v>25</v>
      </c>
      <c r="G36" s="75">
        <v>350</v>
      </c>
      <c r="H36" s="75">
        <f t="shared" si="7"/>
        <v>350</v>
      </c>
      <c r="I36" s="76">
        <f t="shared" si="8"/>
        <v>8750</v>
      </c>
      <c r="L36" s="2"/>
      <c r="M36" s="2"/>
      <c r="N36" s="2"/>
      <c r="O36" s="2"/>
      <c r="P36" s="18"/>
    </row>
    <row r="37" spans="5:16" ht="16.5" customHeight="1" x14ac:dyDescent="0.2">
      <c r="E37" s="38" t="s">
        <v>18</v>
      </c>
      <c r="F37" s="74">
        <v>25</v>
      </c>
      <c r="G37" s="77">
        <v>350</v>
      </c>
      <c r="H37" s="77">
        <f t="shared" si="7"/>
        <v>350</v>
      </c>
      <c r="I37" s="78">
        <f t="shared" si="8"/>
        <v>8750</v>
      </c>
      <c r="L37" s="2"/>
      <c r="M37" s="2"/>
      <c r="N37" s="2"/>
      <c r="O37" s="2"/>
    </row>
    <row r="38" spans="5:16" ht="16.5" customHeight="1" x14ac:dyDescent="0.2">
      <c r="F38" s="79"/>
      <c r="G38" s="80" t="s">
        <v>32</v>
      </c>
      <c r="H38" s="81">
        <f>I50/F53</f>
        <v>350</v>
      </c>
      <c r="L38" s="82"/>
      <c r="M38" s="83"/>
      <c r="N38" s="83"/>
      <c r="O38" s="84"/>
    </row>
    <row r="39" spans="5:16" ht="18.75" customHeight="1" x14ac:dyDescent="0.2">
      <c r="L39" s="85"/>
      <c r="M39" s="85"/>
      <c r="N39" s="85"/>
      <c r="O39" s="85"/>
    </row>
    <row r="40" spans="5:16" x14ac:dyDescent="0.2">
      <c r="N40" s="5"/>
    </row>
    <row r="43" spans="5:16" x14ac:dyDescent="0.2">
      <c r="N43" s="5"/>
    </row>
    <row r="44" spans="5:16" ht="16.5" customHeight="1" x14ac:dyDescent="0.2">
      <c r="N44" s="5"/>
    </row>
    <row r="45" spans="5:16" x14ac:dyDescent="0.2">
      <c r="N45" s="5"/>
    </row>
    <row r="46" spans="5:16" x14ac:dyDescent="0.2">
      <c r="N46" s="5"/>
    </row>
    <row r="47" spans="5:16" x14ac:dyDescent="0.2">
      <c r="N47" s="5"/>
    </row>
    <row r="48" spans="5:16" x14ac:dyDescent="0.2">
      <c r="N48" s="5"/>
    </row>
    <row r="49" spans="5:14" x14ac:dyDescent="0.2">
      <c r="N49" s="5"/>
    </row>
    <row r="50" spans="5:14" x14ac:dyDescent="0.2">
      <c r="F50" s="53"/>
      <c r="G50" s="53"/>
      <c r="H50" s="53"/>
      <c r="I50" s="86">
        <f>SUM(I30:I37)</f>
        <v>717500</v>
      </c>
      <c r="J50" s="54"/>
      <c r="N50" s="5"/>
    </row>
    <row r="51" spans="5:14" x14ac:dyDescent="0.2">
      <c r="E51" s="7"/>
      <c r="F51" s="53"/>
      <c r="G51" s="53"/>
      <c r="H51" s="53"/>
      <c r="I51" s="53"/>
      <c r="J51" s="87"/>
      <c r="N51" s="5"/>
    </row>
    <row r="52" spans="5:14" ht="16.5" customHeight="1" x14ac:dyDescent="0.2">
      <c r="E52" s="7"/>
      <c r="F52" s="59"/>
      <c r="G52" s="59"/>
      <c r="H52" s="59"/>
      <c r="I52" s="59"/>
      <c r="J52" s="87"/>
      <c r="N52" s="5"/>
    </row>
    <row r="53" spans="5:14" x14ac:dyDescent="0.2">
      <c r="E53" s="88"/>
      <c r="F53" s="89">
        <f>SUM(F30:F37)</f>
        <v>2050</v>
      </c>
      <c r="G53" s="88"/>
      <c r="H53" s="88"/>
      <c r="I53" s="88"/>
      <c r="J53" s="88"/>
      <c r="N53" s="5"/>
    </row>
    <row r="54" spans="5:14" x14ac:dyDescent="0.2">
      <c r="E54" s="88"/>
      <c r="F54" s="88"/>
      <c r="G54" s="88"/>
      <c r="H54" s="88"/>
      <c r="I54" s="88"/>
      <c r="J54" s="88"/>
      <c r="N54" s="5"/>
    </row>
    <row r="55" spans="5:14" ht="15.75" customHeight="1" x14ac:dyDescent="0.2">
      <c r="E55" s="54" t="s">
        <v>33</v>
      </c>
      <c r="F55" s="54"/>
      <c r="G55" s="54"/>
      <c r="H55" s="54"/>
      <c r="I55" s="54"/>
      <c r="J55" s="54"/>
      <c r="N55" s="5"/>
    </row>
    <row r="56" spans="5:14" x14ac:dyDescent="0.2">
      <c r="E56" s="1" t="s">
        <v>34</v>
      </c>
      <c r="F56" s="1"/>
      <c r="G56" s="1"/>
      <c r="H56" s="1"/>
      <c r="I56" s="1"/>
      <c r="J56" s="1"/>
      <c r="N56" s="5"/>
    </row>
    <row r="57" spans="5:14" ht="15.75" customHeight="1" x14ac:dyDescent="0.2">
      <c r="E57" s="1"/>
      <c r="F57" s="1"/>
      <c r="G57" s="1"/>
      <c r="H57" s="1"/>
      <c r="I57" s="1"/>
      <c r="J57" s="1"/>
    </row>
    <row r="58" spans="5:14" x14ac:dyDescent="0.2">
      <c r="E58" s="82"/>
      <c r="F58" s="83"/>
      <c r="G58" s="83"/>
      <c r="H58" s="83"/>
      <c r="I58" s="83"/>
      <c r="J58" s="84"/>
    </row>
  </sheetData>
  <sheetProtection algorithmName="SHA-512" hashValue="lXZVPTihSW3yujm4g6n6zV8f0Z9AS4TnnhLjx0EYw/hWYhaFpO02/uvtpCio/Y3mA75odJQFa4YAXUM/+NeAtA==" saltValue="WCNwSBwhVNUCkngiB3aT0w==" spinCount="100000" sheet="1" objects="1" scenarios="1"/>
  <mergeCells count="4">
    <mergeCell ref="E3:L3"/>
    <mergeCell ref="L6:O6"/>
    <mergeCell ref="L30:O37"/>
    <mergeCell ref="E56:J57"/>
  </mergeCells>
  <pageMargins left="0.70833333333333304" right="0.70833333333333304" top="0.55138888888888904" bottom="0.55138888888888904" header="0.511811023622047" footer="0.511811023622047"/>
  <pageSetup paperSize="9" orientation="landscape"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BD25B6006C84748A93DEDF20386C184" ma:contentTypeVersion="17" ma:contentTypeDescription="Een nieuw document maken." ma:contentTypeScope="" ma:versionID="80d9d7839441c80674704054d579395f">
  <xsd:schema xmlns:xsd="http://www.w3.org/2001/XMLSchema" xmlns:xs="http://www.w3.org/2001/XMLSchema" xmlns:p="http://schemas.microsoft.com/office/2006/metadata/properties" xmlns:ns2="dc27e296-6df7-43d9-a2bb-24533d50cdaf" xmlns:ns3="037f37d1-1f38-4617-b32b-839db8b4cfea" xmlns:ns4="a5d7af74-1a77-434e-b281-af288c0d2c35" xmlns:ns5="25098b40-20ec-433a-8738-8517495a36a3" targetNamespace="http://schemas.microsoft.com/office/2006/metadata/properties" ma:root="true" ma:fieldsID="0ed3e774a0c6b6f936b0fce31ceca2e4" ns2:_="" ns3:_="" ns4:_="" ns5:_="">
    <xsd:import namespace="dc27e296-6df7-43d9-a2bb-24533d50cdaf"/>
    <xsd:import namespace="037f37d1-1f38-4617-b32b-839db8b4cfea"/>
    <xsd:import namespace="a5d7af74-1a77-434e-b281-af288c0d2c35"/>
    <xsd:import namespace="25098b40-20ec-433a-8738-8517495a36a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AutoKeyPoints" minOccurs="0"/>
                <xsd:element ref="ns2:MediaServiceKeyPoints"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element ref="ns2:MediaServiceObjectDetectorVersions" minOccurs="0"/>
                <xsd:element ref="ns2:MediaServiceSearchProperties" minOccurs="0"/>
                <xsd:element ref="ns2:MediaServiceBillingMetadata" minOccurs="0"/>
                <xsd:element ref="ns4:k833354ec73745a3b8bcf220c4911348" minOccurs="0"/>
                <xsd:element ref="ns5:TaxCatchAll" minOccurs="0"/>
                <xsd:element ref="ns4:i894529f871f45ad88fe79a65df4da26" minOccurs="0"/>
                <xsd:element ref="ns4:d797152985064116ae2fa142418a7be1" minOccurs="0"/>
                <xsd:element ref="ns4: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27e296-6df7-43d9-a2bb-24533d50cd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37f37d1-1f38-4617-b32b-839db8b4cfe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5d7af74-1a77-434e-b281-af288c0d2c35" elementFormDefault="qualified">
    <xsd:import namespace="http://schemas.microsoft.com/office/2006/documentManagement/types"/>
    <xsd:import namespace="http://schemas.microsoft.com/office/infopath/2007/PartnerControls"/>
    <xsd:element name="k833354ec73745a3b8bcf220c4911348" ma:index="25" nillable="true" ma:taxonomy="true" ma:internalName="k833354ec73745a3b8bcf220c4911348" ma:taxonomyFieldName="Archiefvormer" ma:displayName="Archiefvormer" ma:default="1;#Gemeente Woerden|b32e78be-cfb0-4958-86ce-1b47beffd7fb" ma:fieldId="{4833354e-c737-45a3-b8bc-f220c4911348}" ma:sspId="7e6cce4f-7dd1-41da-a71c-79897b0d3e2a" ma:termSetId="7eae220a-bcf1-4fed-9951-7c73d31cb3d0" ma:anchorId="00000000-0000-0000-0000-000000000000" ma:open="false" ma:isKeyword="false">
      <xsd:complexType>
        <xsd:sequence>
          <xsd:element ref="pc:Terms" minOccurs="0" maxOccurs="1"/>
        </xsd:sequence>
      </xsd:complexType>
    </xsd:element>
    <xsd:element name="i894529f871f45ad88fe79a65df4da26" ma:index="28" nillable="true" ma:taxonomy="true" ma:internalName="i894529f871f45ad88fe79a65df4da26" ma:taxonomyFieldName="Informatiecategorie" ma:displayName="Informatiecategorie" ma:default="2;#Vakteam|f4188f7b-0b38-4a63-8568-7dc4cb20d5ce" ma:fieldId="{2894529f-871f-45ad-88fe-79a65df4da26}" ma:sspId="7e6cce4f-7dd1-41da-a71c-79897b0d3e2a" ma:termSetId="bd6206cf-7b28-4ebe-95c6-92cd31bf3fa8" ma:anchorId="00000000-0000-0000-0000-000000000000" ma:open="false" ma:isKeyword="false">
      <xsd:complexType>
        <xsd:sequence>
          <xsd:element ref="pc:Terms" minOccurs="0" maxOccurs="1"/>
        </xsd:sequence>
      </xsd:complexType>
    </xsd:element>
    <xsd:element name="d797152985064116ae2fa142418a7be1" ma:index="30" nillable="true" ma:taxonomy="true" ma:internalName="d797152985064116ae2fa142418a7be1" ma:taxonomyFieldName="Identificatiekenmerk" ma:displayName="Identificatiekenmerk" ma:default="3;#NL-GM0632|bc6e1503-eab0-40a8-b690-f2a113396c8b" ma:fieldId="{d7971529-8506-4116-ae2f-a142418a7be1}" ma:sspId="7e6cce4f-7dd1-41da-a71c-79897b0d3e2a" ma:termSetId="83203b0d-7a6a-4510-8ddf-bd8eebfb16e9" ma:anchorId="00000000-0000-0000-0000-000000000000" ma:open="false" ma:isKeyword="false">
      <xsd:complexType>
        <xsd:sequence>
          <xsd:element ref="pc:Terms" minOccurs="0" maxOccurs="1"/>
        </xsd:sequence>
      </xsd:complexType>
    </xsd:element>
    <xsd:element name="lcf76f155ced4ddcb4097134ff3c332f" ma:index="32" nillable="true" ma:taxonomy="true" ma:internalName="lcf76f155ced4ddcb4097134ff3c332f" ma:taxonomyFieldName="MediaServiceImageTags" ma:displayName="Afbeeldingtags" ma:readOnly="false" ma:fieldId="{5cf76f15-5ced-4ddc-b409-7134ff3c332f}" ma:taxonomyMulti="true" ma:sspId="7e6cce4f-7dd1-41da-a71c-79897b0d3e2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5098b40-20ec-433a-8738-8517495a36a3" elementFormDefault="qualified">
    <xsd:import namespace="http://schemas.microsoft.com/office/2006/documentManagement/types"/>
    <xsd:import namespace="http://schemas.microsoft.com/office/infopath/2007/PartnerControls"/>
    <xsd:element name="TaxCatchAll" ma:index="26" nillable="true" ma:displayName="Taxonomy Catch All Column" ma:hidden="true" ma:list="{0542856e-68ac-4567-86a1-fdff2a82e404}" ma:internalName="TaxCatchAll" ma:showField="CatchAllData" ma:web="25098b40-20ec-433a-8738-8517495a36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d7af74-1a77-434e-b281-af288c0d2c35">
      <Terms xmlns="http://schemas.microsoft.com/office/infopath/2007/PartnerControls"/>
    </lcf76f155ced4ddcb4097134ff3c332f>
    <TaxCatchAll xmlns="25098b40-20ec-433a-8738-8517495a36a3">
      <Value>3</Value>
      <Value>2</Value>
      <Value>1</Value>
    </TaxCatchAll>
    <i894529f871f45ad88fe79a65df4da26 xmlns="a5d7af74-1a77-434e-b281-af288c0d2c35">
      <Terms xmlns="http://schemas.microsoft.com/office/infopath/2007/PartnerControls">
        <TermInfo xmlns="http://schemas.microsoft.com/office/infopath/2007/PartnerControls">
          <TermName xmlns="http://schemas.microsoft.com/office/infopath/2007/PartnerControls">Vakteam</TermName>
          <TermId xmlns="http://schemas.microsoft.com/office/infopath/2007/PartnerControls">f4188f7b-0b38-4a63-8568-7dc4cb20d5ce</TermId>
        </TermInfo>
      </Terms>
    </i894529f871f45ad88fe79a65df4da26>
    <k833354ec73745a3b8bcf220c4911348 xmlns="a5d7af74-1a77-434e-b281-af288c0d2c35">
      <Terms xmlns="http://schemas.microsoft.com/office/infopath/2007/PartnerControls">
        <TermInfo xmlns="http://schemas.microsoft.com/office/infopath/2007/PartnerControls">
          <TermName xmlns="http://schemas.microsoft.com/office/infopath/2007/PartnerControls">Gemeente Woerden</TermName>
          <TermId xmlns="http://schemas.microsoft.com/office/infopath/2007/PartnerControls">b32e78be-cfb0-4958-86ce-1b47beffd7fb</TermId>
        </TermInfo>
      </Terms>
    </k833354ec73745a3b8bcf220c4911348>
    <d797152985064116ae2fa142418a7be1 xmlns="a5d7af74-1a77-434e-b281-af288c0d2c35">
      <Terms xmlns="http://schemas.microsoft.com/office/infopath/2007/PartnerControls">
        <TermInfo xmlns="http://schemas.microsoft.com/office/infopath/2007/PartnerControls">
          <TermName xmlns="http://schemas.microsoft.com/office/infopath/2007/PartnerControls">NL-GM0632</TermName>
          <TermId xmlns="http://schemas.microsoft.com/office/infopath/2007/PartnerControls">bc6e1503-eab0-40a8-b690-f2a113396c8b</TermId>
        </TermInfo>
      </Terms>
    </d797152985064116ae2fa142418a7be1>
  </documentManagement>
</p:properties>
</file>

<file path=customXml/itemProps1.xml><?xml version="1.0" encoding="utf-8"?>
<ds:datastoreItem xmlns:ds="http://schemas.openxmlformats.org/officeDocument/2006/customXml" ds:itemID="{7EA476CF-30B9-4EB8-B095-C8BA581FF722}"/>
</file>

<file path=customXml/itemProps2.xml><?xml version="1.0" encoding="utf-8"?>
<ds:datastoreItem xmlns:ds="http://schemas.openxmlformats.org/officeDocument/2006/customXml" ds:itemID="{DAFA890E-A1A3-4314-9412-195835447362}"/>
</file>

<file path=customXml/itemProps3.xml><?xml version="1.0" encoding="utf-8"?>
<ds:datastoreItem xmlns:ds="http://schemas.openxmlformats.org/officeDocument/2006/customXml" ds:itemID="{AA5781AF-F0AE-4B7C-9D8E-39918F3CC5B0}"/>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kortingen</vt:lpstr>
      <vt:lpstr>kortingen!Afdrukbereik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BURO-33</dc:creator>
  <dc:description>© 2026 BURO-33 Aanbestedingsexperts BV
Op alle door BURO-33 ten behoeve van Opdrachtgever verstrekte informatie rust auteursrecht. Niets van die informatie mag worden verveelvoudigd, opgeslagen, in een geautomatiseerd gegevensbestand, of openbaar gemaakt, in enige vorm of op enige wijze, hetzij elektronisch, mechanisch, door fotokopieën, geluidsdragers of anderszins opnamen, of enige andere manier, zonder voorafgaande schriftelijke toestemming van BURO-33.</dc:description>
  <cp:lastModifiedBy>Jean-Marc Pisters</cp:lastModifiedBy>
  <cp:revision>0</cp:revision>
  <cp:lastPrinted>2014-08-21T09:07:53Z</cp:lastPrinted>
  <dcterms:created xsi:type="dcterms:W3CDTF">2011-07-22T11:26:59Z</dcterms:created>
  <dcterms:modified xsi:type="dcterms:W3CDTF">2026-06-30T08:43:06Z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0x0101004BD25B6006C84748A93DEDF20386C184</vt:lpwstr>
  </property>
</Properties>
</file>