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elecobv.sharepoint.com/sites/HerinrichtingJeruzalem/Gedeelde documenten/Aanbesteding Jeruzalem/02 Aanbestedingsfase/Bijlagen Aanbestedingsleidraad/"/>
    </mc:Choice>
  </mc:AlternateContent>
  <xr:revisionPtr revIDLastSave="130" documentId="8_{26514492-7A75-46AC-A6F9-2F9CC512E35F}" xr6:coauthVersionLast="47" xr6:coauthVersionMax="47" xr10:uidLastSave="{E8F5AC18-755A-4E0F-A0A8-812406A4ED13}"/>
  <workbookProtection workbookAlgorithmName="SHA-512" workbookHashValue="lBnta2ZRLrWCY3DanXh3Z0mWSJpdZQmZNVnEB3AIqBIhz0dHpVSkmATJqbt++kEU8wzOJeGd3B1IVLj+BhEzaw==" workbookSaltValue="jR52MlVaEFShmU2j51Df3g==" workbookSpinCount="100000" lockStructure="1"/>
  <bookViews>
    <workbookView xWindow="-108" yWindow="-108" windowWidth="23256" windowHeight="12456" tabRatio="907" xr2:uid="{00000000-000D-0000-FFFF-FFFF00000000}"/>
  </bookViews>
  <sheets>
    <sheet name="invulblad inschrijver" sheetId="24" r:id="rId1"/>
    <sheet name="logboek opdrachtnemer" sheetId="31" r:id="rId2"/>
    <sheet name="Subsidie OG" sheetId="36" state="hidden" r:id="rId3"/>
    <sheet name="Lijsten" sheetId="46" state="hidden" r:id="rId4"/>
    <sheet name="machinelijst SEB" sheetId="32" state="hidden" r:id="rId5"/>
  </sheets>
  <externalReferences>
    <externalReference r:id="rId6"/>
  </externalReferences>
  <definedNames>
    <definedName name="_xlnm._FilterDatabase" localSheetId="2" hidden="1">'Subsidie OG'!$G$9:$G$30</definedName>
    <definedName name="aantalON">[1]dashboard!$B$5</definedName>
    <definedName name="_xlnm.Print_Area" localSheetId="0">'invulblad inschrijver'!$A$6:$J$30</definedName>
    <definedName name="_xlnm.Print_Area" localSheetId="1">'logboek opdrachtnemer'!$A$1:$AJ$30</definedName>
    <definedName name="_xlnm.Print_Area" localSheetId="2">'Subsidie OG'!$A$1:$N$35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steksnummer">[1]dashboard!$B$3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CAkorting">[1]dashboard!$B$9</definedName>
    <definedName name="deklaagCIRCdrempel">#REF!</definedName>
    <definedName name="deklaagCIRCdrempel2">[1]dashboard!$C$27</definedName>
    <definedName name="deklaagCIRCdrempel3">[1]dashboard!$D$27</definedName>
    <definedName name="deklaagCIRCdrempel4">[1]dashboard!$E$27</definedName>
    <definedName name="deklaagCIRCfactor">#REF!</definedName>
    <definedName name="deklaagCIRCkorting">#REF!</definedName>
    <definedName name="deklaagCIRCplafond">#REF!</definedName>
    <definedName name="deklaagCIRCplafond2">[1]dashboard!$C$28</definedName>
    <definedName name="deklaagCIRCplafond3">[1]dashboard!$D$28</definedName>
    <definedName name="deklaagCIRCplafond4">[1]dashboard!$E$28</definedName>
    <definedName name="deklaagGARdrempel">#REF!</definedName>
    <definedName name="deklaagGARdrempel2">[1]dashboard!$C$29</definedName>
    <definedName name="deklaagGARdrempel3">[1]dashboard!$D$29</definedName>
    <definedName name="deklaagGARdrempel4">[1]dashboard!$E$29</definedName>
    <definedName name="deklaagGARkorting">#REF!</definedName>
    <definedName name="deklaagGARplafond">#REF!</definedName>
    <definedName name="deklaagGARplafond2">[1]dashboard!$C$30</definedName>
    <definedName name="deklaagGARplafond3">[1]dashboard!$D$30</definedName>
    <definedName name="deklaagGARplafond4">[1]dashboard!$E$30</definedName>
    <definedName name="deklaagMAXkorting">#REF!</definedName>
    <definedName name="deklaagMKIdrempel">#REF!</definedName>
    <definedName name="deklaagMKIdrempel2">[1]dashboard!$C$25</definedName>
    <definedName name="deklaagMKIdrempel3">[1]dashboard!$D$25</definedName>
    <definedName name="deklaagMKIdrempel4">[1]dashboard!$E$25</definedName>
    <definedName name="deklaagMKIfactor">#REF!</definedName>
    <definedName name="deklaagMKIkorting">#REF!</definedName>
    <definedName name="deklaagMKIplafond">#REF!</definedName>
    <definedName name="deklaagMKIplafond2">[1]dashboard!$C$26</definedName>
    <definedName name="deklaagMKIplafond3">[1]dashboard!$D$26</definedName>
    <definedName name="deklaagMKIplafond4">[1]dashboard!$E$26</definedName>
    <definedName name="dpost1">[1]dashboard!$B$24</definedName>
    <definedName name="dpost2">[1]dashboard!$C$24</definedName>
    <definedName name="dpost3">[1]dashboard!$D$24</definedName>
    <definedName name="dpost4">[1]dashboard!$E$24</definedName>
    <definedName name="dsoort1">[1]dashboard!$B$23</definedName>
    <definedName name="dsoort2">[1]dashboard!$C$23</definedName>
    <definedName name="dsoort3">[1]dashboard!$D$23</definedName>
    <definedName name="dsoort4">[1]dashboard!$E$23</definedName>
    <definedName name="kortingTOTAAL">#REF!</definedName>
    <definedName name="machinelijst">'machinelijst SEB'!$C$5:$C$71</definedName>
    <definedName name="MAXkorting">[1]dashboard!$B$20</definedName>
    <definedName name="onderCIRCdrempel">#REF!</definedName>
    <definedName name="onderCIRCdrempel2">[1]dashboard!$C$57</definedName>
    <definedName name="onderCIRCdrempel3">[1]dashboard!$D$57</definedName>
    <definedName name="onderCIRCdrempel4">[1]dashboard!$E$57</definedName>
    <definedName name="onderCIRCfactor">#REF!</definedName>
    <definedName name="onderCIRCkorting">#REF!</definedName>
    <definedName name="onderCIRCplafond">#REF!</definedName>
    <definedName name="onderCIRCplafond2">[1]dashboard!$C$58</definedName>
    <definedName name="onderCIRCplafond3">[1]dashboard!$D$58</definedName>
    <definedName name="onderCIRCplafond4">[1]dashboard!$E$58</definedName>
    <definedName name="onderGARdrempel">#REF!</definedName>
    <definedName name="onderGARdrempel2">[1]dashboard!$C$59</definedName>
    <definedName name="onderGARdrempel3">[1]dashboard!$D$59</definedName>
    <definedName name="onderGARdrempel4">[1]dashboard!$E$59</definedName>
    <definedName name="onderGARkorting">#REF!</definedName>
    <definedName name="onderGARplafond">#REF!</definedName>
    <definedName name="onderGARplafond2">[1]dashboard!$C$60</definedName>
    <definedName name="onderGARplafond3">[1]dashboard!$D$60</definedName>
    <definedName name="onderGARplafond4">[1]dashboard!$E$60</definedName>
    <definedName name="onderMAXkorting">#REF!</definedName>
    <definedName name="onderMKIdrempel">#REF!</definedName>
    <definedName name="onderMKIdrempel2">[1]dashboard!$C$55</definedName>
    <definedName name="onderMKIdrempel3">[1]dashboard!$D$55</definedName>
    <definedName name="onderMKIdrempel4">[1]dashboard!$E$55</definedName>
    <definedName name="onderMKIfactor">#REF!</definedName>
    <definedName name="onderMKIkorting">#REF!</definedName>
    <definedName name="onderMKIplafond">#REF!</definedName>
    <definedName name="onderMKIplafond2">[1]dashboard!$C$56</definedName>
    <definedName name="onderMKIplafond3">[1]dashboard!$D$56</definedName>
    <definedName name="onderMKIplafond4">[1]dashboard!$E$56</definedName>
    <definedName name="opost1">[1]dashboard!$B$54</definedName>
    <definedName name="opost2">[1]dashboard!$C$54</definedName>
    <definedName name="opost3">[1]dashboard!$D$54</definedName>
    <definedName name="opost4">[1]dashboard!$E$54</definedName>
    <definedName name="osoort1">[1]dashboard!$B$53</definedName>
    <definedName name="osoort2">[1]dashboard!$C$53</definedName>
    <definedName name="osoort3">[1]dashboard!$D$53</definedName>
    <definedName name="osoort4">[1]dashboard!$E$53</definedName>
    <definedName name="projectnaam">[1]dashboard!$B$4</definedName>
    <definedName name="roodCIRCdrempel">#REF!</definedName>
    <definedName name="roodCIRCdrempel2">[1]dashboard!$C$37</definedName>
    <definedName name="roodCIRCdrempel3">[1]dashboard!$D$37</definedName>
    <definedName name="roodCIRCdrempel4">[1]dashboard!$E$37</definedName>
    <definedName name="roodCIRCkorting">#REF!</definedName>
    <definedName name="roodCIRCplafond">#REF!</definedName>
    <definedName name="roodCIRCplafond2">[1]dashboard!$C$38</definedName>
    <definedName name="roodCIRCplafond3">[1]dashboard!$D$38</definedName>
    <definedName name="roodCIRCplafond4">[1]dashboard!$E$38</definedName>
    <definedName name="roodGARdrempel">#REF!</definedName>
    <definedName name="roodGARdrempel2">[1]dashboard!$C$39</definedName>
    <definedName name="roodGARdrempel3">[1]dashboard!$D$39</definedName>
    <definedName name="roodGARdrempel4">[1]dashboard!$E$39</definedName>
    <definedName name="roodGARkorting">#REF!</definedName>
    <definedName name="roodGARplafond">#REF!</definedName>
    <definedName name="roodGARplafond2">[1]dashboard!$C$40</definedName>
    <definedName name="roodGARplafond3">[1]dashboard!$D$40</definedName>
    <definedName name="roodGARplafond4">[1]dashboard!$E$40</definedName>
    <definedName name="roodMKIdrempel">#REF!</definedName>
    <definedName name="roodMKIdrempel2">[1]dashboard!$C$35</definedName>
    <definedName name="roodMKIdrempel3">[1]dashboard!$D$35</definedName>
    <definedName name="roodMKIdrempel4">[1]dashboard!$E$35</definedName>
    <definedName name="roodMKIkorting">#REF!</definedName>
    <definedName name="roodMKIplafond">#REF!</definedName>
    <definedName name="roodMKIplafond2">[1]dashboard!$C$36</definedName>
    <definedName name="roodMKIplafond3">[1]dashboard!$D$36</definedName>
    <definedName name="roodMKIplafond4">[1]dashboard!$E$36</definedName>
    <definedName name="rpost1">[1]dashboard!$B$34</definedName>
    <definedName name="rpost2">[1]dashboard!$C$34</definedName>
    <definedName name="rpost3">[1]dashboard!$D$34</definedName>
    <definedName name="rpost4">[1]dashboard!$E$34</definedName>
    <definedName name="rsoort1">[1]dashboard!$B$33</definedName>
    <definedName name="rsoort2">[1]dashboard!$C$33</definedName>
    <definedName name="rsoort3">[1]dashboard!$D$33</definedName>
    <definedName name="rsoort4">[1]dashboard!$E$33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post1">[1]dashboard!$B$44</definedName>
    <definedName name="tpost2">[1]dashboard!$C$44</definedName>
    <definedName name="tpost3">[1]dashboard!$D$44</definedName>
    <definedName name="tpost4">[1]dashboard!$E$44</definedName>
    <definedName name="tsoort1">[1]dashboard!$B$43</definedName>
    <definedName name="tsoort2">[1]dashboard!$C$43</definedName>
    <definedName name="tsoort3">[1]dashboard!$D$43</definedName>
    <definedName name="tsoort4">[1]dashboard!$E$43</definedName>
    <definedName name="tussenCIRCdrempel">#REF!</definedName>
    <definedName name="tussenCIRCdrempel2">[1]dashboard!$C$47</definedName>
    <definedName name="tussenCIRCdrempel3">[1]dashboard!$D$47</definedName>
    <definedName name="tussenCIRCdrempel4">[1]dashboard!$E$47</definedName>
    <definedName name="tussenCIRCfactor">#REF!</definedName>
    <definedName name="tussenCIRCkorting">#REF!</definedName>
    <definedName name="tussenCIRCplafond">#REF!</definedName>
    <definedName name="tussenCIRCplafond2">[1]dashboard!$C$48</definedName>
    <definedName name="tussenCIRCplafond3">[1]dashboard!$D$48</definedName>
    <definedName name="tussenCIRCplafond4">[1]dashboard!$E$48</definedName>
    <definedName name="tussenGARdrempel">#REF!</definedName>
    <definedName name="tussenGARdrempel2">[1]dashboard!$C$49</definedName>
    <definedName name="tussenGARdrempel3">[1]dashboard!$D$49</definedName>
    <definedName name="tussenGARdrempel4">[1]dashboard!$E$49</definedName>
    <definedName name="tussenGARkorting">#REF!</definedName>
    <definedName name="tussenGARplafond">#REF!</definedName>
    <definedName name="tussenGARplafond2">[1]dashboard!$C$50</definedName>
    <definedName name="tussenGARplafond3">[1]dashboard!$D$50</definedName>
    <definedName name="tussenGARplafond4">[1]dashboard!$E$50</definedName>
    <definedName name="tussenMAXkorting">#REF!</definedName>
    <definedName name="tussenMKIdrempel">#REF!</definedName>
    <definedName name="tussenMKIdrempel2">[1]dashboard!$C$45</definedName>
    <definedName name="tussenMKIdrempel3">[1]dashboard!$D$45</definedName>
    <definedName name="tussenMKIdrempel4">[1]dashboard!$E$45</definedName>
    <definedName name="tussenMKIkorting">#REF!</definedName>
    <definedName name="tussenMKIplafond">#REF!</definedName>
    <definedName name="tussenMKIplafond2">[1]dashboard!$C$46</definedName>
    <definedName name="tussenMKIplafond3">[1]dashboard!$D$46</definedName>
    <definedName name="tussenMKIplafond4">[1]dashboard!$E$46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4" l="1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10" i="24"/>
  <c r="N11" i="24" l="1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10" i="24"/>
  <c r="L11" i="24" l="1"/>
  <c r="H35" i="24"/>
  <c r="H34" i="24"/>
  <c r="H33" i="24"/>
  <c r="C8" i="36" l="1"/>
  <c r="G33" i="24"/>
  <c r="G34" i="24"/>
  <c r="G35" i="24"/>
  <c r="I35" i="24" l="1"/>
  <c r="J37" i="31" s="1"/>
  <c r="I34" i="24"/>
  <c r="J36" i="31" s="1"/>
  <c r="I33" i="24"/>
  <c r="J35" i="31" s="1"/>
  <c r="L12" i="24" l="1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10" i="24"/>
  <c r="J11" i="24"/>
  <c r="J12" i="24"/>
  <c r="J13" i="24"/>
  <c r="J14" i="24"/>
  <c r="J15" i="24"/>
  <c r="J16" i="24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10" i="24"/>
  <c r="L31" i="24" l="1"/>
  <c r="D6" i="31"/>
  <c r="D6" i="36"/>
  <c r="D33" i="24" l="1"/>
  <c r="L10" i="31"/>
  <c r="G35" i="31" s="1"/>
  <c r="L11" i="31" l="1"/>
  <c r="L12" i="31"/>
  <c r="L13" i="31"/>
  <c r="G37" i="31" s="1"/>
  <c r="L14" i="31"/>
  <c r="H35" i="31" s="1"/>
  <c r="I35" i="31" s="1"/>
  <c r="K35" i="31" s="1"/>
  <c r="L15" i="31"/>
  <c r="L16" i="31"/>
  <c r="L17" i="31"/>
  <c r="L18" i="31"/>
  <c r="L19" i="31"/>
  <c r="L20" i="31"/>
  <c r="L21" i="31"/>
  <c r="L22" i="31"/>
  <c r="L23" i="31"/>
  <c r="L24" i="31"/>
  <c r="L25" i="31"/>
  <c r="L26" i="31"/>
  <c r="L27" i="31"/>
  <c r="L28" i="31"/>
  <c r="L29" i="31"/>
  <c r="C15" i="36"/>
  <c r="H15" i="36" s="1"/>
  <c r="D15" i="36"/>
  <c r="E15" i="36"/>
  <c r="F15" i="36"/>
  <c r="C16" i="36"/>
  <c r="D16" i="36"/>
  <c r="E16" i="36"/>
  <c r="F16" i="36"/>
  <c r="C17" i="36"/>
  <c r="H17" i="36" s="1"/>
  <c r="D17" i="36"/>
  <c r="E17" i="36"/>
  <c r="F17" i="36"/>
  <c r="C18" i="36"/>
  <c r="D18" i="36"/>
  <c r="E18" i="36"/>
  <c r="F18" i="36"/>
  <c r="C19" i="36"/>
  <c r="H19" i="36" s="1"/>
  <c r="D19" i="36"/>
  <c r="E19" i="36"/>
  <c r="F19" i="36"/>
  <c r="C20" i="36"/>
  <c r="D20" i="36"/>
  <c r="E20" i="36"/>
  <c r="F20" i="36"/>
  <c r="C21" i="36"/>
  <c r="H21" i="36" s="1"/>
  <c r="D21" i="36"/>
  <c r="E21" i="36"/>
  <c r="F21" i="36"/>
  <c r="C22" i="36"/>
  <c r="D22" i="36"/>
  <c r="E22" i="36"/>
  <c r="F22" i="36"/>
  <c r="C23" i="36"/>
  <c r="H23" i="36" s="1"/>
  <c r="D23" i="36"/>
  <c r="E23" i="36"/>
  <c r="F23" i="36"/>
  <c r="C24" i="36"/>
  <c r="D24" i="36"/>
  <c r="E24" i="36"/>
  <c r="F24" i="36"/>
  <c r="C25" i="36"/>
  <c r="H25" i="36" s="1"/>
  <c r="D25" i="36"/>
  <c r="E25" i="36"/>
  <c r="F25" i="36"/>
  <c r="C26" i="36"/>
  <c r="D26" i="36"/>
  <c r="E26" i="36"/>
  <c r="F26" i="36"/>
  <c r="C27" i="36"/>
  <c r="H27" i="36" s="1"/>
  <c r="D27" i="36"/>
  <c r="E27" i="36"/>
  <c r="F27" i="36"/>
  <c r="C28" i="36"/>
  <c r="D28" i="36"/>
  <c r="E28" i="36"/>
  <c r="F28" i="36"/>
  <c r="C29" i="36"/>
  <c r="H29" i="36" s="1"/>
  <c r="D29" i="36"/>
  <c r="E29" i="36"/>
  <c r="F29" i="36"/>
  <c r="H24" i="36" l="1"/>
  <c r="H16" i="36"/>
  <c r="H26" i="36"/>
  <c r="H20" i="36"/>
  <c r="H28" i="36"/>
  <c r="H22" i="36"/>
  <c r="H36" i="31"/>
  <c r="G36" i="31"/>
  <c r="H37" i="31"/>
  <c r="I37" i="31" s="1"/>
  <c r="K37" i="31" s="1"/>
  <c r="I28" i="36"/>
  <c r="F11" i="36"/>
  <c r="F12" i="36"/>
  <c r="F13" i="36"/>
  <c r="F14" i="36"/>
  <c r="F10" i="36"/>
  <c r="E11" i="36"/>
  <c r="E12" i="36"/>
  <c r="E13" i="36"/>
  <c r="E14" i="36"/>
  <c r="E10" i="36"/>
  <c r="D11" i="36"/>
  <c r="D12" i="36"/>
  <c r="D13" i="36"/>
  <c r="D14" i="36"/>
  <c r="D10" i="36"/>
  <c r="C11" i="36"/>
  <c r="C12" i="36"/>
  <c r="C13" i="36"/>
  <c r="C14" i="36"/>
  <c r="H14" i="36" s="1"/>
  <c r="C10" i="36"/>
  <c r="H13" i="36" l="1"/>
  <c r="I36" i="31"/>
  <c r="K36" i="31" s="1"/>
  <c r="I26" i="36"/>
  <c r="I29" i="36"/>
  <c r="I27" i="36"/>
  <c r="I25" i="36"/>
  <c r="I14" i="36"/>
  <c r="I13" i="36"/>
  <c r="I11" i="36"/>
  <c r="H11" i="36" s="1"/>
  <c r="I12" i="36"/>
  <c r="H12" i="36" s="1"/>
  <c r="I10" i="36"/>
  <c r="H10" i="36" s="1"/>
  <c r="I23" i="36" l="1"/>
  <c r="I16" i="36"/>
  <c r="I24" i="36"/>
  <c r="I21" i="36"/>
  <c r="I15" i="36"/>
  <c r="I19" i="36"/>
  <c r="I22" i="36"/>
  <c r="I18" i="36"/>
  <c r="H18" i="36" s="1"/>
  <c r="I20" i="36"/>
  <c r="I17" i="36"/>
</calcChain>
</file>

<file path=xl/sharedStrings.xml><?xml version="1.0" encoding="utf-8"?>
<sst xmlns="http://schemas.openxmlformats.org/spreadsheetml/2006/main" count="340" uniqueCount="159">
  <si>
    <t>Invulblad Inschrijver</t>
  </si>
  <si>
    <t>U hoeft alleen de lichtblauwe velden in te vullen</t>
  </si>
  <si>
    <t>Instructie</t>
  </si>
  <si>
    <t>Inschrijver</t>
  </si>
  <si>
    <t>Inschrijver x</t>
  </si>
  <si>
    <t>BOUWWERKTUIGEN (A1, A2, B2, B3)</t>
  </si>
  <si>
    <r>
      <rPr>
        <b/>
        <sz val="9"/>
        <color theme="0"/>
        <rFont val="Calibri"/>
        <family val="2"/>
        <scheme val="minor"/>
      </rPr>
      <t xml:space="preserve">Vul in de tabel  alle </t>
    </r>
    <r>
      <rPr>
        <b/>
        <u/>
        <sz val="9"/>
        <color theme="0"/>
        <rFont val="Calibri"/>
        <family val="2"/>
        <scheme val="minor"/>
      </rPr>
      <t>ZE mobiele werktuige</t>
    </r>
    <r>
      <rPr>
        <b/>
        <sz val="9"/>
        <color theme="0"/>
        <rFont val="Calibri"/>
        <family val="2"/>
        <scheme val="minor"/>
      </rPr>
      <t xml:space="preserve">n in die tijdens het project worden ingezet. (Tevens wat wordt ingezet door onderaannemers). 
</t>
    </r>
    <r>
      <rPr>
        <b/>
        <sz val="9"/>
        <color rgb="FFFF0000"/>
        <rFont val="Calibri"/>
        <family val="2"/>
        <scheme val="minor"/>
      </rPr>
      <t>De gegevens dienen volledig te zijn bij inschrijving en in overeenstemming te zijn met de (open) begroting.</t>
    </r>
    <r>
      <rPr>
        <sz val="9"/>
        <color rgb="FFFF0000"/>
        <rFont val="Calibri"/>
        <family val="2"/>
        <scheme val="minor"/>
      </rPr>
      <t xml:space="preserve">
</t>
    </r>
    <r>
      <rPr>
        <sz val="9"/>
        <color theme="0"/>
        <rFont val="Calibri"/>
        <family val="2"/>
        <scheme val="minor"/>
      </rPr>
      <t>Mobiele werktuigen met een vermogensklasse lager dan 8 kW en hoger dan 129kW worden niet meegewogen bij het bepalen van de EMVI</t>
    </r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</si>
  <si>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gebruikmaken van de dropdown of in de lijst filteren door te typen. Mocht een materieelstuk niet in de lijst staan dan kunt u het toch opgeven door het meest vergelijkbare materieelstuk te selecteren.</t>
    </r>
  </si>
  <si>
    <t>motor</t>
  </si>
  <si>
    <t>energiedrager</t>
  </si>
  <si>
    <t>vermogens-klasse (kW)</t>
  </si>
  <si>
    <r>
      <t xml:space="preserve">Inzet (dagen) emissieloos (ZE) materieel </t>
    </r>
    <r>
      <rPr>
        <b/>
        <sz val="12"/>
        <color rgb="FFFF0000"/>
        <rFont val="Calibri"/>
        <family val="2"/>
        <scheme val="minor"/>
      </rPr>
      <t>(min 2 uur)</t>
    </r>
  </si>
  <si>
    <t>Inzet (dagen) totale materieelinzet</t>
  </si>
  <si>
    <t>Daginzet ZE materieel</t>
  </si>
  <si>
    <r>
      <t>Meerprijs inschrijver per dag (</t>
    </r>
    <r>
      <rPr>
        <b/>
        <u/>
        <sz val="12"/>
        <color theme="0"/>
        <rFont val="Calibri"/>
        <family val="2"/>
        <scheme val="minor"/>
      </rPr>
      <t>excl. BTW en incl. elektraverbruik en powerbanks/accu's</t>
    </r>
    <r>
      <rPr>
        <b/>
        <sz val="12"/>
        <color theme="0"/>
        <rFont val="Calibri"/>
        <family val="2"/>
        <scheme val="minor"/>
      </rPr>
      <t>) 
ten opzichte van diesel (</t>
    </r>
    <r>
      <rPr>
        <b/>
        <u/>
        <sz val="12"/>
        <color theme="0"/>
        <rFont val="Calibri"/>
        <family val="2"/>
        <scheme val="minor"/>
      </rPr>
      <t xml:space="preserve">excl. BTW en incl. brandstof </t>
    </r>
    <r>
      <rPr>
        <b/>
        <sz val="12"/>
        <color theme="0"/>
        <rFont val="Calibri"/>
        <family val="2"/>
        <scheme val="minor"/>
      </rPr>
      <t>)</t>
    </r>
  </si>
  <si>
    <t>Totale meerprijs
(excl. BTW)</t>
  </si>
  <si>
    <t>Fictieve bijtelling per inzetdag</t>
  </si>
  <si>
    <t>8 t/m 18 kW</t>
  </si>
  <si>
    <t>19 t/m 55 kW</t>
  </si>
  <si>
    <t>56 t/m 129 kW</t>
  </si>
  <si>
    <t>Totale fictieve korting</t>
  </si>
  <si>
    <t>Inzet (dagen) emissieloos (ZE) materieel totaal</t>
  </si>
  <si>
    <t>Inzet (dagen) totale materieelinzet totaal</t>
  </si>
  <si>
    <r>
      <t>% emissieloze inzet materieel t.o.v. totaal</t>
    </r>
    <r>
      <rPr>
        <b/>
        <sz val="12"/>
        <color rgb="FFFF0000"/>
        <rFont val="Calibri"/>
        <family val="2"/>
        <scheme val="minor"/>
      </rPr>
      <t xml:space="preserve"> (*)</t>
    </r>
  </si>
  <si>
    <t>behaald</t>
  </si>
  <si>
    <t>maximaal te behalen</t>
  </si>
  <si>
    <t>(*) Op basis van berekende percentage wordt na gunning de EMVI-belofte op gecontroleerd</t>
  </si>
  <si>
    <t>Logboek opdrachtnemer</t>
  </si>
  <si>
    <t>Het logboek dient te worden inguld na gunning opdracht, niet bij de inschrijving. Opdrachtnemer vult alle lichtblauwe velden in</t>
  </si>
  <si>
    <t>Opdrachtnemer</t>
  </si>
  <si>
    <t xml:space="preserve">Aanvullende gegevens </t>
  </si>
  <si>
    <t>logboek</t>
  </si>
  <si>
    <t>Registreer het aantal dagen dat het materieelstuk aanwezig is. Bijvoorbeeld materieelstuk is 2 weken aanwezig van ma t/m vr: vul 2x5 = 10 in.</t>
  </si>
  <si>
    <t>omschrijving materieelstuk</t>
  </si>
  <si>
    <t>vermogen (kW)</t>
  </si>
  <si>
    <t>merk</t>
  </si>
  <si>
    <t xml:space="preserve">kenteken of registratienr. </t>
  </si>
  <si>
    <t>SSEB subsidie verkregen?</t>
  </si>
  <si>
    <t>bouwjaar</t>
  </si>
  <si>
    <t>totale daginzet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</si>
  <si>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</si>
  <si>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</si>
  <si>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</si>
  <si>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</si>
  <si>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</si>
  <si>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</si>
  <si>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</si>
  <si>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</si>
  <si>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</si>
  <si>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</si>
  <si>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</si>
  <si>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</si>
  <si>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Controle EMVI-belofte</t>
  </si>
  <si>
    <r>
      <t>GEREALISEERD
% emissieloze inzet materieel t.o.v. totaal</t>
    </r>
    <r>
      <rPr>
        <b/>
        <sz val="12"/>
        <color rgb="FFFF0000"/>
        <rFont val="Calibri"/>
        <family val="2"/>
        <scheme val="minor"/>
      </rPr>
      <t xml:space="preserve"> </t>
    </r>
  </si>
  <si>
    <t>BELOFTE
% emissieloze inzet materieel t.o.v. totaal</t>
  </si>
  <si>
    <t>Verschil met EMVI-belofte</t>
  </si>
  <si>
    <t>Inzet ZE materieel</t>
  </si>
  <si>
    <t>Subsidie SPUK SEB</t>
  </si>
  <si>
    <t>categorie</t>
  </si>
  <si>
    <t>vermogensklasse</t>
  </si>
  <si>
    <t>subsidie per dag</t>
  </si>
  <si>
    <t xml:space="preserve">Vernieuw de filter in de cel 'Krijgen we subsidie?' met een klik op het grijze vierkantje &gt; ok. Vul alle lichtblauwe velden in. </t>
  </si>
  <si>
    <t>t/m 7 kW</t>
  </si>
  <si>
    <t>CPV-code</t>
  </si>
  <si>
    <t>startdatum</t>
  </si>
  <si>
    <t>einddatum</t>
  </si>
  <si>
    <t>aanneemsom</t>
  </si>
  <si>
    <t>mini</t>
  </si>
  <si>
    <t>klein</t>
  </si>
  <si>
    <t>middel</t>
  </si>
  <si>
    <t/>
  </si>
  <si>
    <t>Op basis van SPUK SEB 2026</t>
  </si>
  <si>
    <t>Krijgen we subsidie?</t>
  </si>
  <si>
    <t>schatting subsidiebedrag</t>
  </si>
  <si>
    <t>inzetdagen 
(min. 2 uur)</t>
  </si>
  <si>
    <t>Ja</t>
  </si>
  <si>
    <t>elektromotor</t>
  </si>
  <si>
    <t>Elektriciteit</t>
  </si>
  <si>
    <t>elektromotor / fuel cell</t>
  </si>
  <si>
    <t>Groene waterstof</t>
  </si>
  <si>
    <t>stage IV / V</t>
  </si>
  <si>
    <t>Biogas / Bio-ethanol / Bio-methanol / Groene waterstof</t>
  </si>
  <si>
    <t>stage IIIb</t>
  </si>
  <si>
    <t>HVO100</t>
  </si>
  <si>
    <t>Fossiele brandstoffen</t>
  </si>
  <si>
    <t>Machinelijst SPUK SEB versie 2026</t>
  </si>
  <si>
    <t>A. Bouwwerktuigen</t>
  </si>
  <si>
    <t>Mobiele machines</t>
  </si>
  <si>
    <t>A1.1 asfaltzaag, betonzaag (rijdend)</t>
  </si>
  <si>
    <r>
      <rPr>
        <sz val="9"/>
        <rFont val="Verdana"/>
        <family val="2"/>
      </rPr>
      <t>J</t>
    </r>
  </si>
  <si>
    <t>A1.2 asfaltspreidmachine, asfaltwerkmachine</t>
  </si>
  <si>
    <t>A1.3 asfaltvoorlader</t>
  </si>
  <si>
    <t>A1.4 ballastafwerkmachine</t>
  </si>
  <si>
    <t>A1.5 bestratingsmachine (zelfrijdend)</t>
  </si>
  <si>
    <t>A1.6 beton- of mortelmachine, paver, mobiele 3D-printer</t>
  </si>
  <si>
    <t>A1.7 beton- of bentonietpomp (standalone)</t>
  </si>
  <si>
    <t>A1.8 bodemstabiliseerder</t>
  </si>
  <si>
    <t>A1.9 bulldozer</t>
  </si>
  <si>
    <t>A1.10 emulsiespuitwagen</t>
  </si>
  <si>
    <t>A1.11 freesmachine voor asfalt of beton</t>
  </si>
  <si>
    <t>A1.12 mobiele meetapparatuur voor de bouw (zoals sondeermachine, sondeertruck, sondeerrups, valgewicht)</t>
  </si>
  <si>
    <t>A1.15 gietasfaltketel</t>
  </si>
  <si>
    <t>A1.16 graaflaadcombinatie</t>
  </si>
  <si>
    <t>A1.17 grader, wegschaaf</t>
  </si>
  <si>
    <t>A1.18 funderingsmachine (gemotoriseerd materieel): heimachine, (damwand) drukmachine, trilstelling, vibrostelling</t>
  </si>
  <si>
    <t>A1.19 hoogwerker (zelfrijdend of getrokken) vanaf 56 kW</t>
  </si>
  <si>
    <r>
      <rPr>
        <sz val="9"/>
        <rFont val="Verdana"/>
        <family val="2"/>
      </rPr>
      <t>N</t>
    </r>
  </si>
  <si>
    <t>A1.20 kabeltreklier</t>
  </si>
  <si>
    <t>A1.21 mobiele boorinstallatie, grondboormachine, mobiele (anker) boorinstallatie, grondboormachine, gestuurde boringmachine, boorrups</t>
  </si>
  <si>
    <t>A1.22 mobiele compressor</t>
  </si>
  <si>
    <t>A1.23 mobiele graafmachine (niet zijnde 'overslagmachine')</t>
  </si>
  <si>
    <t>A1.24 mobiele kraan (zoals telescoopkraan, torenkraan, rupshijskraan, ruwterreinkraan, draadkraan, minihijskraan, dragline-kraan)</t>
  </si>
  <si>
    <t>A1.25 mobiele lopende band (transportband), zelf aangedreven mobiel modulair transportsysteem</t>
  </si>
  <si>
    <t>A1.26 mobiele puinbreekinstallatie</t>
  </si>
  <si>
    <t>A1.27 mobiele zeefinstallatie, grondzeef</t>
  </si>
  <si>
    <t>A1.28 mobiele overslagmachine, rupsoverslagmachine, overslagkraan (niet zijnde statisch en bekabeld elektrisch)</t>
  </si>
  <si>
    <t>A1.29 rupsdumper</t>
  </si>
  <si>
    <t>A1.30 rupsgraafmachine</t>
  </si>
  <si>
    <t>A1.31 ruw terrein heftruck 4x4 aangedreven</t>
  </si>
  <si>
    <t>A1.32 schranklader</t>
  </si>
  <si>
    <t>A1.33 shovel, laadschop, wiellader op banden of rups</t>
  </si>
  <si>
    <t>A1.34 shuttle buggy</t>
  </si>
  <si>
    <t>A1.35 sleepgraver, dragline</t>
  </si>
  <si>
    <t>A1.36 sloopkraan</t>
  </si>
  <si>
    <t>A1.37 teer- of asfaltsproeier</t>
  </si>
  <si>
    <t>A1.38 tractor of vergelijkbaar multifunctioneel bouwwerktuig, met motorvermogen vanaf 19 kW</t>
  </si>
  <si>
    <t>A1.39 veegmachine met motorvermogen vanaf 56 kW</t>
  </si>
  <si>
    <t>A1.40 verreiker (star of roterend)</t>
  </si>
  <si>
    <t>A1.41 vlindermachine (uitsluitend ride-on)</t>
  </si>
  <si>
    <t>A1.42 wals (klein, knik-, rol-, banden-, grond-, tril-)</t>
  </si>
  <si>
    <t>A1.43 waterwagen bij asfalt- en freeswerkzaamheden</t>
  </si>
  <si>
    <t>A1.44 (weg)markeringsmachine</t>
  </si>
  <si>
    <t>A1.45 wieldumper</t>
  </si>
  <si>
    <t>A1.46 boomverplantingsmachine</t>
  </si>
  <si>
    <t>A1.47 mobiele wasinstallatie op een bouwlocatie</t>
  </si>
  <si>
    <t>Vervoerbare industriële uitrustingen</t>
  </si>
  <si>
    <t xml:space="preserve"> </t>
  </si>
  <si>
    <t>A2.8 trilplaat, trilblok, stamper</t>
  </si>
  <si>
    <t>B. Hulpfunties</t>
  </si>
  <si>
    <t>B1. elektrische aandrijfmotor met een brandstofcel of een niet-loodhoudend batterijpakket voor aandrijving van de opbouw van een voertuig, oplegger of spoorvoertuig (inclusief vrachtautorailvoertuig), zijnde een:</t>
  </si>
  <si>
    <t>B1.1 autolaadkraan</t>
  </si>
  <si>
    <t>B1.2 betonmixer</t>
  </si>
  <si>
    <t>B1.3 betonpomp</t>
  </si>
  <si>
    <t>B1.4 binnenlader</t>
  </si>
  <si>
    <t>B1.5 boor</t>
  </si>
  <si>
    <t>B1.6 front-end cylinder</t>
  </si>
  <si>
    <t>B1.7 haakarm</t>
  </si>
  <si>
    <t>B1.8 kabelsysteem</t>
  </si>
  <si>
    <t>B1.9 kettingsysteem</t>
  </si>
  <si>
    <t>B1.10 onderwaartse cylinder</t>
  </si>
  <si>
    <t>B1.11 portaalarmsysteem</t>
  </si>
  <si>
    <t>B1.12 mobiele kraan (zoals telescoopkraan, torenkraan, rupshijskraan, ruwterreinkraan, draadkraan, minihijskraan)</t>
  </si>
  <si>
    <t>B1.13 hoogwerker vanaf 46 kW</t>
  </si>
  <si>
    <t>B1.14 blaas- en zuigsysteem voor zand, grind en schelpen</t>
  </si>
  <si>
    <t>B3. elektrische aandrijfmotor met een brandstofcel of een niet loodhoudend batterijpakket voor aandrijving van een hulpfunctie op een vaartuig, niet de voortstuwing, zijnde een:</t>
  </si>
  <si>
    <t>B3.1 grondpers</t>
  </si>
  <si>
    <t>B3.2 hei-installatie op een heischip</t>
  </si>
  <si>
    <t>B3.3 kraan</t>
  </si>
  <si>
    <t>Fictieve bijtelling 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</si>
</sst>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_(&quot;€&quot;* #,##0.00_);_(&quot;€&quot;* \(#,##0.00\);_(&quot;€&quot;* &quot;-&quot;??_);_(@_)"/>
    <numFmt numFmtId="166" formatCode="&quot;€&quot;\ #,##0.0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b/>
      <sz val="26"/>
      <name val="Liberation Sans Narrow"/>
    </font>
    <font>
      <sz val="9"/>
      <name val="Verdana"/>
      <family val="2"/>
    </font>
    <font>
      <b/>
      <sz val="9"/>
      <name val="Verdana"/>
      <family val="2"/>
    </font>
    <font>
      <b/>
      <sz val="16"/>
      <color rgb="FF007AC6"/>
      <name val="Liberation Sans Narrow"/>
    </font>
    <font>
      <b/>
      <u/>
      <sz val="9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8"/>
      <name val="Calibri"/>
      <family val="2"/>
      <scheme val="minor"/>
    </font>
    <font>
      <sz val="9"/>
      <color theme="1"/>
      <name val="Verdana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u/>
      <sz val="9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name val="Calibri"/>
      <family val="2"/>
    </font>
    <font>
      <b/>
      <u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165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00">
    <xf numFmtId="0" fontId="0" fillId="0" borderId="0" xfId="0"/>
    <xf numFmtId="0" fontId="8" fillId="0" borderId="0" xfId="0" applyFont="1"/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10" fillId="0" borderId="0" xfId="1" applyNumberFormat="1" applyFont="1" applyBorder="1" applyAlignment="1" applyProtection="1">
      <alignment horizontal="center" vertical="center"/>
    </xf>
    <xf numFmtId="0" fontId="11" fillId="0" borderId="0" xfId="0" applyFont="1"/>
    <xf numFmtId="0" fontId="13" fillId="0" borderId="0" xfId="0" applyFont="1"/>
    <xf numFmtId="1" fontId="14" fillId="2" borderId="17" xfId="0" applyNumberFormat="1" applyFont="1" applyFill="1" applyBorder="1" applyAlignment="1" applyProtection="1">
      <alignment horizontal="center" vertical="top"/>
      <protection locked="0"/>
    </xf>
    <xf numFmtId="1" fontId="14" fillId="2" borderId="18" xfId="0" applyNumberFormat="1" applyFont="1" applyFill="1" applyBorder="1" applyAlignment="1" applyProtection="1">
      <alignment horizontal="center" vertical="top"/>
      <protection locked="0"/>
    </xf>
    <xf numFmtId="1" fontId="14" fillId="2" borderId="23" xfId="0" applyNumberFormat="1" applyFont="1" applyFill="1" applyBorder="1" applyAlignment="1" applyProtection="1">
      <alignment horizontal="center" vertical="top"/>
      <protection locked="0"/>
    </xf>
    <xf numFmtId="1" fontId="14" fillId="2" borderId="29" xfId="1" applyNumberFormat="1" applyFont="1" applyFill="1" applyBorder="1" applyAlignment="1" applyProtection="1">
      <alignment horizontal="center" vertical="top"/>
      <protection locked="0"/>
    </xf>
    <xf numFmtId="1" fontId="14" fillId="2" borderId="6" xfId="0" applyNumberFormat="1" applyFont="1" applyFill="1" applyBorder="1" applyAlignment="1" applyProtection="1">
      <alignment horizontal="center" vertical="top"/>
      <protection locked="0"/>
    </xf>
    <xf numFmtId="1" fontId="14" fillId="2" borderId="7" xfId="0" applyNumberFormat="1" applyFont="1" applyFill="1" applyBorder="1" applyAlignment="1" applyProtection="1">
      <alignment horizontal="center" vertical="top"/>
      <protection locked="0"/>
    </xf>
    <xf numFmtId="1" fontId="14" fillId="2" borderId="25" xfId="0" applyNumberFormat="1" applyFont="1" applyFill="1" applyBorder="1" applyAlignment="1" applyProtection="1">
      <alignment horizontal="center" vertical="top"/>
      <protection locked="0"/>
    </xf>
    <xf numFmtId="1" fontId="14" fillId="2" borderId="16" xfId="1" applyNumberFormat="1" applyFont="1" applyFill="1" applyBorder="1" applyAlignment="1" applyProtection="1">
      <alignment horizontal="center" vertical="top"/>
      <protection locked="0"/>
    </xf>
    <xf numFmtId="164" fontId="9" fillId="0" borderId="2" xfId="1" applyNumberFormat="1" applyFont="1" applyBorder="1" applyAlignment="1" applyProtection="1">
      <alignment vertical="center"/>
    </xf>
    <xf numFmtId="0" fontId="15" fillId="4" borderId="32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/>
    </xf>
    <xf numFmtId="0" fontId="24" fillId="0" borderId="0" xfId="0" applyFont="1"/>
    <xf numFmtId="1" fontId="14" fillId="2" borderId="30" xfId="1" applyNumberFormat="1" applyFont="1" applyFill="1" applyBorder="1" applyAlignment="1" applyProtection="1">
      <alignment horizontal="center" vertical="top"/>
      <protection locked="0"/>
    </xf>
    <xf numFmtId="1" fontId="14" fillId="2" borderId="24" xfId="0" applyNumberFormat="1" applyFont="1" applyFill="1" applyBorder="1" applyAlignment="1" applyProtection="1">
      <alignment horizontal="center" vertical="top"/>
      <protection locked="0"/>
    </xf>
    <xf numFmtId="1" fontId="14" fillId="2" borderId="13" xfId="0" applyNumberFormat="1" applyFont="1" applyFill="1" applyBorder="1" applyAlignment="1" applyProtection="1">
      <alignment horizontal="center" vertical="top"/>
      <protection locked="0"/>
    </xf>
    <xf numFmtId="1" fontId="14" fillId="2" borderId="37" xfId="0" applyNumberFormat="1" applyFont="1" applyFill="1" applyBorder="1" applyAlignment="1" applyProtection="1">
      <alignment horizontal="center" vertical="top"/>
      <protection locked="0"/>
    </xf>
    <xf numFmtId="1" fontId="14" fillId="2" borderId="40" xfId="0" applyNumberFormat="1" applyFont="1" applyFill="1" applyBorder="1" applyAlignment="1" applyProtection="1">
      <alignment horizontal="center" vertical="top"/>
      <protection locked="0"/>
    </xf>
    <xf numFmtId="1" fontId="14" fillId="2" borderId="42" xfId="0" applyNumberFormat="1" applyFont="1" applyFill="1" applyBorder="1" applyAlignment="1" applyProtection="1">
      <alignment horizontal="center" vertical="top"/>
      <protection locked="0"/>
    </xf>
    <xf numFmtId="1" fontId="14" fillId="2" borderId="43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right"/>
    </xf>
    <xf numFmtId="0" fontId="15" fillId="4" borderId="19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right" textRotation="90"/>
    </xf>
    <xf numFmtId="0" fontId="0" fillId="2" borderId="7" xfId="0" applyFill="1" applyBorder="1" applyAlignment="1" applyProtection="1">
      <alignment vertical="top"/>
      <protection locked="0"/>
    </xf>
    <xf numFmtId="14" fontId="0" fillId="2" borderId="7" xfId="0" applyNumberFormat="1" applyFill="1" applyBorder="1" applyAlignment="1" applyProtection="1">
      <alignment vertical="top"/>
      <protection locked="0"/>
    </xf>
    <xf numFmtId="0" fontId="15" fillId="4" borderId="7" xfId="0" applyFont="1" applyFill="1" applyBorder="1" applyAlignment="1" applyProtection="1">
      <alignment horizontal="left" vertical="center"/>
      <protection locked="0"/>
    </xf>
    <xf numFmtId="0" fontId="15" fillId="4" borderId="20" xfId="0" applyFont="1" applyFill="1" applyBorder="1" applyAlignment="1" applyProtection="1">
      <alignment horizontal="left" vertical="center"/>
      <protection locked="0"/>
    </xf>
    <xf numFmtId="0" fontId="15" fillId="4" borderId="6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/>
    <xf numFmtId="0" fontId="4" fillId="0" borderId="7" xfId="0" applyFont="1" applyBorder="1" applyAlignment="1">
      <alignment wrapText="1"/>
    </xf>
    <xf numFmtId="0" fontId="4" fillId="2" borderId="0" xfId="0" applyFont="1" applyFill="1"/>
    <xf numFmtId="0" fontId="6" fillId="0" borderId="0" xfId="0" applyFont="1"/>
    <xf numFmtId="0" fontId="0" fillId="0" borderId="0" xfId="0" applyAlignment="1">
      <alignment vertical="center"/>
    </xf>
    <xf numFmtId="0" fontId="12" fillId="2" borderId="0" xfId="0" applyFont="1" applyFill="1" applyAlignment="1">
      <alignment vertical="top"/>
    </xf>
    <xf numFmtId="0" fontId="4" fillId="2" borderId="7" xfId="0" applyFont="1" applyFill="1" applyBorder="1" applyProtection="1">
      <protection locked="0"/>
    </xf>
    <xf numFmtId="0" fontId="11" fillId="0" borderId="15" xfId="0" applyFont="1" applyBorder="1"/>
    <xf numFmtId="0" fontId="28" fillId="0" borderId="0" xfId="6" applyProtection="1"/>
    <xf numFmtId="0" fontId="14" fillId="0" borderId="17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top"/>
    </xf>
    <xf numFmtId="0" fontId="14" fillId="0" borderId="23" xfId="0" applyFont="1" applyBorder="1" applyAlignment="1">
      <alignment horizontal="left" vertical="top"/>
    </xf>
    <xf numFmtId="44" fontId="14" fillId="0" borderId="18" xfId="1" applyFont="1" applyFill="1" applyBorder="1" applyAlignment="1" applyProtection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25" xfId="0" applyFont="1" applyBorder="1" applyAlignment="1">
      <alignment horizontal="left" vertical="top"/>
    </xf>
    <xf numFmtId="44" fontId="14" fillId="0" borderId="7" xfId="1" applyFont="1" applyFill="1" applyBorder="1" applyAlignment="1" applyProtection="1">
      <alignment horizontal="left" vertical="top"/>
    </xf>
    <xf numFmtId="0" fontId="14" fillId="0" borderId="19" xfId="0" applyFont="1" applyBorder="1" applyAlignment="1">
      <alignment horizontal="left" vertical="top"/>
    </xf>
    <xf numFmtId="0" fontId="14" fillId="0" borderId="20" xfId="0" applyFont="1" applyBorder="1" applyAlignment="1">
      <alignment horizontal="left" vertical="top"/>
    </xf>
    <xf numFmtId="0" fontId="21" fillId="0" borderId="0" xfId="4" applyFont="1" applyAlignment="1">
      <alignment vertical="center"/>
    </xf>
    <xf numFmtId="0" fontId="17" fillId="0" borderId="0" xfId="4" applyAlignment="1">
      <alignment vertical="center"/>
    </xf>
    <xf numFmtId="0" fontId="18" fillId="0" borderId="0" xfId="4" applyFont="1" applyAlignment="1">
      <alignment vertical="center" wrapText="1"/>
    </xf>
    <xf numFmtId="0" fontId="22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19" fillId="0" borderId="0" xfId="4" applyFont="1" applyAlignment="1">
      <alignment vertical="center" wrapText="1"/>
    </xf>
    <xf numFmtId="0" fontId="11" fillId="0" borderId="0" xfId="0" applyFont="1" applyAlignment="1">
      <alignment textRotation="90"/>
    </xf>
    <xf numFmtId="1" fontId="14" fillId="2" borderId="19" xfId="0" applyNumberFormat="1" applyFont="1" applyFill="1" applyBorder="1" applyAlignment="1" applyProtection="1">
      <alignment horizontal="center" vertical="top"/>
      <protection locked="0"/>
    </xf>
    <xf numFmtId="1" fontId="14" fillId="2" borderId="20" xfId="0" applyNumberFormat="1" applyFont="1" applyFill="1" applyBorder="1" applyAlignment="1" applyProtection="1">
      <alignment horizontal="center" vertical="top"/>
      <protection locked="0"/>
    </xf>
    <xf numFmtId="1" fontId="14" fillId="2" borderId="44" xfId="0" applyNumberFormat="1" applyFont="1" applyFill="1" applyBorder="1" applyAlignment="1" applyProtection="1">
      <alignment horizontal="center" vertical="top"/>
      <protection locked="0"/>
    </xf>
    <xf numFmtId="1" fontId="14" fillId="2" borderId="39" xfId="0" applyNumberFormat="1" applyFont="1" applyFill="1" applyBorder="1" applyAlignment="1" applyProtection="1">
      <alignment horizontal="center" vertical="top"/>
      <protection locked="0"/>
    </xf>
    <xf numFmtId="1" fontId="14" fillId="2" borderId="26" xfId="0" applyNumberFormat="1" applyFont="1" applyFill="1" applyBorder="1" applyAlignment="1" applyProtection="1">
      <alignment horizontal="center" vertical="top"/>
      <protection locked="0"/>
    </xf>
    <xf numFmtId="1" fontId="14" fillId="2" borderId="38" xfId="0" applyNumberFormat="1" applyFont="1" applyFill="1" applyBorder="1" applyAlignment="1" applyProtection="1">
      <alignment horizontal="center" vertical="top"/>
      <protection locked="0"/>
    </xf>
    <xf numFmtId="1" fontId="14" fillId="0" borderId="29" xfId="0" applyNumberFormat="1" applyFont="1" applyBorder="1" applyAlignment="1">
      <alignment horizontal="center" vertical="top"/>
    </xf>
    <xf numFmtId="1" fontId="14" fillId="0" borderId="16" xfId="0" applyNumberFormat="1" applyFont="1" applyBorder="1" applyAlignment="1">
      <alignment horizontal="center" vertical="top"/>
    </xf>
    <xf numFmtId="1" fontId="14" fillId="0" borderId="30" xfId="0" applyNumberFormat="1" applyFont="1" applyBorder="1" applyAlignment="1">
      <alignment horizontal="center" vertical="top"/>
    </xf>
    <xf numFmtId="0" fontId="4" fillId="0" borderId="7" xfId="0" applyFont="1" applyBorder="1"/>
    <xf numFmtId="1" fontId="15" fillId="4" borderId="16" xfId="0" applyNumberFormat="1" applyFont="1" applyFill="1" applyBorder="1" applyAlignment="1" applyProtection="1">
      <alignment horizontal="center" vertical="center" wrapText="1"/>
      <protection locked="0"/>
    </xf>
    <xf numFmtId="1" fontId="15" fillId="4" borderId="28" xfId="0" applyNumberFormat="1" applyFont="1" applyFill="1" applyBorder="1" applyAlignment="1" applyProtection="1">
      <alignment horizontal="center" vertical="center" wrapText="1"/>
      <protection locked="0"/>
    </xf>
    <xf numFmtId="1" fontId="15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23" fillId="6" borderId="14" xfId="0" applyFont="1" applyFill="1" applyBorder="1" applyAlignment="1">
      <alignment vertical="center" wrapText="1"/>
    </xf>
    <xf numFmtId="0" fontId="23" fillId="6" borderId="21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23" fillId="6" borderId="11" xfId="0" applyFont="1" applyFill="1" applyBorder="1" applyAlignment="1">
      <alignment vertical="center" wrapText="1"/>
    </xf>
    <xf numFmtId="0" fontId="23" fillId="6" borderId="22" xfId="0" applyFont="1" applyFill="1" applyBorder="1" applyAlignment="1">
      <alignment vertical="center" wrapText="1"/>
    </xf>
    <xf numFmtId="0" fontId="11" fillId="0" borderId="1" xfId="0" applyFont="1" applyBorder="1"/>
    <xf numFmtId="0" fontId="23" fillId="6" borderId="5" xfId="0" applyFont="1" applyFill="1" applyBorder="1" applyAlignment="1">
      <alignment vertical="center" wrapText="1"/>
    </xf>
    <xf numFmtId="0" fontId="35" fillId="0" borderId="0" xfId="0" applyFont="1"/>
    <xf numFmtId="0" fontId="37" fillId="0" borderId="0" xfId="6" applyFont="1" applyProtection="1"/>
    <xf numFmtId="164" fontId="10" fillId="0" borderId="0" xfId="1" applyNumberFormat="1" applyFont="1" applyBorder="1" applyAlignment="1" applyProtection="1">
      <alignment horizontal="left" vertical="center"/>
    </xf>
    <xf numFmtId="0" fontId="19" fillId="0" borderId="0" xfId="0" applyFont="1" applyAlignment="1">
      <alignment vertical="center"/>
    </xf>
    <xf numFmtId="0" fontId="38" fillId="0" borderId="0" xfId="0" applyFont="1"/>
    <xf numFmtId="0" fontId="20" fillId="0" borderId="0" xfId="0" applyFont="1" applyAlignment="1">
      <alignment vertical="center"/>
    </xf>
    <xf numFmtId="166" fontId="15" fillId="4" borderId="23" xfId="0" applyNumberFormat="1" applyFont="1" applyFill="1" applyBorder="1" applyAlignment="1" applyProtection="1">
      <alignment horizontal="center" vertical="center" wrapText="1"/>
      <protection locked="0"/>
    </xf>
    <xf numFmtId="166" fontId="15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Border="1"/>
    <xf numFmtId="165" fontId="4" fillId="0" borderId="7" xfId="5" applyFont="1" applyBorder="1" applyProtection="1"/>
    <xf numFmtId="0" fontId="0" fillId="0" borderId="7" xfId="0" applyBorder="1" applyAlignment="1">
      <alignment vertical="center"/>
    </xf>
    <xf numFmtId="164" fontId="4" fillId="0" borderId="7" xfId="5" applyNumberFormat="1" applyFont="1" applyBorder="1" applyProtection="1"/>
    <xf numFmtId="0" fontId="14" fillId="0" borderId="26" xfId="0" applyFont="1" applyBorder="1" applyAlignment="1">
      <alignment horizontal="left" vertical="top"/>
    </xf>
    <xf numFmtId="0" fontId="14" fillId="0" borderId="7" xfId="1" applyNumberFormat="1" applyFont="1" applyFill="1" applyBorder="1" applyAlignment="1" applyProtection="1">
      <alignment horizontal="left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0" fontId="15" fillId="4" borderId="7" xfId="0" applyFont="1" applyFill="1" applyBorder="1" applyAlignment="1" applyProtection="1">
      <alignment horizontal="left" vertical="center" wrapText="1"/>
      <protection locked="0"/>
    </xf>
    <xf numFmtId="0" fontId="15" fillId="4" borderId="20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/>
    <xf numFmtId="0" fontId="4" fillId="0" borderId="13" xfId="0" applyFont="1" applyBorder="1" applyAlignment="1">
      <alignment wrapText="1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1" fontId="15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15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27" xfId="0" applyFont="1" applyFill="1" applyBorder="1" applyAlignment="1" applyProtection="1">
      <alignment horizontal="left" vertical="center"/>
      <protection locked="0"/>
    </xf>
    <xf numFmtId="0" fontId="15" fillId="4" borderId="27" xfId="0" applyFont="1" applyFill="1" applyBorder="1" applyAlignment="1" applyProtection="1">
      <alignment horizontal="left" vertical="center" wrapText="1"/>
      <protection locked="0"/>
    </xf>
    <xf numFmtId="1" fontId="15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right"/>
    </xf>
    <xf numFmtId="0" fontId="0" fillId="0" borderId="0" xfId="0" applyAlignment="1">
      <alignment horizontal="left"/>
    </xf>
    <xf numFmtId="0" fontId="31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7" fillId="5" borderId="1" xfId="0" applyFont="1" applyFill="1" applyBorder="1" applyAlignment="1">
      <alignment horizontal="left" vertical="center"/>
    </xf>
    <xf numFmtId="0" fontId="33" fillId="5" borderId="35" xfId="0" applyFont="1" applyFill="1" applyBorder="1" applyAlignment="1">
      <alignment vertical="center" wrapText="1"/>
    </xf>
    <xf numFmtId="0" fontId="23" fillId="6" borderId="11" xfId="0" applyFont="1" applyFill="1" applyBorder="1" applyAlignment="1">
      <alignment horizontal="left" vertical="center" wrapText="1"/>
    </xf>
    <xf numFmtId="0" fontId="23" fillId="6" borderId="35" xfId="0" applyFont="1" applyFill="1" applyBorder="1" applyAlignment="1">
      <alignment vertical="center" wrapText="1"/>
    </xf>
    <xf numFmtId="0" fontId="23" fillId="6" borderId="15" xfId="0" applyFont="1" applyFill="1" applyBorder="1" applyAlignment="1">
      <alignment vertical="center" wrapText="1"/>
    </xf>
    <xf numFmtId="0" fontId="31" fillId="0" borderId="0" xfId="0" applyFont="1" applyAlignment="1">
      <alignment horizontal="right" vertical="center"/>
    </xf>
    <xf numFmtId="1" fontId="15" fillId="0" borderId="45" xfId="0" applyNumberFormat="1" applyFont="1" applyBorder="1" applyAlignment="1">
      <alignment horizontal="center" vertical="center" wrapText="1"/>
    </xf>
    <xf numFmtId="166" fontId="15" fillId="0" borderId="7" xfId="0" applyNumberFormat="1" applyFont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14" fillId="0" borderId="0" xfId="0" applyFont="1"/>
    <xf numFmtId="0" fontId="23" fillId="6" borderId="33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left" vertical="center" wrapText="1"/>
    </xf>
    <xf numFmtId="10" fontId="24" fillId="0" borderId="7" xfId="2" applyNumberFormat="1" applyFont="1" applyBorder="1" applyProtection="1"/>
    <xf numFmtId="0" fontId="2" fillId="6" borderId="3" xfId="0" applyFont="1" applyFill="1" applyBorder="1" applyAlignment="1">
      <alignment horizontal="right" vertical="center" wrapText="1"/>
    </xf>
    <xf numFmtId="0" fontId="3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/>
    <xf numFmtId="0" fontId="4" fillId="0" borderId="0" xfId="0" applyFont="1" applyAlignment="1">
      <alignment vertical="top" wrapText="1"/>
    </xf>
    <xf numFmtId="0" fontId="7" fillId="5" borderId="8" xfId="0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0" fontId="7" fillId="5" borderId="9" xfId="0" applyFont="1" applyFill="1" applyBorder="1" applyAlignment="1">
      <alignment horizontal="right" vertical="center"/>
    </xf>
    <xf numFmtId="0" fontId="7" fillId="5" borderId="10" xfId="0" applyFont="1" applyFill="1" applyBorder="1" applyAlignment="1">
      <alignment vertical="center"/>
    </xf>
    <xf numFmtId="0" fontId="26" fillId="0" borderId="0" xfId="0" applyFont="1" applyAlignment="1">
      <alignment horizontal="left"/>
    </xf>
    <xf numFmtId="0" fontId="23" fillId="6" borderId="5" xfId="0" applyFont="1" applyFill="1" applyBorder="1" applyAlignment="1">
      <alignment vertical="center"/>
    </xf>
    <xf numFmtId="0" fontId="23" fillId="6" borderId="31" xfId="0" applyFont="1" applyFill="1" applyBorder="1" applyAlignment="1">
      <alignment vertical="center"/>
    </xf>
    <xf numFmtId="0" fontId="23" fillId="6" borderId="34" xfId="0" applyFont="1" applyFill="1" applyBorder="1" applyAlignment="1">
      <alignment vertical="center"/>
    </xf>
    <xf numFmtId="0" fontId="23" fillId="6" borderId="34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left" vertical="center" wrapText="1"/>
    </xf>
    <xf numFmtId="0" fontId="23" fillId="6" borderId="31" xfId="0" applyFont="1" applyFill="1" applyBorder="1" applyAlignment="1">
      <alignment vertical="center" wrapText="1"/>
    </xf>
    <xf numFmtId="0" fontId="23" fillId="6" borderId="15" xfId="0" applyFont="1" applyFill="1" applyBorder="1" applyAlignment="1">
      <alignment horizontal="left" vertical="center" wrapText="1"/>
    </xf>
    <xf numFmtId="0" fontId="23" fillId="6" borderId="21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6" borderId="41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22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1" fontId="14" fillId="3" borderId="50" xfId="0" applyNumberFormat="1" applyFont="1" applyFill="1" applyBorder="1" applyAlignment="1">
      <alignment horizontal="center" vertical="top" wrapText="1"/>
    </xf>
    <xf numFmtId="1" fontId="14" fillId="3" borderId="51" xfId="0" applyNumberFormat="1" applyFont="1" applyFill="1" applyBorder="1" applyAlignment="1">
      <alignment horizontal="center" vertical="top" wrapText="1"/>
    </xf>
    <xf numFmtId="1" fontId="14" fillId="3" borderId="52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right"/>
    </xf>
    <xf numFmtId="164" fontId="4" fillId="0" borderId="0" xfId="0" applyNumberFormat="1" applyFont="1"/>
    <xf numFmtId="0" fontId="3" fillId="0" borderId="0" xfId="0" applyFont="1"/>
    <xf numFmtId="0" fontId="4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5" fillId="0" borderId="1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166" fontId="3" fillId="0" borderId="0" xfId="0" applyNumberFormat="1" applyFont="1"/>
    <xf numFmtId="0" fontId="13" fillId="0" borderId="7" xfId="0" applyFont="1" applyBorder="1"/>
    <xf numFmtId="164" fontId="10" fillId="0" borderId="4" xfId="1" applyNumberFormat="1" applyFont="1" applyFill="1" applyBorder="1" applyAlignment="1" applyProtection="1">
      <alignment vertical="center"/>
    </xf>
    <xf numFmtId="166" fontId="45" fillId="0" borderId="7" xfId="0" applyNumberFormat="1" applyFont="1" applyBorder="1" applyAlignment="1">
      <alignment horizontal="center" vertical="center" wrapText="1"/>
    </xf>
    <xf numFmtId="10" fontId="24" fillId="0" borderId="7" xfId="2" applyNumberFormat="1" applyFont="1" applyFill="1" applyBorder="1" applyProtection="1"/>
    <xf numFmtId="0" fontId="34" fillId="0" borderId="1" xfId="0" applyFont="1" applyBorder="1" applyAlignment="1">
      <alignment horizontal="left" vertical="center"/>
    </xf>
    <xf numFmtId="0" fontId="34" fillId="0" borderId="36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49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4" fillId="2" borderId="25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33" fillId="5" borderId="3" xfId="0" applyFont="1" applyFill="1" applyBorder="1" applyAlignment="1">
      <alignment horizontal="center" vertical="center" wrapText="1"/>
    </xf>
    <xf numFmtId="0" fontId="33" fillId="5" borderId="49" xfId="0" applyFont="1" applyFill="1" applyBorder="1" applyAlignment="1">
      <alignment horizontal="center" vertical="center" wrapText="1"/>
    </xf>
    <xf numFmtId="0" fontId="41" fillId="5" borderId="36" xfId="0" applyFont="1" applyFill="1" applyBorder="1" applyAlignment="1">
      <alignment horizontal="left" vertical="center" wrapText="1"/>
    </xf>
    <xf numFmtId="0" fontId="41" fillId="5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32" fillId="5" borderId="9" xfId="0" applyFont="1" applyFill="1" applyBorder="1" applyAlignment="1">
      <alignment horizontal="left" vertical="center" wrapText="1"/>
    </xf>
    <xf numFmtId="0" fontId="32" fillId="5" borderId="10" xfId="0" applyFont="1" applyFill="1" applyBorder="1" applyAlignment="1">
      <alignment horizontal="left" vertical="center" wrapText="1"/>
    </xf>
    <xf numFmtId="0" fontId="8" fillId="0" borderId="49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/>
    </xf>
  </cellXfs>
  <cellStyles count="7">
    <cellStyle name="Hyperlink" xfId="6" builtinId="8"/>
    <cellStyle name="Procent" xfId="2" builtinId="5"/>
    <cellStyle name="Standaard" xfId="0" builtinId="0"/>
    <cellStyle name="Standaard 2" xfId="4" xr:uid="{6CD45C73-E75A-4B62-8531-67D7A7252129}"/>
    <cellStyle name="Valuta" xfId="1" builtinId="4"/>
    <cellStyle name="Valuta 2" xfId="3" xr:uid="{18CA0A06-0E54-415F-9E1D-DE2C5F4CDE12}"/>
    <cellStyle name="Valuta 3" xfId="5" xr:uid="{AFD14DE9-3071-40B3-9FB7-462CA9DA8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228948</xdr:colOff>
      <xdr:row>1</xdr:row>
      <xdr:rowOff>177583</xdr:rowOff>
    </xdr:from>
    <xdr:to>
      <xdr:col>6</xdr:col>
      <xdr:colOff>1445202</xdr:colOff>
      <xdr:row>4</xdr:row>
      <xdr:rowOff>73566</xdr:rowOff>
    </xdr:to>
    <xdr:pic>
      <xdr:nvPicPr>
        <xdr:cNvPr id="5" name="Graphic 5">
          <a:extLst>
            <a:ext uri="{FF2B5EF4-FFF2-40B4-BE49-F238E27FC236}">
              <a16:creationId xmlns:a16="http://schemas.microsoft.com/office/drawing/2014/main" id="{F72D8366-E95C-4054-BD14-9CDCF6CC1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407334" y="359424"/>
          <a:ext cx="1144038" cy="4940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1062181</xdr:colOff>
      <xdr:row>6</xdr:row>
      <xdr:rowOff>184726</xdr:rowOff>
    </xdr:from>
    <xdr:to>
      <xdr:col>5</xdr:col>
      <xdr:colOff>553644</xdr:colOff>
      <xdr:row>8</xdr:row>
      <xdr:rowOff>25882</xdr:rowOff>
    </xdr:to>
    <xdr:pic>
      <xdr:nvPicPr>
        <xdr:cNvPr id="2" name="Graphic 5">
          <a:extLst>
            <a:ext uri="{FF2B5EF4-FFF2-40B4-BE49-F238E27FC236}">
              <a16:creationId xmlns:a16="http://schemas.microsoft.com/office/drawing/2014/main" id="{A72CE25E-9FCB-4FDC-8064-9DC5CA636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06636" y="1420090"/>
          <a:ext cx="1060241" cy="446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36286</xdr:colOff>
      <xdr:row>6</xdr:row>
      <xdr:rowOff>163287</xdr:rowOff>
    </xdr:from>
    <xdr:to>
      <xdr:col>8</xdr:col>
      <xdr:colOff>1097162</xdr:colOff>
      <xdr:row>8</xdr:row>
      <xdr:rowOff>6727</xdr:rowOff>
    </xdr:to>
    <xdr:pic>
      <xdr:nvPicPr>
        <xdr:cNvPr id="2" name="Graphic 5">
          <a:extLst>
            <a:ext uri="{FF2B5EF4-FFF2-40B4-BE49-F238E27FC236}">
              <a16:creationId xmlns:a16="http://schemas.microsoft.com/office/drawing/2014/main" id="{E53CF329-8C32-4442-B822-BCC9B23AA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173357" y="1369787"/>
          <a:ext cx="1060241" cy="4465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3530601</xdr:colOff>
      <xdr:row>3</xdr:row>
      <xdr:rowOff>66675</xdr:rowOff>
    </xdr:from>
    <xdr:ext cx="1203242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FA62640A-10E6-49A7-988E-C6E27D7C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626" y="895350"/>
          <a:ext cx="1203242" cy="180975"/>
        </a:xfrm>
        <a:prstGeom prst="rect">
          <a:avLst/>
        </a:prstGeom>
      </xdr:spPr>
    </xdr:pic>
    <xdr:clientData/>
  </xdr:oneCellAnchor>
  <xdr:oneCellAnchor>
    <xdr:from>
      <xdr:col>2</xdr:col>
      <xdr:colOff>3928746</xdr:colOff>
      <xdr:row>0</xdr:row>
      <xdr:rowOff>0</xdr:rowOff>
    </xdr:from>
    <xdr:ext cx="308437" cy="858168"/>
    <xdr:pic>
      <xdr:nvPicPr>
        <xdr:cNvPr id="3" name="image2.jpeg">
          <a:extLst>
            <a:ext uri="{FF2B5EF4-FFF2-40B4-BE49-F238E27FC236}">
              <a16:creationId xmlns:a16="http://schemas.microsoft.com/office/drawing/2014/main" id="{AE8179C5-0A66-4A53-B0F9-6FFCDB95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771" y="0"/>
          <a:ext cx="308437" cy="858168"/>
        </a:xfrm>
        <a:prstGeom prst="rect">
          <a:avLst/>
        </a:prstGeom>
      </xdr:spPr>
    </xdr:pic>
    <xdr:clientData/>
  </xdr:oneCellAnchor>
  <xdr:oneCellAnchor>
    <xdr:from>
      <xdr:col>2</xdr:col>
      <xdr:colOff>3530601</xdr:colOff>
      <xdr:row>3</xdr:row>
      <xdr:rowOff>66675</xdr:rowOff>
    </xdr:from>
    <xdr:ext cx="1203242" cy="180975"/>
    <xdr:pic>
      <xdr:nvPicPr>
        <xdr:cNvPr id="4" name="image1.png">
          <a:extLst>
            <a:ext uri="{FF2B5EF4-FFF2-40B4-BE49-F238E27FC236}">
              <a16:creationId xmlns:a16="http://schemas.microsoft.com/office/drawing/2014/main" id="{AC6C7C67-E5F3-4BC3-8AFD-ECDE43D17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7026" y="891540"/>
          <a:ext cx="1203242" cy="180975"/>
        </a:xfrm>
        <a:prstGeom prst="rect">
          <a:avLst/>
        </a:prstGeom>
      </xdr:spPr>
    </xdr:pic>
    <xdr:clientData/>
  </xdr:oneCellAnchor>
  <xdr:oneCellAnchor>
    <xdr:from>
      <xdr:col>2</xdr:col>
      <xdr:colOff>3928746</xdr:colOff>
      <xdr:row>0</xdr:row>
      <xdr:rowOff>0</xdr:rowOff>
    </xdr:from>
    <xdr:ext cx="308437" cy="858168"/>
    <xdr:pic>
      <xdr:nvPicPr>
        <xdr:cNvPr id="5" name="image2.jpeg">
          <a:extLst>
            <a:ext uri="{FF2B5EF4-FFF2-40B4-BE49-F238E27FC236}">
              <a16:creationId xmlns:a16="http://schemas.microsoft.com/office/drawing/2014/main" id="{D6F92A3E-7209-421D-92F7-B327D34A9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3266" y="0"/>
          <a:ext cx="308437" cy="8581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_SEC\Inkoop-RD\Duurzaamheid\1%20Circulair%20asfalt\Invulformulier%20E%20Circulair%20asfalt%20v3.xlsx" TargetMode="External"/><Relationship Id="rId1" Type="http://schemas.openxmlformats.org/officeDocument/2006/relationships/externalLinkPath" Target="file:///I:\_SEC\Inkoop-RD\Duurzaamheid\1%20Circulair%20asfalt\Invulformulier%20E%20Circulair%20asfal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e"/>
      <sheetName val="database"/>
      <sheetName val="dashboard"/>
      <sheetName val="invulformulier E"/>
      <sheetName val="beoordeling"/>
    </sheetNames>
    <sheetDataSet>
      <sheetData sheetId="0"/>
      <sheetData sheetId="1"/>
      <sheetData sheetId="2">
        <row r="3">
          <cell r="B3"/>
        </row>
        <row r="4">
          <cell r="B4"/>
        </row>
        <row r="5">
          <cell r="B5"/>
        </row>
        <row r="9">
          <cell r="B9">
            <v>750000</v>
          </cell>
        </row>
        <row r="20">
          <cell r="B20">
            <v>750000</v>
          </cell>
        </row>
        <row r="23">
          <cell r="B23" t="str">
            <v>deklaag SMA-NL 5</v>
          </cell>
          <cell r="C23" t="str">
            <v>deklaag SMA-NL 5</v>
          </cell>
          <cell r="D23" t="str">
            <v>deklaag SMA-NL 5</v>
          </cell>
          <cell r="E23" t="str">
            <v>deklaag SMA-NL 5</v>
          </cell>
        </row>
        <row r="24">
          <cell r="B24" t="str">
            <v>test</v>
          </cell>
          <cell r="C24" t="str">
            <v>test</v>
          </cell>
          <cell r="D24" t="str">
            <v>test</v>
          </cell>
          <cell r="E24" t="str">
            <v>test</v>
          </cell>
        </row>
        <row r="25">
          <cell r="C25">
            <v>7.87</v>
          </cell>
          <cell r="D25">
            <v>7.87</v>
          </cell>
          <cell r="E25">
            <v>7.87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1</v>
          </cell>
          <cell r="D28">
            <v>1</v>
          </cell>
          <cell r="E28">
            <v>1</v>
          </cell>
        </row>
        <row r="29">
          <cell r="C29">
            <v>5</v>
          </cell>
          <cell r="D29">
            <v>5</v>
          </cell>
          <cell r="E29">
            <v>5</v>
          </cell>
        </row>
        <row r="30">
          <cell r="C30">
            <v>10</v>
          </cell>
          <cell r="D30">
            <v>10</v>
          </cell>
          <cell r="E30">
            <v>10</v>
          </cell>
        </row>
        <row r="33">
          <cell r="B33" t="str">
            <v>geen deklaag rood</v>
          </cell>
          <cell r="C33" t="str">
            <v>geen deklaag rood</v>
          </cell>
          <cell r="D33" t="str">
            <v>geen deklaag rood</v>
          </cell>
          <cell r="E33" t="str">
            <v>geen deklaag rood</v>
          </cell>
        </row>
        <row r="34">
          <cell r="B34"/>
          <cell r="C34"/>
          <cell r="D34"/>
          <cell r="E34"/>
        </row>
        <row r="35">
          <cell r="C35" t="str">
            <v>nvt</v>
          </cell>
          <cell r="D35" t="str">
            <v>nvt</v>
          </cell>
          <cell r="E35" t="str">
            <v>nvt</v>
          </cell>
        </row>
        <row r="36">
          <cell r="C36" t="str">
            <v>nvt</v>
          </cell>
          <cell r="D36" t="str">
            <v>nvt</v>
          </cell>
          <cell r="E36" t="str">
            <v>nvt</v>
          </cell>
        </row>
        <row r="37">
          <cell r="C37" t="str">
            <v>nvt</v>
          </cell>
          <cell r="D37" t="str">
            <v>nvt</v>
          </cell>
          <cell r="E37" t="str">
            <v>nvt</v>
          </cell>
        </row>
        <row r="38">
          <cell r="C38" t="str">
            <v>nvt</v>
          </cell>
          <cell r="D38" t="str">
            <v>nvt</v>
          </cell>
          <cell r="E38" t="str">
            <v>nvt</v>
          </cell>
        </row>
        <row r="39">
          <cell r="C39" t="str">
            <v>nvt</v>
          </cell>
          <cell r="D39" t="str">
            <v>nvt</v>
          </cell>
          <cell r="E39" t="str">
            <v>nvt</v>
          </cell>
        </row>
        <row r="40">
          <cell r="C40" t="str">
            <v>nvt</v>
          </cell>
          <cell r="D40" t="str">
            <v>nvt</v>
          </cell>
          <cell r="E40" t="str">
            <v>nvt</v>
          </cell>
        </row>
        <row r="43">
          <cell r="B43" t="str">
            <v>tussenlaag AC 22 bind</v>
          </cell>
          <cell r="C43" t="str">
            <v>tussenlaag AC 16 bind</v>
          </cell>
          <cell r="D43" t="str">
            <v>tussenlaag AC 16 bind</v>
          </cell>
          <cell r="E43" t="str">
            <v>tussenlaag AC 16 bind</v>
          </cell>
        </row>
        <row r="44">
          <cell r="B44" t="str">
            <v>test</v>
          </cell>
          <cell r="C44" t="str">
            <v>test</v>
          </cell>
          <cell r="D44" t="str">
            <v>test</v>
          </cell>
          <cell r="E44" t="str">
            <v>test</v>
          </cell>
        </row>
        <row r="45">
          <cell r="C45">
            <v>4.6399999999999997</v>
          </cell>
          <cell r="D45">
            <v>4.6399999999999997</v>
          </cell>
          <cell r="E45">
            <v>4.6399999999999997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0.5</v>
          </cell>
          <cell r="D47">
            <v>0.5</v>
          </cell>
          <cell r="E47">
            <v>0.5</v>
          </cell>
        </row>
        <row r="48">
          <cell r="C48">
            <v>1</v>
          </cell>
          <cell r="D48">
            <v>1</v>
          </cell>
          <cell r="E48">
            <v>1</v>
          </cell>
        </row>
        <row r="49">
          <cell r="C49">
            <v>10</v>
          </cell>
          <cell r="D49">
            <v>10</v>
          </cell>
          <cell r="E49">
            <v>10</v>
          </cell>
        </row>
        <row r="50">
          <cell r="C50">
            <v>15</v>
          </cell>
          <cell r="D50">
            <v>15</v>
          </cell>
          <cell r="E50">
            <v>15</v>
          </cell>
        </row>
        <row r="53">
          <cell r="B53" t="str">
            <v>onderlaag AC 22 base</v>
          </cell>
          <cell r="C53" t="str">
            <v>onderlaag AC 22 base</v>
          </cell>
          <cell r="D53" t="str">
            <v>onderlaag AC 22 base</v>
          </cell>
          <cell r="E53" t="str">
            <v>onderlaag AC 22 base</v>
          </cell>
        </row>
        <row r="54">
          <cell r="B54" t="str">
            <v>test</v>
          </cell>
          <cell r="C54" t="str">
            <v>test</v>
          </cell>
          <cell r="D54" t="str">
            <v>test</v>
          </cell>
          <cell r="E54" t="str">
            <v>test</v>
          </cell>
        </row>
        <row r="55">
          <cell r="C55">
            <v>4.6399999999999997</v>
          </cell>
          <cell r="D55">
            <v>4.6399999999999997</v>
          </cell>
          <cell r="E55">
            <v>4.6399999999999997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0.5</v>
          </cell>
          <cell r="D57">
            <v>0.5</v>
          </cell>
          <cell r="E57">
            <v>0.5</v>
          </cell>
        </row>
        <row r="58">
          <cell r="C58">
            <v>1</v>
          </cell>
          <cell r="D58">
            <v>1</v>
          </cell>
          <cell r="E58">
            <v>1</v>
          </cell>
        </row>
        <row r="59">
          <cell r="C59">
            <v>10</v>
          </cell>
          <cell r="D59">
            <v>10</v>
          </cell>
          <cell r="E59">
            <v>10</v>
          </cell>
        </row>
        <row r="60">
          <cell r="C60">
            <v>15</v>
          </cell>
          <cell r="D60">
            <v>15</v>
          </cell>
          <cell r="E60">
            <v>15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uropadecentraal.nl/cpv-code-zoekmachin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C69-1D9E-4C89-91CB-96152F6F2ADE}">
  <sheetPr codeName="Blad3">
    <tabColor theme="8"/>
    <pageSetUpPr fitToPage="1"/>
  </sheetPr>
  <dimension ref="B2:N37"/>
  <sheetViews>
    <sheetView showGridLines="0" tabSelected="1" zoomScale="70" zoomScaleNormal="70" workbookViewId="0">
      <selection activeCell="C10" sqref="C10"/>
    </sheetView>
  </sheetViews>
  <sheetFormatPr defaultColWidth="9.33203125" defaultRowHeight="14.4"/>
  <cols>
    <col min="1" max="1" width="2.6640625" customWidth="1"/>
    <col min="2" max="2" width="2.6640625" style="114" customWidth="1"/>
    <col min="3" max="3" width="58.33203125" customWidth="1"/>
    <col min="4" max="4" width="19.44140625" customWidth="1"/>
    <col min="5" max="5" width="19.33203125" style="115" customWidth="1"/>
    <col min="6" max="6" width="16.5546875" customWidth="1"/>
    <col min="7" max="8" width="26.6640625" customWidth="1"/>
    <col min="9" max="9" width="14.6640625" customWidth="1"/>
    <col min="10" max="10" width="16.33203125" hidden="1" customWidth="1"/>
    <col min="11" max="11" width="25.33203125" customWidth="1"/>
    <col min="12" max="12" width="16.6640625" bestFit="1" customWidth="1"/>
    <col min="13" max="13" width="22.6640625" bestFit="1" customWidth="1"/>
    <col min="14" max="14" width="19.5546875" customWidth="1"/>
  </cols>
  <sheetData>
    <row r="2" spans="2:14" ht="18.600000000000001" thickBot="1">
      <c r="C2" s="2" t="s">
        <v>0</v>
      </c>
    </row>
    <row r="3" spans="2:14" ht="15" customHeight="1">
      <c r="B3" s="116"/>
      <c r="D3" s="179" t="s">
        <v>1</v>
      </c>
      <c r="E3" s="180"/>
      <c r="F3" s="180"/>
      <c r="G3" s="180"/>
      <c r="H3" s="180"/>
      <c r="I3" s="181"/>
    </row>
    <row r="4" spans="2:14" ht="15" customHeight="1" thickBot="1">
      <c r="B4" s="116"/>
      <c r="C4" s="2" t="s">
        <v>2</v>
      </c>
      <c r="D4" s="182"/>
      <c r="E4" s="183"/>
      <c r="F4" s="183"/>
      <c r="G4" s="183"/>
      <c r="H4" s="183"/>
      <c r="I4" s="184"/>
    </row>
    <row r="5" spans="2:14" ht="15" customHeight="1">
      <c r="B5" s="116"/>
    </row>
    <row r="6" spans="2:14" ht="26.7" customHeight="1">
      <c r="C6" s="117" t="s">
        <v>3</v>
      </c>
      <c r="D6" s="185" t="s">
        <v>4</v>
      </c>
      <c r="E6" s="186"/>
      <c r="F6" s="3"/>
      <c r="G6" s="3"/>
      <c r="H6" s="3"/>
    </row>
    <row r="7" spans="2:14" ht="15" customHeight="1" thickBot="1">
      <c r="B7" s="116"/>
      <c r="D7" s="7"/>
      <c r="E7" s="90"/>
      <c r="F7" s="7"/>
      <c r="G7" s="7"/>
      <c r="H7" s="7"/>
    </row>
    <row r="8" spans="2:14" s="21" customFormat="1" ht="68.7" customHeight="1" thickBot="1">
      <c r="B8" s="116"/>
      <c r="C8" s="118" t="s">
        <v>5</v>
      </c>
      <c r="D8" s="189" t="s">
        <v>6</v>
      </c>
      <c r="E8" s="189"/>
      <c r="F8" s="189"/>
      <c r="G8" s="189"/>
      <c r="H8" s="190"/>
      <c r="J8" s="119"/>
      <c r="K8" s="187"/>
      <c r="L8" s="188"/>
      <c r="M8" s="188"/>
      <c r="N8" s="188"/>
    </row>
    <row r="9" spans="2:14" s="21" customFormat="1" ht="138" customHeight="1" thickBot="1">
      <c r="B9" s="116"/>
      <c r="C9" s="81" t="s">
        <v>7</v>
      </c>
      <c r="D9" s="84" t="s">
        <v>8</v>
      </c>
      <c r="E9" s="120" t="s">
        <v>9</v>
      </c>
      <c r="F9" s="84" t="s">
        <v>10</v>
      </c>
      <c r="G9" s="84" t="s">
        <v>11</v>
      </c>
      <c r="H9" s="80" t="s">
        <v>12</v>
      </c>
      <c r="J9" s="121" t="s">
        <v>13</v>
      </c>
      <c r="K9" s="80" t="s">
        <v>14</v>
      </c>
      <c r="L9" s="122" t="s">
        <v>15</v>
      </c>
      <c r="M9" s="122" t="s">
        <v>16</v>
      </c>
      <c r="N9" s="122" t="s">
        <v>158</v>
      </c>
    </row>
    <row r="10" spans="2:14" s="21" customFormat="1" ht="15" customHeight="1">
      <c r="B10" s="123">
        <v>1</v>
      </c>
      <c r="C10" s="19"/>
      <c r="D10" s="111"/>
      <c r="E10" s="111"/>
      <c r="F10" s="112"/>
      <c r="G10" s="113"/>
      <c r="H10" s="75"/>
      <c r="J10" s="124">
        <f t="shared" ref="J10:J29" si="0">G10</f>
        <v>0</v>
      </c>
      <c r="K10" s="94"/>
      <c r="L10" s="125">
        <f t="shared" ref="L10:L29" si="1">MAX(K10*G10,0)</f>
        <v>0</v>
      </c>
      <c r="M10" s="125" t="str">
        <f>IF(F10="8 t/m 18 kW",-108,IF(F10="19 t/m 55 kW",-648,IF(F10="56 t/m 129 kW",-324,"")))</f>
        <v/>
      </c>
      <c r="N10" s="125">
        <f t="shared" ref="N10:N29" si="2">IFERROR(G10*M10,0)</f>
        <v>0</v>
      </c>
    </row>
    <row r="11" spans="2:14" s="21" customFormat="1" ht="15" customHeight="1">
      <c r="B11" s="123">
        <v>2</v>
      </c>
      <c r="C11" s="36"/>
      <c r="D11" s="34"/>
      <c r="E11" s="34"/>
      <c r="F11" s="103"/>
      <c r="G11" s="109"/>
      <c r="H11" s="74"/>
      <c r="J11" s="127">
        <f t="shared" si="0"/>
        <v>0</v>
      </c>
      <c r="K11" s="95"/>
      <c r="L11" s="125">
        <f t="shared" si="1"/>
        <v>0</v>
      </c>
      <c r="M11" s="125" t="str">
        <f t="shared" ref="M11:M29" si="3">IF(F11="8 t/m 18 kW",-108,IF(F11="19 t/m 55 kW",-648,IF(F11="56 t/m 129 kW",-324,"")))</f>
        <v/>
      </c>
      <c r="N11" s="125">
        <f t="shared" si="2"/>
        <v>0</v>
      </c>
    </row>
    <row r="12" spans="2:14" s="21" customFormat="1" ht="15" customHeight="1">
      <c r="B12" s="123">
        <v>3</v>
      </c>
      <c r="C12" s="36"/>
      <c r="D12" s="34"/>
      <c r="E12" s="34"/>
      <c r="F12" s="103"/>
      <c r="G12" s="109"/>
      <c r="H12" s="74"/>
      <c r="J12" s="127">
        <f t="shared" si="0"/>
        <v>0</v>
      </c>
      <c r="K12" s="95"/>
      <c r="L12" s="125">
        <f t="shared" si="1"/>
        <v>0</v>
      </c>
      <c r="M12" s="125" t="str">
        <f t="shared" si="3"/>
        <v/>
      </c>
      <c r="N12" s="125">
        <f t="shared" si="2"/>
        <v>0</v>
      </c>
    </row>
    <row r="13" spans="2:14" s="21" customFormat="1" ht="15" customHeight="1">
      <c r="B13" s="123">
        <v>4</v>
      </c>
      <c r="C13" s="36"/>
      <c r="D13" s="34"/>
      <c r="E13" s="34"/>
      <c r="F13" s="103"/>
      <c r="G13" s="109"/>
      <c r="H13" s="74"/>
      <c r="J13" s="127">
        <f t="shared" si="0"/>
        <v>0</v>
      </c>
      <c r="K13" s="95"/>
      <c r="L13" s="125">
        <f t="shared" si="1"/>
        <v>0</v>
      </c>
      <c r="M13" s="125" t="str">
        <f t="shared" si="3"/>
        <v/>
      </c>
      <c r="N13" s="125">
        <f t="shared" si="2"/>
        <v>0</v>
      </c>
    </row>
    <row r="14" spans="2:14" s="21" customFormat="1" ht="15" customHeight="1">
      <c r="B14" s="123">
        <v>5</v>
      </c>
      <c r="C14" s="36"/>
      <c r="D14" s="34"/>
      <c r="E14" s="34"/>
      <c r="F14" s="103"/>
      <c r="G14" s="109"/>
      <c r="H14" s="74"/>
      <c r="J14" s="127">
        <f t="shared" si="0"/>
        <v>0</v>
      </c>
      <c r="K14" s="95"/>
      <c r="L14" s="125">
        <f t="shared" si="1"/>
        <v>0</v>
      </c>
      <c r="M14" s="125" t="str">
        <f t="shared" si="3"/>
        <v/>
      </c>
      <c r="N14" s="125">
        <f t="shared" si="2"/>
        <v>0</v>
      </c>
    </row>
    <row r="15" spans="2:14" s="21" customFormat="1" ht="15" customHeight="1">
      <c r="B15" s="123">
        <v>6</v>
      </c>
      <c r="C15" s="36"/>
      <c r="D15" s="34"/>
      <c r="E15" s="34"/>
      <c r="F15" s="103"/>
      <c r="G15" s="109"/>
      <c r="H15" s="74"/>
      <c r="J15" s="127">
        <f t="shared" si="0"/>
        <v>0</v>
      </c>
      <c r="K15" s="95"/>
      <c r="L15" s="125">
        <f t="shared" si="1"/>
        <v>0</v>
      </c>
      <c r="M15" s="125" t="str">
        <f t="shared" si="3"/>
        <v/>
      </c>
      <c r="N15" s="125">
        <f t="shared" si="2"/>
        <v>0</v>
      </c>
    </row>
    <row r="16" spans="2:14" s="21" customFormat="1" ht="15" customHeight="1">
      <c r="B16" s="123">
        <v>7</v>
      </c>
      <c r="C16" s="36"/>
      <c r="D16" s="34"/>
      <c r="E16" s="34"/>
      <c r="F16" s="103"/>
      <c r="G16" s="109"/>
      <c r="H16" s="74"/>
      <c r="J16" s="127">
        <f t="shared" si="0"/>
        <v>0</v>
      </c>
      <c r="K16" s="95"/>
      <c r="L16" s="125">
        <f t="shared" si="1"/>
        <v>0</v>
      </c>
      <c r="M16" s="125" t="str">
        <f t="shared" si="3"/>
        <v/>
      </c>
      <c r="N16" s="125">
        <f t="shared" si="2"/>
        <v>0</v>
      </c>
    </row>
    <row r="17" spans="2:14" s="21" customFormat="1" ht="15" customHeight="1">
      <c r="B17" s="123">
        <v>8</v>
      </c>
      <c r="C17" s="36"/>
      <c r="D17" s="34"/>
      <c r="E17" s="34"/>
      <c r="F17" s="103"/>
      <c r="G17" s="109"/>
      <c r="H17" s="74"/>
      <c r="J17" s="127">
        <f t="shared" si="0"/>
        <v>0</v>
      </c>
      <c r="K17" s="95"/>
      <c r="L17" s="125">
        <f t="shared" si="1"/>
        <v>0</v>
      </c>
      <c r="M17" s="125" t="str">
        <f t="shared" si="3"/>
        <v/>
      </c>
      <c r="N17" s="125">
        <f t="shared" si="2"/>
        <v>0</v>
      </c>
    </row>
    <row r="18" spans="2:14" s="21" customFormat="1" ht="15" customHeight="1">
      <c r="B18" s="123">
        <v>9</v>
      </c>
      <c r="C18" s="36"/>
      <c r="D18" s="34"/>
      <c r="E18" s="34"/>
      <c r="F18" s="103"/>
      <c r="G18" s="109"/>
      <c r="H18" s="74"/>
      <c r="J18" s="127">
        <f>G18</f>
        <v>0</v>
      </c>
      <c r="K18" s="95"/>
      <c r="L18" s="125">
        <f t="shared" si="1"/>
        <v>0</v>
      </c>
      <c r="M18" s="125" t="str">
        <f t="shared" si="3"/>
        <v/>
      </c>
      <c r="N18" s="125">
        <f t="shared" si="2"/>
        <v>0</v>
      </c>
    </row>
    <row r="19" spans="2:14" s="21" customFormat="1" ht="15" customHeight="1">
      <c r="B19" s="123">
        <v>10</v>
      </c>
      <c r="C19" s="36"/>
      <c r="D19" s="34"/>
      <c r="E19" s="34"/>
      <c r="F19" s="103"/>
      <c r="G19" s="109"/>
      <c r="H19" s="74"/>
      <c r="J19" s="127">
        <f t="shared" si="0"/>
        <v>0</v>
      </c>
      <c r="K19" s="95"/>
      <c r="L19" s="125">
        <f t="shared" si="1"/>
        <v>0</v>
      </c>
      <c r="M19" s="125" t="str">
        <f t="shared" si="3"/>
        <v/>
      </c>
      <c r="N19" s="125">
        <f t="shared" si="2"/>
        <v>0</v>
      </c>
    </row>
    <row r="20" spans="2:14" s="21" customFormat="1" ht="15" customHeight="1">
      <c r="B20" s="123">
        <v>11</v>
      </c>
      <c r="C20" s="36"/>
      <c r="D20" s="34"/>
      <c r="E20" s="34"/>
      <c r="F20" s="103"/>
      <c r="G20" s="109"/>
      <c r="H20" s="74"/>
      <c r="J20" s="128">
        <f t="shared" si="0"/>
        <v>0</v>
      </c>
      <c r="K20" s="95"/>
      <c r="L20" s="125">
        <f t="shared" si="1"/>
        <v>0</v>
      </c>
      <c r="M20" s="125" t="str">
        <f t="shared" si="3"/>
        <v/>
      </c>
      <c r="N20" s="125">
        <f t="shared" si="2"/>
        <v>0</v>
      </c>
    </row>
    <row r="21" spans="2:14" s="21" customFormat="1" ht="15" customHeight="1">
      <c r="B21" s="123">
        <v>12</v>
      </c>
      <c r="C21" s="36"/>
      <c r="D21" s="34"/>
      <c r="E21" s="34"/>
      <c r="F21" s="103"/>
      <c r="G21" s="109"/>
      <c r="H21" s="74"/>
      <c r="J21" s="127">
        <f t="shared" si="0"/>
        <v>0</v>
      </c>
      <c r="K21" s="95"/>
      <c r="L21" s="125">
        <f t="shared" si="1"/>
        <v>0</v>
      </c>
      <c r="M21" s="125" t="str">
        <f t="shared" si="3"/>
        <v/>
      </c>
      <c r="N21" s="125">
        <f t="shared" si="2"/>
        <v>0</v>
      </c>
    </row>
    <row r="22" spans="2:14" s="21" customFormat="1" ht="15" customHeight="1">
      <c r="B22" s="123">
        <v>13</v>
      </c>
      <c r="C22" s="36"/>
      <c r="D22" s="34"/>
      <c r="E22" s="34"/>
      <c r="F22" s="103"/>
      <c r="G22" s="109"/>
      <c r="H22" s="74"/>
      <c r="J22" s="127">
        <f t="shared" si="0"/>
        <v>0</v>
      </c>
      <c r="K22" s="95"/>
      <c r="L22" s="125">
        <f t="shared" si="1"/>
        <v>0</v>
      </c>
      <c r="M22" s="125" t="str">
        <f t="shared" si="3"/>
        <v/>
      </c>
      <c r="N22" s="125">
        <f t="shared" si="2"/>
        <v>0</v>
      </c>
    </row>
    <row r="23" spans="2:14" s="21" customFormat="1" ht="15" customHeight="1">
      <c r="B23" s="123">
        <v>14</v>
      </c>
      <c r="C23" s="36"/>
      <c r="D23" s="34"/>
      <c r="E23" s="34"/>
      <c r="F23" s="103"/>
      <c r="G23" s="109"/>
      <c r="H23" s="74"/>
      <c r="J23" s="127">
        <f t="shared" si="0"/>
        <v>0</v>
      </c>
      <c r="K23" s="95"/>
      <c r="L23" s="125">
        <f t="shared" si="1"/>
        <v>0</v>
      </c>
      <c r="M23" s="125" t="str">
        <f t="shared" si="3"/>
        <v/>
      </c>
      <c r="N23" s="125">
        <f t="shared" si="2"/>
        <v>0</v>
      </c>
    </row>
    <row r="24" spans="2:14" s="21" customFormat="1" ht="15" customHeight="1">
      <c r="B24" s="123">
        <v>15</v>
      </c>
      <c r="C24" s="36"/>
      <c r="D24" s="34"/>
      <c r="E24" s="34"/>
      <c r="F24" s="103"/>
      <c r="G24" s="109"/>
      <c r="H24" s="74"/>
      <c r="J24" s="127">
        <f t="shared" si="0"/>
        <v>0</v>
      </c>
      <c r="K24" s="95"/>
      <c r="L24" s="125">
        <f t="shared" si="1"/>
        <v>0</v>
      </c>
      <c r="M24" s="125" t="str">
        <f t="shared" si="3"/>
        <v/>
      </c>
      <c r="N24" s="125">
        <f t="shared" si="2"/>
        <v>0</v>
      </c>
    </row>
    <row r="25" spans="2:14" s="21" customFormat="1" ht="15" customHeight="1">
      <c r="B25" s="123">
        <v>16</v>
      </c>
      <c r="C25" s="36"/>
      <c r="D25" s="34"/>
      <c r="E25" s="34"/>
      <c r="F25" s="103"/>
      <c r="G25" s="109"/>
      <c r="H25" s="74"/>
      <c r="J25" s="127">
        <f t="shared" si="0"/>
        <v>0</v>
      </c>
      <c r="K25" s="95"/>
      <c r="L25" s="125">
        <f t="shared" si="1"/>
        <v>0</v>
      </c>
      <c r="M25" s="125" t="str">
        <f t="shared" si="3"/>
        <v/>
      </c>
      <c r="N25" s="125">
        <f t="shared" si="2"/>
        <v>0</v>
      </c>
    </row>
    <row r="26" spans="2:14" s="21" customFormat="1" ht="15" customHeight="1">
      <c r="B26" s="123">
        <v>17</v>
      </c>
      <c r="C26" s="36"/>
      <c r="D26" s="34"/>
      <c r="E26" s="34"/>
      <c r="F26" s="103"/>
      <c r="G26" s="109"/>
      <c r="H26" s="74"/>
      <c r="J26" s="127">
        <f t="shared" si="0"/>
        <v>0</v>
      </c>
      <c r="K26" s="95"/>
      <c r="L26" s="125">
        <f t="shared" si="1"/>
        <v>0</v>
      </c>
      <c r="M26" s="125" t="str">
        <f t="shared" si="3"/>
        <v/>
      </c>
      <c r="N26" s="125">
        <f t="shared" si="2"/>
        <v>0</v>
      </c>
    </row>
    <row r="27" spans="2:14" s="21" customFormat="1" ht="15" customHeight="1">
      <c r="B27" s="123">
        <v>18</v>
      </c>
      <c r="C27" s="36"/>
      <c r="D27" s="34"/>
      <c r="E27" s="34"/>
      <c r="F27" s="103"/>
      <c r="G27" s="109"/>
      <c r="H27" s="74"/>
      <c r="J27" s="127">
        <f t="shared" si="0"/>
        <v>0</v>
      </c>
      <c r="K27" s="95"/>
      <c r="L27" s="125">
        <f t="shared" si="1"/>
        <v>0</v>
      </c>
      <c r="M27" s="125" t="str">
        <f t="shared" si="3"/>
        <v/>
      </c>
      <c r="N27" s="125">
        <f t="shared" si="2"/>
        <v>0</v>
      </c>
    </row>
    <row r="28" spans="2:14" s="21" customFormat="1" ht="15" customHeight="1">
      <c r="B28" s="123">
        <v>19</v>
      </c>
      <c r="C28" s="36"/>
      <c r="D28" s="34"/>
      <c r="E28" s="34"/>
      <c r="F28" s="103"/>
      <c r="G28" s="109"/>
      <c r="H28" s="74"/>
      <c r="J28" s="127">
        <f t="shared" si="0"/>
        <v>0</v>
      </c>
      <c r="K28" s="95"/>
      <c r="L28" s="125">
        <f t="shared" si="1"/>
        <v>0</v>
      </c>
      <c r="M28" s="125" t="str">
        <f t="shared" si="3"/>
        <v/>
      </c>
      <c r="N28" s="125">
        <f t="shared" si="2"/>
        <v>0</v>
      </c>
    </row>
    <row r="29" spans="2:14" s="21" customFormat="1" ht="15" customHeight="1" thickBot="1">
      <c r="B29" s="123">
        <v>20</v>
      </c>
      <c r="C29" s="30"/>
      <c r="D29" s="35"/>
      <c r="E29" s="35"/>
      <c r="F29" s="104"/>
      <c r="G29" s="110"/>
      <c r="H29" s="76"/>
      <c r="J29" s="129">
        <f t="shared" si="0"/>
        <v>0</v>
      </c>
      <c r="K29" s="95"/>
      <c r="L29" s="125">
        <f t="shared" si="1"/>
        <v>0</v>
      </c>
      <c r="M29" s="125" t="str">
        <f t="shared" si="3"/>
        <v/>
      </c>
      <c r="N29" s="125">
        <f t="shared" si="2"/>
        <v>0</v>
      </c>
    </row>
    <row r="30" spans="2:14" ht="15" customHeight="1">
      <c r="B30" s="116"/>
      <c r="C30" s="130"/>
      <c r="D30" s="131"/>
      <c r="E30" s="132"/>
      <c r="F30" s="130"/>
      <c r="G30" s="130"/>
      <c r="H30" s="130"/>
    </row>
    <row r="31" spans="2:14" ht="16.2" thickBot="1">
      <c r="C31" s="133"/>
      <c r="D31" s="133"/>
      <c r="E31" s="133"/>
      <c r="F31" s="133"/>
      <c r="G31" s="133"/>
      <c r="L31" s="177">
        <f>SUM(L10:L29)</f>
        <v>0</v>
      </c>
      <c r="N31" s="174"/>
    </row>
    <row r="32" spans="2:14" ht="78.599999999999994" thickBot="1">
      <c r="C32" s="9" t="s">
        <v>20</v>
      </c>
      <c r="E32"/>
      <c r="F32" s="134"/>
      <c r="G32" s="122" t="s">
        <v>21</v>
      </c>
      <c r="H32" s="122" t="s">
        <v>22</v>
      </c>
      <c r="I32" s="135" t="s">
        <v>23</v>
      </c>
    </row>
    <row r="33" spans="3:9" ht="18">
      <c r="C33" s="136" t="s">
        <v>24</v>
      </c>
      <c r="D33" s="18">
        <f>MIN(D34,SUM(N10:N29))</f>
        <v>0</v>
      </c>
      <c r="E33"/>
      <c r="F33" s="172" t="s">
        <v>17</v>
      </c>
      <c r="G33" s="175">
        <f>SUMIF(F9:F29,F33,G9:G29)</f>
        <v>0</v>
      </c>
      <c r="H33" s="175">
        <f>SUMIF($F$9:$F$29,F33,$H$9:$H$29)</f>
        <v>0</v>
      </c>
      <c r="I33" s="178">
        <f>IFERROR(MIN(1,G33/H33),0)</f>
        <v>0</v>
      </c>
    </row>
    <row r="34" spans="3:9" ht="18.600000000000001" thickBot="1">
      <c r="C34" s="139" t="s">
        <v>25</v>
      </c>
      <c r="D34" s="176">
        <v>400000</v>
      </c>
      <c r="E34"/>
      <c r="F34" s="173" t="s">
        <v>18</v>
      </c>
      <c r="G34" s="175">
        <f>SUMIF(F9:F29,F34,G9:G29)</f>
        <v>0</v>
      </c>
      <c r="H34" s="175">
        <f>SUMIF($F$9:$F$29,F34,$H$9:$H$29)</f>
        <v>0</v>
      </c>
      <c r="I34" s="178">
        <f>IFERROR(MIN(1,G34/H34),0)</f>
        <v>0</v>
      </c>
    </row>
    <row r="35" spans="3:9" ht="15.6">
      <c r="F35" s="173" t="s">
        <v>19</v>
      </c>
      <c r="G35" s="175">
        <f>SUMIF(F9:F29,F35,G9:G29)</f>
        <v>0</v>
      </c>
      <c r="H35" s="175">
        <f>SUMIF($F$9:$F$29,F35,$H$9:$H$29)</f>
        <v>0</v>
      </c>
      <c r="I35" s="178">
        <f>IFERROR(MIN(1,G35/H35),0)</f>
        <v>0</v>
      </c>
    </row>
    <row r="37" spans="3:9">
      <c r="F37" s="140" t="s">
        <v>26</v>
      </c>
    </row>
  </sheetData>
  <sheetProtection algorithmName="SHA-512" hashValue="0N+UNIx+0YutLkrQw1WBI8jvYJeG9+Nb/a/1uo3OTpE02QNW5sUn1JROT6GDqlTS5cOm2B6BmsQcrVon0bV2WQ==" saltValue="l4V6eo+BUmkZ+ZM5g1LJ3g==" spinCount="100000" sheet="1" objects="1" scenarios="1" selectLockedCells="1"/>
  <mergeCells count="4">
    <mergeCell ref="D3:I4"/>
    <mergeCell ref="D6:E6"/>
    <mergeCell ref="K8:N8"/>
    <mergeCell ref="D8:H8"/>
  </mergeCells>
  <phoneticPr fontId="16" type="noConversion"/>
  <dataValidations count="2">
    <dataValidation type="list" allowBlank="1" showInputMessage="1" showErrorMessage="1" sqref="F30:H30" xr:uid="{57EDA702-E0C0-47A8-B6E6-7C923C8D697A}">
      <formula1>"kleiner dan 8 kW, vanaf 8 t/m 18kW , vanaf 19kW t/m 55 kW, vanaf 56kW t/m 129kW, vanaf 130kW"</formula1>
    </dataValidation>
    <dataValidation type="whole" operator="greaterThan" allowBlank="1" showInputMessage="1" showErrorMessage="1" sqref="H10:I29 J10:J30" xr:uid="{8F9932AC-8061-417B-A1A8-E2ECA2532E33}">
      <formula1>0</formula1>
    </dataValidation>
  </dataValidations>
  <pageMargins left="0.7" right="0.7" top="0.75" bottom="0.75" header="0.3" footer="0.3"/>
  <pageSetup paperSize="9" scale="45" orientation="portrait" r:id="rId1"/>
  <ignoredErrors>
    <ignoredError sqref="L11:L2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445C66F-D84E-4ABF-A3F0-427D3B7D7097}">
          <x14:formula1>
            <xm:f>'Subsidie OG'!$M$4:$M$6</xm:f>
          </x14:formula1>
          <xm:sqref>F33:F35 F10:F29</xm:sqref>
        </x14:dataValidation>
        <x14:dataValidation type="list" allowBlank="1" showInputMessage="1" showErrorMessage="1" xr:uid="{A6341B48-A8FA-42D4-AFA8-1408EDD3C84B}">
          <x14:formula1>
            <xm:f>Lijsten!$B$2:$B$3</xm:f>
          </x14:formula1>
          <xm:sqref>D10:D29</xm:sqref>
        </x14:dataValidation>
        <x14:dataValidation type="list" allowBlank="1" showInputMessage="1" showErrorMessage="1" xr:uid="{E0DE8D7C-D067-4FC8-8541-02D47643377F}">
          <x14:formula1>
            <xm:f>Lijsten!$C$2:$C$3</xm:f>
          </x14:formula1>
          <xm:sqref>E10:E29</xm:sqref>
        </x14:dataValidation>
        <x14:dataValidation type="list" allowBlank="1" showInputMessage="1" showErrorMessage="1" xr:uid="{D8BEB55F-D423-4AE8-97B0-5A00640F9197}">
          <x14:formula1>
            <xm:f>'machinelijst SEB'!$C$5:$C$71</xm:f>
          </x14:formula1>
          <xm:sqref>C10:C29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FE00-22FB-4547-B09F-A49D932B335C}">
  <sheetPr codeName="Blad6">
    <tabColor theme="8"/>
    <pageSetUpPr fitToPage="1"/>
  </sheetPr>
  <dimension ref="A1:AJ39"/>
  <sheetViews>
    <sheetView showGridLines="0" zoomScale="85" zoomScaleNormal="85" workbookViewId="0">
      <selection activeCell="E10" sqref="E10"/>
    </sheetView>
  </sheetViews>
  <sheetFormatPr defaultColWidth="9.33203125" defaultRowHeight="14.4"/>
  <cols>
    <col min="1" max="1" width="2.6640625" style="169" customWidth="1"/>
    <col min="2" max="2" width="4.33203125" customWidth="1"/>
    <col min="3" max="3" width="28.5546875" customWidth="1"/>
    <col min="4" max="5" width="22.6640625" customWidth="1"/>
    <col min="6" max="6" width="18" customWidth="1"/>
    <col min="7" max="7" width="16.5546875" style="171" customWidth="1"/>
    <col min="8" max="10" width="16.5546875" style="6" customWidth="1"/>
    <col min="11" max="11" width="16.5546875" style="171" customWidth="1"/>
    <col min="12" max="12" width="16.5546875" style="40" customWidth="1"/>
    <col min="13" max="14" width="4.5546875" style="40" customWidth="1"/>
    <col min="15" max="36" width="4.5546875" customWidth="1"/>
  </cols>
  <sheetData>
    <row r="1" spans="1:36" s="1" customFormat="1" ht="20.100000000000001" customHeight="1">
      <c r="C1" s="37"/>
      <c r="E1" s="191"/>
      <c r="F1" s="191"/>
      <c r="G1" s="141"/>
      <c r="K1" s="141"/>
    </row>
    <row r="2" spans="1:36" s="3" customFormat="1" ht="15" customHeight="1">
      <c r="A2" s="8"/>
      <c r="C2" s="2" t="s">
        <v>27</v>
      </c>
      <c r="E2" s="191"/>
      <c r="F2" s="191"/>
      <c r="G2" s="4"/>
      <c r="K2" s="4"/>
      <c r="N2" s="4"/>
      <c r="O2" s="4"/>
      <c r="X2" s="4"/>
      <c r="Y2" s="4"/>
    </row>
    <row r="3" spans="1:36" s="3" customFormat="1" ht="15" customHeight="1">
      <c r="A3" s="8"/>
      <c r="C3" s="9"/>
      <c r="G3" s="4"/>
      <c r="H3"/>
      <c r="K3" s="4"/>
      <c r="N3" s="4"/>
      <c r="O3" s="4"/>
      <c r="X3" s="4"/>
      <c r="Y3" s="4"/>
    </row>
    <row r="4" spans="1:36" s="3" customFormat="1" ht="15" customHeight="1">
      <c r="A4" s="8"/>
      <c r="C4" s="9" t="s">
        <v>2</v>
      </c>
      <c r="D4" s="42" t="s">
        <v>28</v>
      </c>
      <c r="E4" s="42"/>
      <c r="F4" s="42"/>
      <c r="G4" s="42"/>
      <c r="H4" s="42"/>
      <c r="I4" s="42"/>
      <c r="J4" s="42"/>
      <c r="K4" s="4"/>
      <c r="M4" s="142"/>
      <c r="N4" s="4"/>
      <c r="O4" s="4"/>
      <c r="X4" s="4"/>
      <c r="Y4" s="4"/>
    </row>
    <row r="5" spans="1:36" s="3" customFormat="1" ht="15" customHeight="1">
      <c r="A5" s="8"/>
      <c r="C5" s="9"/>
      <c r="G5" s="4"/>
      <c r="K5" s="4"/>
      <c r="L5" s="4"/>
      <c r="M5" s="143"/>
      <c r="N5" s="4"/>
      <c r="O5" s="4"/>
      <c r="X5" s="4"/>
      <c r="Y5" s="4"/>
    </row>
    <row r="6" spans="1:36" s="3" customFormat="1" ht="15" customHeight="1">
      <c r="A6" s="8"/>
      <c r="C6" s="9" t="s">
        <v>29</v>
      </c>
      <c r="D6" s="3" t="str">
        <f>IF('invulblad inschrijver'!D6="","",'invulblad inschrijver'!D6)</f>
        <v>Inschrijver x</v>
      </c>
      <c r="G6" s="4"/>
      <c r="K6" s="4"/>
      <c r="M6" s="143"/>
      <c r="O6" s="144"/>
      <c r="X6" s="4"/>
      <c r="Y6" s="4"/>
    </row>
    <row r="7" spans="1:36" s="3" customFormat="1" ht="15" customHeight="1" thickBot="1">
      <c r="A7" s="8"/>
      <c r="C7"/>
      <c r="D7" s="7"/>
      <c r="E7" s="7"/>
      <c r="F7" s="7"/>
      <c r="G7" s="4"/>
      <c r="H7" s="7"/>
      <c r="I7" s="7"/>
      <c r="J7" s="7"/>
      <c r="K7" s="7"/>
      <c r="L7" s="7"/>
      <c r="M7" s="7"/>
      <c r="N7" s="7"/>
      <c r="O7" s="144"/>
      <c r="X7" s="4"/>
      <c r="Y7" s="4"/>
    </row>
    <row r="8" spans="1:36" s="3" customFormat="1" ht="32.1" customHeight="1" thickBot="1">
      <c r="A8" s="8"/>
      <c r="C8" s="78" t="s">
        <v>5</v>
      </c>
      <c r="D8" s="79"/>
      <c r="E8" s="79"/>
      <c r="F8" s="79"/>
      <c r="G8" s="192" t="s">
        <v>30</v>
      </c>
      <c r="H8" s="193"/>
      <c r="I8" s="193"/>
      <c r="J8" s="193"/>
      <c r="K8" s="194"/>
      <c r="L8" s="83"/>
      <c r="M8" s="145" t="s">
        <v>31</v>
      </c>
      <c r="N8" s="146"/>
      <c r="O8" s="146"/>
      <c r="P8" s="146"/>
      <c r="Q8" s="195" t="s">
        <v>32</v>
      </c>
      <c r="R8" s="195"/>
      <c r="S8" s="195"/>
      <c r="T8" s="195"/>
      <c r="U8" s="195"/>
      <c r="V8" s="195"/>
      <c r="W8" s="195"/>
      <c r="X8" s="196"/>
      <c r="Y8" s="145"/>
      <c r="Z8" s="146"/>
      <c r="AA8" s="146"/>
      <c r="AB8" s="146"/>
      <c r="AC8" s="146"/>
      <c r="AD8" s="147"/>
      <c r="AE8" s="79"/>
      <c r="AF8" s="146"/>
      <c r="AG8" s="146"/>
      <c r="AH8" s="146"/>
      <c r="AI8" s="146"/>
      <c r="AJ8" s="148"/>
    </row>
    <row r="9" spans="1:36" s="20" customFormat="1" ht="32.1" customHeight="1" thickBot="1">
      <c r="A9" s="149"/>
      <c r="C9" s="150" t="s">
        <v>33</v>
      </c>
      <c r="D9" s="151" t="s">
        <v>8</v>
      </c>
      <c r="E9" s="152" t="s">
        <v>9</v>
      </c>
      <c r="F9" s="153" t="s">
        <v>10</v>
      </c>
      <c r="G9" s="154" t="s">
        <v>34</v>
      </c>
      <c r="H9" s="155" t="s">
        <v>35</v>
      </c>
      <c r="I9" s="155" t="s">
        <v>36</v>
      </c>
      <c r="J9" s="153" t="s">
        <v>37</v>
      </c>
      <c r="K9" s="156" t="s">
        <v>38</v>
      </c>
      <c r="L9" s="80" t="s">
        <v>39</v>
      </c>
      <c r="M9" s="157" t="s">
        <v>40</v>
      </c>
      <c r="N9" s="158" t="s">
        <v>41</v>
      </c>
      <c r="O9" s="159" t="s">
        <v>42</v>
      </c>
      <c r="P9" s="160" t="s">
        <v>43</v>
      </c>
      <c r="Q9" s="161" t="s">
        <v>44</v>
      </c>
      <c r="R9" s="159" t="s">
        <v>45</v>
      </c>
      <c r="S9" s="162" t="s">
        <v>46</v>
      </c>
      <c r="T9" s="161" t="s">
        <v>47</v>
      </c>
      <c r="U9" s="159" t="s">
        <v>48</v>
      </c>
      <c r="V9" s="162" t="s">
        <v>49</v>
      </c>
      <c r="W9" s="161" t="s">
        <v>50</v>
      </c>
      <c r="X9" s="163" t="s">
        <v>51</v>
      </c>
      <c r="Y9" s="157" t="s">
        <v>40</v>
      </c>
      <c r="Z9" s="158" t="s">
        <v>41</v>
      </c>
      <c r="AA9" s="159" t="s">
        <v>42</v>
      </c>
      <c r="AB9" s="160" t="s">
        <v>43</v>
      </c>
      <c r="AC9" s="161" t="s">
        <v>44</v>
      </c>
      <c r="AD9" s="159" t="s">
        <v>45</v>
      </c>
      <c r="AE9" s="162" t="s">
        <v>46</v>
      </c>
      <c r="AF9" s="161" t="s">
        <v>47</v>
      </c>
      <c r="AG9" s="159" t="s">
        <v>48</v>
      </c>
      <c r="AH9" s="162" t="s">
        <v>49</v>
      </c>
      <c r="AI9" s="161" t="s">
        <v>50</v>
      </c>
      <c r="AJ9" s="163" t="s">
        <v>51</v>
      </c>
    </row>
    <row r="10" spans="1:36" s="3" customFormat="1" ht="15" customHeight="1">
      <c r="A10" s="31"/>
      <c r="B10" s="3">
        <v>1</v>
      </c>
      <c r="C10" s="19"/>
      <c r="D10" s="34"/>
      <c r="E10" s="34"/>
      <c r="F10" s="103"/>
      <c r="G10" s="107"/>
      <c r="H10" s="43"/>
      <c r="I10" s="43"/>
      <c r="J10" s="43"/>
      <c r="K10" s="108"/>
      <c r="L10" s="164">
        <f>SUM(M10:AJ10)</f>
        <v>0</v>
      </c>
      <c r="M10" s="10"/>
      <c r="N10" s="11"/>
      <c r="O10" s="27"/>
      <c r="P10" s="23"/>
      <c r="Q10" s="12"/>
      <c r="R10" s="27"/>
      <c r="S10" s="25"/>
      <c r="T10" s="12"/>
      <c r="U10" s="27"/>
      <c r="V10" s="25"/>
      <c r="W10" s="12"/>
      <c r="X10" s="13"/>
      <c r="Y10" s="10"/>
      <c r="Z10" s="11"/>
      <c r="AA10" s="27"/>
      <c r="AB10" s="23"/>
      <c r="AC10" s="12"/>
      <c r="AD10" s="27"/>
      <c r="AE10" s="25"/>
      <c r="AF10" s="12"/>
      <c r="AG10" s="27"/>
      <c r="AH10" s="25"/>
      <c r="AI10" s="12"/>
      <c r="AJ10" s="13"/>
    </row>
    <row r="11" spans="1:36" s="3" customFormat="1" ht="15" customHeight="1">
      <c r="A11" s="63"/>
      <c r="B11" s="3">
        <v>2</v>
      </c>
      <c r="C11" s="36"/>
      <c r="D11" s="34"/>
      <c r="E11" s="34"/>
      <c r="F11" s="103"/>
      <c r="G11" s="107"/>
      <c r="H11" s="43"/>
      <c r="I11" s="43"/>
      <c r="J11" s="43"/>
      <c r="K11" s="108"/>
      <c r="L11" s="165">
        <f t="shared" ref="L11:L29" si="0">SUM(M11:AJ11)</f>
        <v>0</v>
      </c>
      <c r="M11" s="14"/>
      <c r="N11" s="15"/>
      <c r="O11" s="28"/>
      <c r="P11" s="24"/>
      <c r="Q11" s="16"/>
      <c r="R11" s="28"/>
      <c r="S11" s="26"/>
      <c r="T11" s="16"/>
      <c r="U11" s="28"/>
      <c r="V11" s="26"/>
      <c r="W11" s="16"/>
      <c r="X11" s="17"/>
      <c r="Y11" s="14"/>
      <c r="Z11" s="15"/>
      <c r="AA11" s="28"/>
      <c r="AB11" s="24"/>
      <c r="AC11" s="16"/>
      <c r="AD11" s="28"/>
      <c r="AE11" s="26"/>
      <c r="AF11" s="16"/>
      <c r="AG11" s="28"/>
      <c r="AH11" s="26"/>
      <c r="AI11" s="16"/>
      <c r="AJ11" s="17"/>
    </row>
    <row r="12" spans="1:36" s="3" customFormat="1" ht="15" customHeight="1">
      <c r="A12" s="63"/>
      <c r="B12" s="3">
        <v>3</v>
      </c>
      <c r="C12" s="36"/>
      <c r="D12" s="34"/>
      <c r="E12" s="34"/>
      <c r="F12" s="103"/>
      <c r="G12" s="107"/>
      <c r="H12" s="43"/>
      <c r="I12" s="43"/>
      <c r="J12" s="43"/>
      <c r="K12" s="108"/>
      <c r="L12" s="165">
        <f t="shared" si="0"/>
        <v>0</v>
      </c>
      <c r="M12" s="14"/>
      <c r="N12" s="15"/>
      <c r="O12" s="28"/>
      <c r="P12" s="24"/>
      <c r="Q12" s="16"/>
      <c r="R12" s="28"/>
      <c r="S12" s="26"/>
      <c r="T12" s="16"/>
      <c r="U12" s="28"/>
      <c r="V12" s="26"/>
      <c r="W12" s="16"/>
      <c r="X12" s="17"/>
      <c r="Y12" s="14"/>
      <c r="Z12" s="15"/>
      <c r="AA12" s="28"/>
      <c r="AB12" s="24"/>
      <c r="AC12" s="16"/>
      <c r="AD12" s="28"/>
      <c r="AE12" s="26"/>
      <c r="AF12" s="16"/>
      <c r="AG12" s="28"/>
      <c r="AH12" s="26"/>
      <c r="AI12" s="16"/>
      <c r="AJ12" s="17"/>
    </row>
    <row r="13" spans="1:36" s="3" customFormat="1" ht="15" customHeight="1">
      <c r="A13" s="63"/>
      <c r="B13" s="3">
        <v>4</v>
      </c>
      <c r="C13" s="36"/>
      <c r="D13" s="34"/>
      <c r="E13" s="34"/>
      <c r="F13" s="103"/>
      <c r="G13" s="107"/>
      <c r="H13" s="43"/>
      <c r="I13" s="43"/>
      <c r="J13" s="43"/>
      <c r="K13" s="108"/>
      <c r="L13" s="165">
        <f t="shared" si="0"/>
        <v>0</v>
      </c>
      <c r="M13" s="14"/>
      <c r="N13" s="15"/>
      <c r="O13" s="28"/>
      <c r="P13" s="24"/>
      <c r="Q13" s="16"/>
      <c r="R13" s="28"/>
      <c r="S13" s="26"/>
      <c r="T13" s="16"/>
      <c r="U13" s="28"/>
      <c r="V13" s="26"/>
      <c r="W13" s="16"/>
      <c r="X13" s="17"/>
      <c r="Y13" s="14"/>
      <c r="Z13" s="15"/>
      <c r="AA13" s="28"/>
      <c r="AB13" s="24"/>
      <c r="AC13" s="16"/>
      <c r="AD13" s="28"/>
      <c r="AE13" s="26"/>
      <c r="AF13" s="16"/>
      <c r="AG13" s="28"/>
      <c r="AH13" s="26"/>
      <c r="AI13" s="16"/>
      <c r="AJ13" s="17"/>
    </row>
    <row r="14" spans="1:36" s="3" customFormat="1" ht="15" customHeight="1">
      <c r="A14" s="63"/>
      <c r="B14" s="3">
        <v>5</v>
      </c>
      <c r="C14" s="36"/>
      <c r="D14" s="34"/>
      <c r="E14" s="34"/>
      <c r="F14" s="103"/>
      <c r="G14" s="107"/>
      <c r="H14" s="43"/>
      <c r="I14" s="43"/>
      <c r="J14" s="43"/>
      <c r="K14" s="108"/>
      <c r="L14" s="165">
        <f t="shared" si="0"/>
        <v>0</v>
      </c>
      <c r="M14" s="14"/>
      <c r="N14" s="15"/>
      <c r="O14" s="28"/>
      <c r="P14" s="24"/>
      <c r="Q14" s="16"/>
      <c r="R14" s="28"/>
      <c r="S14" s="26"/>
      <c r="T14" s="16"/>
      <c r="U14" s="28"/>
      <c r="V14" s="26"/>
      <c r="W14" s="16"/>
      <c r="X14" s="17"/>
      <c r="Y14" s="14"/>
      <c r="Z14" s="15"/>
      <c r="AA14" s="28"/>
      <c r="AB14" s="24"/>
      <c r="AC14" s="16"/>
      <c r="AD14" s="28"/>
      <c r="AE14" s="26"/>
      <c r="AF14" s="16"/>
      <c r="AG14" s="28"/>
      <c r="AH14" s="26"/>
      <c r="AI14" s="16"/>
      <c r="AJ14" s="17"/>
    </row>
    <row r="15" spans="1:36" s="3" customFormat="1" ht="15" customHeight="1">
      <c r="A15" s="31"/>
      <c r="B15" s="3">
        <v>6</v>
      </c>
      <c r="C15" s="103"/>
      <c r="D15" s="34"/>
      <c r="E15" s="34"/>
      <c r="F15" s="103"/>
      <c r="G15" s="107"/>
      <c r="H15" s="43"/>
      <c r="I15" s="43"/>
      <c r="J15" s="43"/>
      <c r="K15" s="108"/>
      <c r="L15" s="165">
        <f t="shared" si="0"/>
        <v>0</v>
      </c>
      <c r="M15" s="14"/>
      <c r="N15" s="15"/>
      <c r="O15" s="28"/>
      <c r="P15" s="24"/>
      <c r="Q15" s="16"/>
      <c r="R15" s="28"/>
      <c r="S15" s="26"/>
      <c r="T15" s="16"/>
      <c r="U15" s="28"/>
      <c r="V15" s="26"/>
      <c r="W15" s="16"/>
      <c r="X15" s="17"/>
      <c r="Y15" s="14"/>
      <c r="Z15" s="15"/>
      <c r="AA15" s="28"/>
      <c r="AB15" s="24"/>
      <c r="AC15" s="16"/>
      <c r="AD15" s="28"/>
      <c r="AE15" s="26"/>
      <c r="AF15" s="16"/>
      <c r="AG15" s="28"/>
      <c r="AH15" s="26"/>
      <c r="AI15" s="16"/>
      <c r="AJ15" s="17"/>
    </row>
    <row r="16" spans="1:36" s="3" customFormat="1" ht="15" customHeight="1">
      <c r="A16" s="63"/>
      <c r="B16" s="3">
        <v>7</v>
      </c>
      <c r="C16" s="103"/>
      <c r="D16" s="34"/>
      <c r="E16" s="34"/>
      <c r="F16" s="103"/>
      <c r="G16" s="107"/>
      <c r="H16" s="43"/>
      <c r="I16" s="43"/>
      <c r="J16" s="43"/>
      <c r="K16" s="108"/>
      <c r="L16" s="165">
        <f t="shared" si="0"/>
        <v>0</v>
      </c>
      <c r="M16" s="14"/>
      <c r="N16" s="15"/>
      <c r="O16" s="28"/>
      <c r="P16" s="24"/>
      <c r="Q16" s="16"/>
      <c r="R16" s="28"/>
      <c r="S16" s="26"/>
      <c r="T16" s="16"/>
      <c r="U16" s="28"/>
      <c r="V16" s="26"/>
      <c r="W16" s="16"/>
      <c r="X16" s="17"/>
      <c r="Y16" s="14"/>
      <c r="Z16" s="15"/>
      <c r="AA16" s="28"/>
      <c r="AB16" s="24"/>
      <c r="AC16" s="16"/>
      <c r="AD16" s="28"/>
      <c r="AE16" s="26"/>
      <c r="AF16" s="16"/>
      <c r="AG16" s="28"/>
      <c r="AH16" s="26"/>
      <c r="AI16" s="16"/>
      <c r="AJ16" s="17"/>
    </row>
    <row r="17" spans="1:36" s="3" customFormat="1" ht="15" customHeight="1">
      <c r="A17" s="63"/>
      <c r="B17" s="3">
        <v>8</v>
      </c>
      <c r="C17" s="103"/>
      <c r="D17" s="34"/>
      <c r="E17" s="34"/>
      <c r="F17" s="103"/>
      <c r="G17" s="107"/>
      <c r="H17" s="43"/>
      <c r="I17" s="43"/>
      <c r="J17" s="43"/>
      <c r="K17" s="108"/>
      <c r="L17" s="165">
        <f t="shared" si="0"/>
        <v>0</v>
      </c>
      <c r="M17" s="14"/>
      <c r="N17" s="15"/>
      <c r="O17" s="28"/>
      <c r="P17" s="24"/>
      <c r="Q17" s="16"/>
      <c r="R17" s="28"/>
      <c r="S17" s="26"/>
      <c r="T17" s="16"/>
      <c r="U17" s="28"/>
      <c r="V17" s="26"/>
      <c r="W17" s="16"/>
      <c r="X17" s="17"/>
      <c r="Y17" s="14"/>
      <c r="Z17" s="15"/>
      <c r="AA17" s="28"/>
      <c r="AB17" s="24"/>
      <c r="AC17" s="16"/>
      <c r="AD17" s="28"/>
      <c r="AE17" s="26"/>
      <c r="AF17" s="16"/>
      <c r="AG17" s="28"/>
      <c r="AH17" s="26"/>
      <c r="AI17" s="16"/>
      <c r="AJ17" s="17"/>
    </row>
    <row r="18" spans="1:36" s="8" customFormat="1" ht="15" customHeight="1">
      <c r="A18" s="63"/>
      <c r="B18" s="3">
        <v>9</v>
      </c>
      <c r="C18" s="103"/>
      <c r="D18" s="34"/>
      <c r="E18" s="34"/>
      <c r="F18" s="103"/>
      <c r="G18" s="107"/>
      <c r="H18" s="43"/>
      <c r="I18" s="43"/>
      <c r="J18" s="43"/>
      <c r="K18" s="108"/>
      <c r="L18" s="165">
        <f t="shared" si="0"/>
        <v>0</v>
      </c>
      <c r="M18" s="14"/>
      <c r="N18" s="15"/>
      <c r="O18" s="28"/>
      <c r="P18" s="24"/>
      <c r="Q18" s="16"/>
      <c r="R18" s="28"/>
      <c r="S18" s="26"/>
      <c r="T18" s="16"/>
      <c r="U18" s="28"/>
      <c r="V18" s="26"/>
      <c r="W18" s="16"/>
      <c r="X18" s="17"/>
      <c r="Y18" s="14"/>
      <c r="Z18" s="15"/>
      <c r="AA18" s="28"/>
      <c r="AB18" s="24"/>
      <c r="AC18" s="16"/>
      <c r="AD18" s="28"/>
      <c r="AE18" s="26"/>
      <c r="AF18" s="16"/>
      <c r="AG18" s="28"/>
      <c r="AH18" s="26"/>
      <c r="AI18" s="16"/>
      <c r="AJ18" s="17"/>
    </row>
    <row r="19" spans="1:36" s="8" customFormat="1" ht="15" customHeight="1">
      <c r="A19" s="63"/>
      <c r="B19" s="3">
        <v>10</v>
      </c>
      <c r="C19" s="103"/>
      <c r="D19" s="34"/>
      <c r="E19" s="34"/>
      <c r="F19" s="103"/>
      <c r="G19" s="107"/>
      <c r="H19" s="43"/>
      <c r="I19" s="43"/>
      <c r="J19" s="43"/>
      <c r="K19" s="108"/>
      <c r="L19" s="165">
        <f t="shared" si="0"/>
        <v>0</v>
      </c>
      <c r="M19" s="14"/>
      <c r="N19" s="15"/>
      <c r="O19" s="28"/>
      <c r="P19" s="24"/>
      <c r="Q19" s="16"/>
      <c r="R19" s="28"/>
      <c r="S19" s="26"/>
      <c r="T19" s="16"/>
      <c r="U19" s="28"/>
      <c r="V19" s="26"/>
      <c r="W19" s="16"/>
      <c r="X19" s="17"/>
      <c r="Y19" s="14"/>
      <c r="Z19" s="15"/>
      <c r="AA19" s="28"/>
      <c r="AB19" s="24"/>
      <c r="AC19" s="16"/>
      <c r="AD19" s="28"/>
      <c r="AE19" s="26"/>
      <c r="AF19" s="16"/>
      <c r="AG19" s="28"/>
      <c r="AH19" s="26"/>
      <c r="AI19" s="16"/>
      <c r="AJ19" s="17"/>
    </row>
    <row r="20" spans="1:36" s="8" customFormat="1" ht="15" customHeight="1">
      <c r="A20" s="31"/>
      <c r="B20" s="3">
        <v>11</v>
      </c>
      <c r="C20" s="103"/>
      <c r="D20" s="34"/>
      <c r="E20" s="34"/>
      <c r="F20" s="103"/>
      <c r="G20" s="107"/>
      <c r="H20" s="43"/>
      <c r="I20" s="43"/>
      <c r="J20" s="43"/>
      <c r="K20" s="108"/>
      <c r="L20" s="165">
        <f t="shared" si="0"/>
        <v>0</v>
      </c>
      <c r="M20" s="14"/>
      <c r="N20" s="15"/>
      <c r="O20" s="28"/>
      <c r="P20" s="24"/>
      <c r="Q20" s="16"/>
      <c r="R20" s="28"/>
      <c r="S20" s="26"/>
      <c r="T20" s="16"/>
      <c r="U20" s="28"/>
      <c r="V20" s="26"/>
      <c r="W20" s="16"/>
      <c r="X20" s="17"/>
      <c r="Y20" s="14"/>
      <c r="Z20" s="15"/>
      <c r="AA20" s="28"/>
      <c r="AB20" s="24"/>
      <c r="AC20" s="16"/>
      <c r="AD20" s="28"/>
      <c r="AE20" s="26"/>
      <c r="AF20" s="16"/>
      <c r="AG20" s="28"/>
      <c r="AH20" s="26"/>
      <c r="AI20" s="16"/>
      <c r="AJ20" s="17"/>
    </row>
    <row r="21" spans="1:36" s="8" customFormat="1" ht="15" customHeight="1">
      <c r="A21" s="63"/>
      <c r="B21" s="3">
        <v>12</v>
      </c>
      <c r="C21" s="103"/>
      <c r="D21" s="34"/>
      <c r="E21" s="34"/>
      <c r="F21" s="103"/>
      <c r="G21" s="107"/>
      <c r="H21" s="43"/>
      <c r="I21" s="43"/>
      <c r="J21" s="43"/>
      <c r="K21" s="108"/>
      <c r="L21" s="165">
        <f t="shared" si="0"/>
        <v>0</v>
      </c>
      <c r="M21" s="14"/>
      <c r="N21" s="15"/>
      <c r="O21" s="28"/>
      <c r="P21" s="24"/>
      <c r="Q21" s="16"/>
      <c r="R21" s="28"/>
      <c r="S21" s="26"/>
      <c r="T21" s="16"/>
      <c r="U21" s="28"/>
      <c r="V21" s="26"/>
      <c r="W21" s="16"/>
      <c r="X21" s="17"/>
      <c r="Y21" s="14"/>
      <c r="Z21" s="15"/>
      <c r="AA21" s="28"/>
      <c r="AB21" s="24"/>
      <c r="AC21" s="16"/>
      <c r="AD21" s="28"/>
      <c r="AE21" s="26"/>
      <c r="AF21" s="16"/>
      <c r="AG21" s="28"/>
      <c r="AH21" s="26"/>
      <c r="AI21" s="16"/>
      <c r="AJ21" s="17"/>
    </row>
    <row r="22" spans="1:36" s="8" customFormat="1" ht="15" customHeight="1">
      <c r="A22" s="63"/>
      <c r="B22" s="3">
        <v>13</v>
      </c>
      <c r="C22" s="103"/>
      <c r="D22" s="34"/>
      <c r="E22" s="34"/>
      <c r="F22" s="103"/>
      <c r="G22" s="107"/>
      <c r="H22" s="43"/>
      <c r="I22" s="43"/>
      <c r="J22" s="43"/>
      <c r="K22" s="108"/>
      <c r="L22" s="165">
        <f t="shared" si="0"/>
        <v>0</v>
      </c>
      <c r="M22" s="14"/>
      <c r="N22" s="15"/>
      <c r="O22" s="28"/>
      <c r="P22" s="24"/>
      <c r="Q22" s="16"/>
      <c r="R22" s="28"/>
      <c r="S22" s="26"/>
      <c r="T22" s="16"/>
      <c r="U22" s="28"/>
      <c r="V22" s="26"/>
      <c r="W22" s="16"/>
      <c r="X22" s="17"/>
      <c r="Y22" s="14"/>
      <c r="Z22" s="15"/>
      <c r="AA22" s="28"/>
      <c r="AB22" s="24"/>
      <c r="AC22" s="16"/>
      <c r="AD22" s="28"/>
      <c r="AE22" s="26"/>
      <c r="AF22" s="16"/>
      <c r="AG22" s="28"/>
      <c r="AH22" s="26"/>
      <c r="AI22" s="16"/>
      <c r="AJ22" s="17"/>
    </row>
    <row r="23" spans="1:36" s="8" customFormat="1" ht="15" customHeight="1">
      <c r="A23" s="63"/>
      <c r="B23" s="3">
        <v>14</v>
      </c>
      <c r="C23" s="103"/>
      <c r="D23" s="34"/>
      <c r="E23" s="34"/>
      <c r="F23" s="103"/>
      <c r="G23" s="107"/>
      <c r="H23" s="43"/>
      <c r="I23" s="43"/>
      <c r="J23" s="43"/>
      <c r="K23" s="108"/>
      <c r="L23" s="165">
        <f t="shared" si="0"/>
        <v>0</v>
      </c>
      <c r="M23" s="14"/>
      <c r="N23" s="15"/>
      <c r="O23" s="28"/>
      <c r="P23" s="24"/>
      <c r="Q23" s="16"/>
      <c r="R23" s="28"/>
      <c r="S23" s="26"/>
      <c r="T23" s="16"/>
      <c r="U23" s="28"/>
      <c r="V23" s="26"/>
      <c r="W23" s="16"/>
      <c r="X23" s="17"/>
      <c r="Y23" s="14"/>
      <c r="Z23" s="15"/>
      <c r="AA23" s="28"/>
      <c r="AB23" s="24"/>
      <c r="AC23" s="16"/>
      <c r="AD23" s="28"/>
      <c r="AE23" s="26"/>
      <c r="AF23" s="16"/>
      <c r="AG23" s="28"/>
      <c r="AH23" s="26"/>
      <c r="AI23" s="16"/>
      <c r="AJ23" s="17"/>
    </row>
    <row r="24" spans="1:36" s="8" customFormat="1" ht="15" customHeight="1">
      <c r="A24" s="63"/>
      <c r="B24" s="3">
        <v>15</v>
      </c>
      <c r="C24" s="103"/>
      <c r="D24" s="34"/>
      <c r="E24" s="34"/>
      <c r="F24" s="103"/>
      <c r="G24" s="107"/>
      <c r="H24" s="43"/>
      <c r="I24" s="43"/>
      <c r="J24" s="43"/>
      <c r="K24" s="108"/>
      <c r="L24" s="165">
        <f t="shared" si="0"/>
        <v>0</v>
      </c>
      <c r="M24" s="14"/>
      <c r="N24" s="15"/>
      <c r="O24" s="28"/>
      <c r="P24" s="24"/>
      <c r="Q24" s="16"/>
      <c r="R24" s="28"/>
      <c r="S24" s="26"/>
      <c r="T24" s="16"/>
      <c r="U24" s="28"/>
      <c r="V24" s="26"/>
      <c r="W24" s="16"/>
      <c r="X24" s="17"/>
      <c r="Y24" s="14"/>
      <c r="Z24" s="15"/>
      <c r="AA24" s="28"/>
      <c r="AB24" s="24"/>
      <c r="AC24" s="16"/>
      <c r="AD24" s="28"/>
      <c r="AE24" s="26"/>
      <c r="AF24" s="16"/>
      <c r="AG24" s="28"/>
      <c r="AH24" s="26"/>
      <c r="AI24" s="16"/>
      <c r="AJ24" s="17"/>
    </row>
    <row r="25" spans="1:36" s="8" customFormat="1" ht="15" customHeight="1">
      <c r="A25" s="31"/>
      <c r="B25" s="3">
        <v>16</v>
      </c>
      <c r="C25" s="103"/>
      <c r="D25" s="34"/>
      <c r="E25" s="34"/>
      <c r="F25" s="103"/>
      <c r="G25" s="107"/>
      <c r="H25" s="43"/>
      <c r="I25" s="43"/>
      <c r="J25" s="43"/>
      <c r="K25" s="108"/>
      <c r="L25" s="165">
        <f t="shared" si="0"/>
        <v>0</v>
      </c>
      <c r="M25" s="14"/>
      <c r="N25" s="15"/>
      <c r="O25" s="28"/>
      <c r="P25" s="24"/>
      <c r="Q25" s="16"/>
      <c r="R25" s="28"/>
      <c r="S25" s="26"/>
      <c r="T25" s="16"/>
      <c r="U25" s="28"/>
      <c r="V25" s="26"/>
      <c r="W25" s="16"/>
      <c r="X25" s="17"/>
      <c r="Y25" s="14"/>
      <c r="Z25" s="15"/>
      <c r="AA25" s="28"/>
      <c r="AB25" s="24"/>
      <c r="AC25" s="16"/>
      <c r="AD25" s="28"/>
      <c r="AE25" s="26"/>
      <c r="AF25" s="16"/>
      <c r="AG25" s="28"/>
      <c r="AH25" s="26"/>
      <c r="AI25" s="16"/>
      <c r="AJ25" s="17"/>
    </row>
    <row r="26" spans="1:36" s="8" customFormat="1" ht="15" customHeight="1">
      <c r="A26" s="63"/>
      <c r="B26" s="3">
        <v>17</v>
      </c>
      <c r="C26" s="103"/>
      <c r="D26" s="34"/>
      <c r="E26" s="34"/>
      <c r="F26" s="103"/>
      <c r="G26" s="107"/>
      <c r="H26" s="43"/>
      <c r="I26" s="43"/>
      <c r="J26" s="43"/>
      <c r="K26" s="108"/>
      <c r="L26" s="165">
        <f t="shared" si="0"/>
        <v>0</v>
      </c>
      <c r="M26" s="14"/>
      <c r="N26" s="15"/>
      <c r="O26" s="28"/>
      <c r="P26" s="24"/>
      <c r="Q26" s="16"/>
      <c r="R26" s="28"/>
      <c r="S26" s="26"/>
      <c r="T26" s="16"/>
      <c r="U26" s="28"/>
      <c r="V26" s="26"/>
      <c r="W26" s="16"/>
      <c r="X26" s="17"/>
      <c r="Y26" s="14"/>
      <c r="Z26" s="15"/>
      <c r="AA26" s="28"/>
      <c r="AB26" s="24"/>
      <c r="AC26" s="16"/>
      <c r="AD26" s="28"/>
      <c r="AE26" s="26"/>
      <c r="AF26" s="16"/>
      <c r="AG26" s="28"/>
      <c r="AH26" s="26"/>
      <c r="AI26" s="16"/>
      <c r="AJ26" s="17"/>
    </row>
    <row r="27" spans="1:36" s="8" customFormat="1" ht="15" customHeight="1">
      <c r="A27" s="63"/>
      <c r="B27" s="3">
        <v>18</v>
      </c>
      <c r="C27" s="103"/>
      <c r="D27" s="34"/>
      <c r="E27" s="34"/>
      <c r="F27" s="103"/>
      <c r="G27" s="107"/>
      <c r="H27" s="43"/>
      <c r="I27" s="43"/>
      <c r="J27" s="43"/>
      <c r="K27" s="108"/>
      <c r="L27" s="165">
        <f t="shared" si="0"/>
        <v>0</v>
      </c>
      <c r="M27" s="14"/>
      <c r="N27" s="15"/>
      <c r="O27" s="28"/>
      <c r="P27" s="24"/>
      <c r="Q27" s="16"/>
      <c r="R27" s="28"/>
      <c r="S27" s="26"/>
      <c r="T27" s="16"/>
      <c r="U27" s="28"/>
      <c r="V27" s="26"/>
      <c r="W27" s="16"/>
      <c r="X27" s="17"/>
      <c r="Y27" s="14"/>
      <c r="Z27" s="15"/>
      <c r="AA27" s="28"/>
      <c r="AB27" s="24"/>
      <c r="AC27" s="16"/>
      <c r="AD27" s="28"/>
      <c r="AE27" s="26"/>
      <c r="AF27" s="16"/>
      <c r="AG27" s="28"/>
      <c r="AH27" s="26"/>
      <c r="AI27" s="16"/>
      <c r="AJ27" s="17"/>
    </row>
    <row r="28" spans="1:36" s="8" customFormat="1" ht="15" customHeight="1">
      <c r="A28" s="63"/>
      <c r="B28" s="3">
        <v>19</v>
      </c>
      <c r="C28" s="103"/>
      <c r="D28" s="34"/>
      <c r="E28" s="34"/>
      <c r="F28" s="103"/>
      <c r="G28" s="107"/>
      <c r="H28" s="43"/>
      <c r="I28" s="43"/>
      <c r="J28" s="43"/>
      <c r="K28" s="108"/>
      <c r="L28" s="165">
        <f t="shared" si="0"/>
        <v>0</v>
      </c>
      <c r="M28" s="14"/>
      <c r="N28" s="15"/>
      <c r="O28" s="28"/>
      <c r="P28" s="24"/>
      <c r="Q28" s="16"/>
      <c r="R28" s="28"/>
      <c r="S28" s="26"/>
      <c r="T28" s="16"/>
      <c r="U28" s="28"/>
      <c r="V28" s="26"/>
      <c r="W28" s="16"/>
      <c r="X28" s="17"/>
      <c r="Y28" s="14"/>
      <c r="Z28" s="15"/>
      <c r="AA28" s="28"/>
      <c r="AB28" s="24"/>
      <c r="AC28" s="16"/>
      <c r="AD28" s="28"/>
      <c r="AE28" s="26"/>
      <c r="AF28" s="16"/>
      <c r="AG28" s="28"/>
      <c r="AH28" s="26"/>
      <c r="AI28" s="16"/>
      <c r="AJ28" s="17"/>
    </row>
    <row r="29" spans="1:36" s="3" customFormat="1" ht="15" customHeight="1" thickBot="1">
      <c r="A29" s="63"/>
      <c r="B29" s="3">
        <v>20</v>
      </c>
      <c r="C29" s="103"/>
      <c r="D29" s="34"/>
      <c r="E29" s="34"/>
      <c r="F29" s="103"/>
      <c r="G29" s="107"/>
      <c r="H29" s="43"/>
      <c r="I29" s="43"/>
      <c r="J29" s="43"/>
      <c r="K29" s="108"/>
      <c r="L29" s="166">
        <f t="shared" si="0"/>
        <v>0</v>
      </c>
      <c r="M29" s="64"/>
      <c r="N29" s="65"/>
      <c r="O29" s="66"/>
      <c r="P29" s="67"/>
      <c r="Q29" s="68"/>
      <c r="R29" s="66"/>
      <c r="S29" s="69"/>
      <c r="T29" s="68"/>
      <c r="U29" s="66"/>
      <c r="V29" s="69"/>
      <c r="W29" s="68"/>
      <c r="X29" s="22"/>
      <c r="Y29" s="64"/>
      <c r="Z29" s="65"/>
      <c r="AA29" s="66"/>
      <c r="AB29" s="67"/>
      <c r="AC29" s="68"/>
      <c r="AD29" s="66"/>
      <c r="AE29" s="69"/>
      <c r="AF29" s="68"/>
      <c r="AG29" s="66"/>
      <c r="AH29" s="69"/>
      <c r="AI29" s="68"/>
      <c r="AJ29" s="22"/>
    </row>
    <row r="30" spans="1:36" s="3" customFormat="1">
      <c r="A30" s="167"/>
      <c r="G30" s="4"/>
      <c r="K30" s="4"/>
      <c r="L30" s="4"/>
      <c r="M30" s="168"/>
      <c r="N30" s="4"/>
      <c r="Y30" s="168"/>
      <c r="Z30" s="4"/>
    </row>
    <row r="32" spans="1:36" ht="18">
      <c r="G32" s="170" t="s">
        <v>52</v>
      </c>
    </row>
    <row r="33" spans="6:11" ht="15" thickBot="1"/>
    <row r="34" spans="6:11" ht="63" thickBot="1">
      <c r="F34" s="134"/>
      <c r="G34" s="122" t="s">
        <v>21</v>
      </c>
      <c r="H34" s="122" t="s">
        <v>22</v>
      </c>
      <c r="I34" s="135" t="s">
        <v>53</v>
      </c>
      <c r="J34" s="135" t="s">
        <v>54</v>
      </c>
      <c r="K34" s="135" t="s">
        <v>55</v>
      </c>
    </row>
    <row r="35" spans="6:11" ht="15.6">
      <c r="F35" s="137" t="s">
        <v>17</v>
      </c>
      <c r="G35" s="175">
        <f>SUMIFS($L$9:$L$29,$F$9:$F$29,F35,$D$9:$D$29,"elektromotor")+SUMIFS($G$9:$G$29,$F$9:$F$29,F35,$D$9:$D$29,"elektromotor / fuel cell")</f>
        <v>0</v>
      </c>
      <c r="H35" s="175">
        <f>SUMIF($F$10:$F$29,F35,$L$10:$L$29)</f>
        <v>0</v>
      </c>
      <c r="I35" s="138" t="e">
        <f>G35/H35</f>
        <v>#DIV/0!</v>
      </c>
      <c r="J35" s="138">
        <f>'invulblad inschrijver'!I33</f>
        <v>0</v>
      </c>
      <c r="K35" s="138" t="e">
        <f>I35-J35</f>
        <v>#DIV/0!</v>
      </c>
    </row>
    <row r="36" spans="6:11" ht="15.6">
      <c r="F36" s="126" t="s">
        <v>18</v>
      </c>
      <c r="G36" s="175">
        <f>SUMIFS($L$9:$L$29,$F$9:$F$29,F36,$D$9:$D$29,"elektromotor")+SUMIFS($L$9:$L$29,$F$9:$F$29,F36,$D$9:$D$29,"elektromotor / fuel cell")</f>
        <v>0</v>
      </c>
      <c r="H36" s="175">
        <f>SUMIF($F$10:$F$29,F36,$L$10:$L$29)</f>
        <v>0</v>
      </c>
      <c r="I36" s="138" t="e">
        <f>G36/H36</f>
        <v>#DIV/0!</v>
      </c>
      <c r="J36" s="138">
        <f>'invulblad inschrijver'!I34</f>
        <v>0</v>
      </c>
      <c r="K36" s="138" t="e">
        <f>I36-J36</f>
        <v>#DIV/0!</v>
      </c>
    </row>
    <row r="37" spans="6:11" ht="15.6">
      <c r="F37" s="126" t="s">
        <v>19</v>
      </c>
      <c r="G37" s="175">
        <f>SUMIFS($L$9:$L$29,$F$9:$F$29,F37,$D$9:$D$29,"elektromotor")+SUMIFS($L$9:$L$29,$F$9:$F$29,F37,$D$9:$D$29,"elektromotor / fuel cell")</f>
        <v>0</v>
      </c>
      <c r="H37" s="175">
        <f>SUMIF($F$10:$F$29,F37,$L$10:$L$29)</f>
        <v>0</v>
      </c>
      <c r="I37" s="138" t="e">
        <f>G37/H37</f>
        <v>#DIV/0!</v>
      </c>
      <c r="J37" s="138">
        <f>'invulblad inschrijver'!I35</f>
        <v>0</v>
      </c>
      <c r="K37" s="138" t="e">
        <f>I37-J37</f>
        <v>#DIV/0!</v>
      </c>
    </row>
    <row r="38" spans="6:11">
      <c r="G38"/>
      <c r="H38"/>
      <c r="I38"/>
      <c r="J38"/>
      <c r="K38"/>
    </row>
    <row r="39" spans="6:11">
      <c r="G39" s="140"/>
      <c r="H39"/>
      <c r="I39"/>
      <c r="J39"/>
      <c r="K39"/>
    </row>
  </sheetData>
  <sheetProtection algorithmName="SHA-512" hashValue="8zZxcxcEMjAcm7N019SISouRsWDxCoZr52/+mhA65LE3MB/95Aicn6h6R9dvwtKjrYZN0ypYlljy6Xw5eVFPDg==" saltValue="KOYDYo2sH8Fif28Bf6FUjg==" spinCount="100000" sheet="1" objects="1" scenarios="1" selectLockedCells="1"/>
  <mergeCells count="3">
    <mergeCell ref="E1:F2"/>
    <mergeCell ref="G8:K8"/>
    <mergeCell ref="Q8:X8"/>
  </mergeCells>
  <phoneticPr fontId="16" type="noConversion"/>
  <dataValidations count="1">
    <dataValidation type="list" allowBlank="1" showInputMessage="1" showErrorMessage="1" sqref="J10:J29" xr:uid="{1B39A12B-B70F-4B88-8E48-CCFD2C042AC6}">
      <formula1>"ja,nee"</formula1>
    </dataValidation>
  </dataValidations>
  <pageMargins left="0.25" right="0.25" top="0.75" bottom="0.75" header="0.3" footer="0.3"/>
  <pageSetup paperSize="9" scale="3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5530F1C-830B-407D-B6BF-349CA3C3FAB1}">
          <x14:formula1>
            <xm:f>'Subsidie OG'!$M$4:$M$6</xm:f>
          </x14:formula1>
          <xm:sqref>F35:F37 F10:F29</xm:sqref>
        </x14:dataValidation>
        <x14:dataValidation type="list" allowBlank="1" showInputMessage="1" showErrorMessage="1" xr:uid="{975E1E6F-3005-44B9-9B2C-1AE2CFFF787F}">
          <x14:formula1>
            <xm:f>Lijsten!$B$2:$B$9</xm:f>
          </x14:formula1>
          <xm:sqref>D10:D29</xm:sqref>
        </x14:dataValidation>
        <x14:dataValidation type="list" allowBlank="1" showInputMessage="1" showErrorMessage="1" xr:uid="{A2A0AC17-C754-44CE-9494-E0C4A8916C8C}">
          <x14:formula1>
            <xm:f>Lijsten!$C$2:$C$9</xm:f>
          </x14:formula1>
          <xm:sqref>E10:E29</xm:sqref>
        </x14:dataValidation>
        <x14:dataValidation type="list" allowBlank="1" showInputMessage="1" showErrorMessage="1" xr:uid="{E196B3C8-F791-48E2-B5BD-3F915ED1A8C0}">
          <x14:formula1>
            <xm:f>'machinelijst SEB'!$C$5:$C$71</xm:f>
          </x14:formula1>
          <xm:sqref>C10:C29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3AAF-46CF-422E-9497-98362FCA2FF7}">
  <sheetPr codeName="Blad4">
    <tabColor theme="9" tint="-0.249977111117893"/>
    <pageSetUpPr fitToPage="1"/>
  </sheetPr>
  <dimension ref="A1:O38"/>
  <sheetViews>
    <sheetView showGridLines="0" zoomScale="85" zoomScaleNormal="85" workbookViewId="0">
      <selection activeCell="H35" sqref="H35"/>
    </sheetView>
  </sheetViews>
  <sheetFormatPr defaultColWidth="9.33203125" defaultRowHeight="14.4"/>
  <cols>
    <col min="1" max="1" width="2.6640625" customWidth="1"/>
    <col min="2" max="2" width="5.33203125" customWidth="1"/>
    <col min="3" max="3" width="28.5546875" customWidth="1"/>
    <col min="4" max="7" width="16.5546875" style="6" customWidth="1"/>
    <col min="8" max="9" width="16.5546875" customWidth="1"/>
    <col min="10" max="10" width="2.5546875" customWidth="1"/>
    <col min="11" max="11" width="8.33203125" customWidth="1"/>
    <col min="12" max="12" width="11.33203125" customWidth="1"/>
    <col min="13" max="13" width="16.5546875" customWidth="1"/>
    <col min="14" max="14" width="16.44140625" style="40" customWidth="1"/>
    <col min="15" max="15" width="5" style="40" customWidth="1"/>
  </cols>
  <sheetData>
    <row r="1" spans="1:15" s="1" customFormat="1" ht="20.100000000000001" customHeight="1" thickBot="1">
      <c r="C1" s="37"/>
      <c r="E1" s="198"/>
      <c r="F1" s="198"/>
      <c r="L1" s="197" t="s">
        <v>56</v>
      </c>
      <c r="M1" s="197"/>
      <c r="N1" s="197"/>
    </row>
    <row r="2" spans="1:15" s="3" customFormat="1" ht="15" customHeight="1">
      <c r="C2" s="2" t="s">
        <v>57</v>
      </c>
      <c r="D2" s="2"/>
      <c r="E2" s="198"/>
      <c r="F2" s="198"/>
      <c r="G2" s="8"/>
      <c r="J2" s="1"/>
      <c r="L2" s="96" t="s">
        <v>58</v>
      </c>
      <c r="M2" s="86" t="s">
        <v>59</v>
      </c>
      <c r="N2" s="44" t="s">
        <v>60</v>
      </c>
      <c r="O2" s="1"/>
    </row>
    <row r="3" spans="1:15" s="3" customFormat="1" ht="15" customHeight="1">
      <c r="C3" s="9" t="s">
        <v>2</v>
      </c>
      <c r="D3" s="42" t="s">
        <v>61</v>
      </c>
      <c r="E3" s="39"/>
      <c r="F3" s="39"/>
      <c r="G3" s="39"/>
      <c r="H3" s="39"/>
      <c r="I3" s="39"/>
      <c r="L3" s="73"/>
      <c r="M3" s="73" t="s">
        <v>62</v>
      </c>
      <c r="N3" s="97">
        <v>0</v>
      </c>
      <c r="O3" s="4"/>
    </row>
    <row r="4" spans="1:15" s="3" customFormat="1" ht="15" customHeight="1">
      <c r="D4" s="45" t="s">
        <v>63</v>
      </c>
      <c r="E4" t="s">
        <v>64</v>
      </c>
      <c r="F4" t="s">
        <v>65</v>
      </c>
      <c r="G4" s="3" t="s">
        <v>66</v>
      </c>
      <c r="L4" s="98" t="s">
        <v>67</v>
      </c>
      <c r="M4" s="73" t="s">
        <v>17</v>
      </c>
      <c r="N4" s="99">
        <v>30</v>
      </c>
      <c r="O4" s="4"/>
    </row>
    <row r="5" spans="1:15" s="3" customFormat="1" ht="15" customHeight="1">
      <c r="D5" s="32"/>
      <c r="E5" s="33"/>
      <c r="F5" s="33"/>
      <c r="G5" s="32"/>
      <c r="L5" s="98" t="s">
        <v>68</v>
      </c>
      <c r="M5" s="73" t="s">
        <v>18</v>
      </c>
      <c r="N5" s="99">
        <v>54</v>
      </c>
      <c r="O5" s="4"/>
    </row>
    <row r="6" spans="1:15" s="3" customFormat="1" ht="15" customHeight="1">
      <c r="C6" s="9" t="s">
        <v>3</v>
      </c>
      <c r="D6" s="3" t="str">
        <f>IF('invulblad inschrijver'!D6="","",'invulblad inschrijver'!D6)</f>
        <v>Inschrijver x</v>
      </c>
      <c r="L6" s="98" t="s">
        <v>69</v>
      </c>
      <c r="M6" s="73" t="s">
        <v>19</v>
      </c>
      <c r="N6" s="99">
        <v>270</v>
      </c>
      <c r="O6" s="4"/>
    </row>
    <row r="7" spans="1:15" s="3" customFormat="1" ht="15" customHeight="1" thickBot="1">
      <c r="C7" s="199" t="s">
        <v>70</v>
      </c>
      <c r="D7" s="199"/>
      <c r="O7" s="4"/>
    </row>
    <row r="8" spans="1:15" s="3" customFormat="1" ht="32.1" customHeight="1" thickBot="1">
      <c r="C8" s="78" t="str">
        <f>'invulblad inschrijver'!C8</f>
        <v>BOUWWERKTUIGEN (A1, A2, B2, B3)</v>
      </c>
      <c r="D8" s="79"/>
      <c r="E8" s="79"/>
      <c r="F8" s="79"/>
      <c r="G8" s="82"/>
      <c r="H8" s="82"/>
      <c r="I8" s="83"/>
      <c r="L8" s="89" t="s">
        <v>71</v>
      </c>
      <c r="O8" s="4"/>
    </row>
    <row r="9" spans="1:15" s="3" customFormat="1" ht="32.1" customHeight="1" thickBot="1">
      <c r="A9" s="20"/>
      <c r="B9" s="5"/>
      <c r="C9" s="81" t="s">
        <v>33</v>
      </c>
      <c r="D9" s="84" t="s">
        <v>8</v>
      </c>
      <c r="E9" s="85" t="s">
        <v>9</v>
      </c>
      <c r="F9" s="85" t="s">
        <v>10</v>
      </c>
      <c r="G9" s="87" t="s">
        <v>72</v>
      </c>
      <c r="H9" s="84" t="s">
        <v>73</v>
      </c>
      <c r="I9" s="80" t="s">
        <v>74</v>
      </c>
      <c r="J9" s="5"/>
      <c r="O9" s="4"/>
    </row>
    <row r="10" spans="1:15" s="5" customFormat="1" ht="15" customHeight="1">
      <c r="A10" s="31"/>
      <c r="B10" s="3">
        <v>1</v>
      </c>
      <c r="C10" s="46" t="str">
        <f>IF('invulblad inschrijver'!C10="","",'invulblad inschrijver'!C10)</f>
        <v/>
      </c>
      <c r="D10" s="47" t="str">
        <f>IF('invulblad inschrijver'!D10="","",'invulblad inschrijver'!D10)</f>
        <v/>
      </c>
      <c r="E10" s="47" t="str">
        <f>IF('invulblad inschrijver'!E10="","",'invulblad inschrijver'!E10)</f>
        <v/>
      </c>
      <c r="F10" s="48" t="str">
        <f>IF('invulblad inschrijver'!F10="","",'invulblad inschrijver'!F10)</f>
        <v/>
      </c>
      <c r="G10" s="101" t="s">
        <v>75</v>
      </c>
      <c r="H10" s="49">
        <f t="shared" ref="H10:H29" si="0">_xlfn.IFNA(IF(AND(COUNTIF(machinelijst,C10),D10="elektromotor",G10="ja"),_xlfn.XLOOKUP(F10,$M$3:$M$8,$N$3:$N$8)*I10,),0)</f>
        <v>0</v>
      </c>
      <c r="I10" s="70">
        <f>IF(G10="ja",(SUM('invulblad inschrijver'!G10:G10)),"")</f>
        <v>0</v>
      </c>
      <c r="J10" s="3"/>
      <c r="L10" s="3"/>
      <c r="M10" s="3"/>
      <c r="N10" s="3"/>
    </row>
    <row r="11" spans="1:15" s="3" customFormat="1" ht="15" customHeight="1">
      <c r="A11" s="63"/>
      <c r="B11" s="3">
        <v>2</v>
      </c>
      <c r="C11" s="50" t="str">
        <f>IF('invulblad inschrijver'!C11="","",'invulblad inschrijver'!C11)</f>
        <v/>
      </c>
      <c r="D11" s="51" t="str">
        <f>IF('invulblad inschrijver'!D11="","",'invulblad inschrijver'!D11)</f>
        <v/>
      </c>
      <c r="E11" s="51" t="str">
        <f>IF('invulblad inschrijver'!E11="","",'invulblad inschrijver'!E11)</f>
        <v/>
      </c>
      <c r="F11" s="52" t="str">
        <f>IF('invulblad inschrijver'!F11="","",'invulblad inschrijver'!F11)</f>
        <v/>
      </c>
      <c r="G11" s="101" t="s">
        <v>75</v>
      </c>
      <c r="H11" s="53">
        <f t="shared" si="0"/>
        <v>0</v>
      </c>
      <c r="I11" s="71">
        <f>IF(G11="ja",(SUM('invulblad inschrijver'!G11:G11)),"")</f>
        <v>0</v>
      </c>
    </row>
    <row r="12" spans="1:15" s="3" customFormat="1" ht="15" customHeight="1">
      <c r="A12" s="31"/>
      <c r="B12" s="3">
        <v>3</v>
      </c>
      <c r="C12" s="50" t="str">
        <f>IF('invulblad inschrijver'!C12="","",'invulblad inschrijver'!C12)</f>
        <v/>
      </c>
      <c r="D12" s="51" t="str">
        <f>IF('invulblad inschrijver'!D12="","",'invulblad inschrijver'!D12)</f>
        <v/>
      </c>
      <c r="E12" s="51" t="str">
        <f>IF('invulblad inschrijver'!E12="","",'invulblad inschrijver'!E12)</f>
        <v/>
      </c>
      <c r="F12" s="52" t="str">
        <f>IF('invulblad inschrijver'!F12="","",'invulblad inschrijver'!F12)</f>
        <v/>
      </c>
      <c r="G12" s="101" t="s">
        <v>75</v>
      </c>
      <c r="H12" s="53">
        <f t="shared" si="0"/>
        <v>0</v>
      </c>
      <c r="I12" s="71">
        <f>IF(G12="ja",(SUM('invulblad inschrijver'!G12:G12)),"")</f>
        <v>0</v>
      </c>
    </row>
    <row r="13" spans="1:15" s="3" customFormat="1" ht="15" customHeight="1">
      <c r="A13" s="63"/>
      <c r="B13" s="3">
        <v>4</v>
      </c>
      <c r="C13" s="50" t="str">
        <f>IF('invulblad inschrijver'!C13="","",'invulblad inschrijver'!C13)</f>
        <v/>
      </c>
      <c r="D13" s="51" t="str">
        <f>IF('invulblad inschrijver'!D13="","",'invulblad inschrijver'!D13)</f>
        <v/>
      </c>
      <c r="E13" s="51" t="str">
        <f>IF('invulblad inschrijver'!E13="","",'invulblad inschrijver'!E13)</f>
        <v/>
      </c>
      <c r="F13" s="52" t="str">
        <f>IF('invulblad inschrijver'!F13="","",'invulblad inschrijver'!F13)</f>
        <v/>
      </c>
      <c r="G13" s="101" t="s">
        <v>75</v>
      </c>
      <c r="H13" s="53">
        <f t="shared" si="0"/>
        <v>0</v>
      </c>
      <c r="I13" s="71">
        <f>IF(G13="ja",(SUM('invulblad inschrijver'!G13:G13)),"")</f>
        <v>0</v>
      </c>
      <c r="M13" s="45"/>
      <c r="N13" s="45"/>
    </row>
    <row r="14" spans="1:15" s="3" customFormat="1" ht="15" customHeight="1">
      <c r="A14" s="31"/>
      <c r="B14" s="3">
        <v>5</v>
      </c>
      <c r="C14" s="50" t="str">
        <f>IF('invulblad inschrijver'!C14="","",'invulblad inschrijver'!C14)</f>
        <v/>
      </c>
      <c r="D14" s="51" t="str">
        <f>IF('invulblad inschrijver'!D14="","",'invulblad inschrijver'!D14)</f>
        <v/>
      </c>
      <c r="E14" s="51" t="str">
        <f>IF('invulblad inschrijver'!E14="","",'invulblad inschrijver'!E14)</f>
        <v/>
      </c>
      <c r="F14" s="52" t="str">
        <f>IF('invulblad inschrijver'!F14="","",'invulblad inschrijver'!F14)</f>
        <v/>
      </c>
      <c r="G14" s="101" t="s">
        <v>75</v>
      </c>
      <c r="H14" s="53">
        <f t="shared" si="0"/>
        <v>0</v>
      </c>
      <c r="I14" s="71">
        <f>IF(G14="ja",(SUM('invulblad inschrijver'!G14:G14)),"")</f>
        <v>0</v>
      </c>
    </row>
    <row r="15" spans="1:15" s="3" customFormat="1" ht="15" customHeight="1">
      <c r="A15" s="63"/>
      <c r="B15" s="3">
        <v>6</v>
      </c>
      <c r="C15" s="50" t="str">
        <f>IF('invulblad inschrijver'!C15="","",'invulblad inschrijver'!C15)</f>
        <v/>
      </c>
      <c r="D15" s="51" t="str">
        <f>IF('invulblad inschrijver'!D15="","",'invulblad inschrijver'!D15)</f>
        <v/>
      </c>
      <c r="E15" s="51" t="str">
        <f>IF('invulblad inschrijver'!E15="","",'invulblad inschrijver'!E15)</f>
        <v/>
      </c>
      <c r="F15" s="52" t="str">
        <f>IF('invulblad inschrijver'!F15="","",'invulblad inschrijver'!F15)</f>
        <v/>
      </c>
      <c r="G15" s="101" t="s">
        <v>75</v>
      </c>
      <c r="H15" s="53">
        <f t="shared" si="0"/>
        <v>0</v>
      </c>
      <c r="I15" s="71">
        <f>IF(G15="ja",(SUM('invulblad inschrijver'!G15:G15)),"")</f>
        <v>0</v>
      </c>
    </row>
    <row r="16" spans="1:15" s="3" customFormat="1" ht="15" customHeight="1">
      <c r="A16" s="31"/>
      <c r="B16" s="3">
        <v>7</v>
      </c>
      <c r="C16" s="50" t="str">
        <f>IF('invulblad inschrijver'!C16="","",'invulblad inschrijver'!C16)</f>
        <v/>
      </c>
      <c r="D16" s="51" t="str">
        <f>IF('invulblad inschrijver'!D16="","",'invulblad inschrijver'!D16)</f>
        <v/>
      </c>
      <c r="E16" s="51" t="str">
        <f>IF('invulblad inschrijver'!E16="","",'invulblad inschrijver'!E16)</f>
        <v/>
      </c>
      <c r="F16" s="52" t="str">
        <f>IF('invulblad inschrijver'!F16="","",'invulblad inschrijver'!F16)</f>
        <v/>
      </c>
      <c r="G16" s="101" t="s">
        <v>75</v>
      </c>
      <c r="H16" s="53">
        <f t="shared" si="0"/>
        <v>0</v>
      </c>
      <c r="I16" s="71">
        <f>IF(G16="ja",(SUM('invulblad inschrijver'!G16:G16)),"")</f>
        <v>0</v>
      </c>
    </row>
    <row r="17" spans="1:14" s="3" customFormat="1" ht="15" customHeight="1">
      <c r="A17" s="63"/>
      <c r="B17" s="3">
        <v>8</v>
      </c>
      <c r="C17" s="50" t="str">
        <f>IF('invulblad inschrijver'!C17="","",'invulblad inschrijver'!C17)</f>
        <v/>
      </c>
      <c r="D17" s="51" t="str">
        <f>IF('invulblad inschrijver'!D17="","",'invulblad inschrijver'!D17)</f>
        <v/>
      </c>
      <c r="E17" s="51" t="str">
        <f>IF('invulblad inschrijver'!E17="","",'invulblad inschrijver'!E17)</f>
        <v/>
      </c>
      <c r="F17" s="52" t="str">
        <f>IF('invulblad inschrijver'!F17="","",'invulblad inschrijver'!F17)</f>
        <v/>
      </c>
      <c r="G17" s="101" t="s">
        <v>75</v>
      </c>
      <c r="H17" s="53">
        <f t="shared" si="0"/>
        <v>0</v>
      </c>
      <c r="I17" s="71">
        <f>IF(G17="ja",(SUM('invulblad inschrijver'!G17:G17)),"")</f>
        <v>0</v>
      </c>
    </row>
    <row r="18" spans="1:14" s="3" customFormat="1" ht="15" customHeight="1">
      <c r="A18" s="31"/>
      <c r="B18" s="3">
        <v>9</v>
      </c>
      <c r="C18" s="50" t="str">
        <f>IF('invulblad inschrijver'!C18="","",'invulblad inschrijver'!C18)</f>
        <v/>
      </c>
      <c r="D18" s="51" t="str">
        <f>IF('invulblad inschrijver'!D18="","",'invulblad inschrijver'!D18)</f>
        <v/>
      </c>
      <c r="E18" s="51" t="str">
        <f>IF('invulblad inschrijver'!E18="","",'invulblad inschrijver'!E18)</f>
        <v/>
      </c>
      <c r="F18" s="52" t="str">
        <f>IF('invulblad inschrijver'!F18="","",'invulblad inschrijver'!F18)</f>
        <v/>
      </c>
      <c r="G18" s="101" t="s">
        <v>75</v>
      </c>
      <c r="H18" s="53">
        <f t="shared" si="0"/>
        <v>0</v>
      </c>
      <c r="I18" s="71">
        <f>IF(G18="ja",(SUM('invulblad inschrijver'!G18:G18)),"")</f>
        <v>0</v>
      </c>
      <c r="J18" s="8"/>
    </row>
    <row r="19" spans="1:14" s="8" customFormat="1" ht="15" customHeight="1">
      <c r="A19" s="63"/>
      <c r="B19" s="3">
        <v>10</v>
      </c>
      <c r="C19" s="50" t="str">
        <f>IF('invulblad inschrijver'!C19="","",'invulblad inschrijver'!C19)</f>
        <v/>
      </c>
      <c r="D19" s="51" t="str">
        <f>IF('invulblad inschrijver'!D19="","",'invulblad inschrijver'!D19)</f>
        <v/>
      </c>
      <c r="E19" s="51" t="str">
        <f>IF('invulblad inschrijver'!E19="","",'invulblad inschrijver'!E19)</f>
        <v/>
      </c>
      <c r="F19" s="52" t="str">
        <f>IF('invulblad inschrijver'!F19="","",'invulblad inschrijver'!F19)</f>
        <v/>
      </c>
      <c r="G19" s="101" t="s">
        <v>75</v>
      </c>
      <c r="H19" s="53">
        <f t="shared" si="0"/>
        <v>0</v>
      </c>
      <c r="I19" s="71">
        <f>IF(G19="ja",(SUM('invulblad inschrijver'!G19:G19)),"")</f>
        <v>0</v>
      </c>
    </row>
    <row r="20" spans="1:14" s="8" customFormat="1" ht="15" customHeight="1">
      <c r="A20" s="31"/>
      <c r="B20" s="3">
        <v>11</v>
      </c>
      <c r="C20" s="50" t="str">
        <f>IF('invulblad inschrijver'!C20="","",'invulblad inschrijver'!C20)</f>
        <v/>
      </c>
      <c r="D20" s="51" t="str">
        <f>IF('invulblad inschrijver'!D20="","",'invulblad inschrijver'!D20)</f>
        <v/>
      </c>
      <c r="E20" s="51" t="str">
        <f>IF('invulblad inschrijver'!E20="","",'invulblad inschrijver'!E20)</f>
        <v/>
      </c>
      <c r="F20" s="52" t="str">
        <f>IF('invulblad inschrijver'!F20="","",'invulblad inschrijver'!F20)</f>
        <v/>
      </c>
      <c r="G20" s="101" t="s">
        <v>75</v>
      </c>
      <c r="H20" s="53">
        <f t="shared" si="0"/>
        <v>0</v>
      </c>
      <c r="I20" s="71">
        <f>IF(G20="ja",(SUM('invulblad inschrijver'!G20:G20)),"")</f>
        <v>0</v>
      </c>
    </row>
    <row r="21" spans="1:14" s="8" customFormat="1" ht="15" customHeight="1">
      <c r="A21" s="63"/>
      <c r="B21" s="3">
        <v>12</v>
      </c>
      <c r="C21" s="50" t="str">
        <f>IF('invulblad inschrijver'!C21="","",'invulblad inschrijver'!C21)</f>
        <v/>
      </c>
      <c r="D21" s="51" t="str">
        <f>IF('invulblad inschrijver'!D21="","",'invulblad inschrijver'!D21)</f>
        <v/>
      </c>
      <c r="E21" s="51" t="str">
        <f>IF('invulblad inschrijver'!E21="","",'invulblad inschrijver'!E21)</f>
        <v/>
      </c>
      <c r="F21" s="52" t="str">
        <f>IF('invulblad inschrijver'!F21="","",'invulblad inschrijver'!F21)</f>
        <v/>
      </c>
      <c r="G21" s="101" t="s">
        <v>75</v>
      </c>
      <c r="H21" s="53">
        <f t="shared" si="0"/>
        <v>0</v>
      </c>
      <c r="I21" s="71">
        <f>IF(G21="ja",(SUM('invulblad inschrijver'!G21:G21)),"")</f>
        <v>0</v>
      </c>
    </row>
    <row r="22" spans="1:14" s="8" customFormat="1" ht="15" customHeight="1">
      <c r="A22" s="31"/>
      <c r="B22" s="3">
        <v>13</v>
      </c>
      <c r="C22" s="50" t="str">
        <f>IF('invulblad inschrijver'!C22="","",'invulblad inschrijver'!C22)</f>
        <v/>
      </c>
      <c r="D22" s="51" t="str">
        <f>IF('invulblad inschrijver'!D22="","",'invulblad inschrijver'!D22)</f>
        <v/>
      </c>
      <c r="E22" s="51" t="str">
        <f>IF('invulblad inschrijver'!E22="","",'invulblad inschrijver'!E22)</f>
        <v/>
      </c>
      <c r="F22" s="52" t="str">
        <f>IF('invulblad inschrijver'!F22="","",'invulblad inschrijver'!F22)</f>
        <v/>
      </c>
      <c r="G22" s="101" t="s">
        <v>75</v>
      </c>
      <c r="H22" s="53">
        <f t="shared" si="0"/>
        <v>0</v>
      </c>
      <c r="I22" s="71">
        <f>IF(G22="ja",(SUM('invulblad inschrijver'!G22:G22)),"")</f>
        <v>0</v>
      </c>
    </row>
    <row r="23" spans="1:14" s="8" customFormat="1" ht="15" customHeight="1">
      <c r="A23" s="63"/>
      <c r="B23" s="3">
        <v>14</v>
      </c>
      <c r="C23" s="50" t="str">
        <f>IF('invulblad inschrijver'!C23="","",'invulblad inschrijver'!C23)</f>
        <v/>
      </c>
      <c r="D23" s="51" t="str">
        <f>IF('invulblad inschrijver'!D23="","",'invulblad inschrijver'!D23)</f>
        <v/>
      </c>
      <c r="E23" s="51" t="str">
        <f>IF('invulblad inschrijver'!E23="","",'invulblad inschrijver'!E23)</f>
        <v/>
      </c>
      <c r="F23" s="52" t="str">
        <f>IF('invulblad inschrijver'!F23="","",'invulblad inschrijver'!F23)</f>
        <v/>
      </c>
      <c r="G23" s="101" t="s">
        <v>75</v>
      </c>
      <c r="H23" s="53">
        <f t="shared" si="0"/>
        <v>0</v>
      </c>
      <c r="I23" s="71">
        <f>IF(G23="ja",(SUM('invulblad inschrijver'!G23:G23)),"")</f>
        <v>0</v>
      </c>
    </row>
    <row r="24" spans="1:14" s="8" customFormat="1" ht="15" customHeight="1">
      <c r="A24" s="31"/>
      <c r="B24" s="3">
        <v>15</v>
      </c>
      <c r="C24" s="50" t="str">
        <f>IF('invulblad inschrijver'!C24="","",'invulblad inschrijver'!C24)</f>
        <v/>
      </c>
      <c r="D24" s="51" t="str">
        <f>IF('invulblad inschrijver'!D24="","",'invulblad inschrijver'!D24)</f>
        <v/>
      </c>
      <c r="E24" s="51" t="str">
        <f>IF('invulblad inschrijver'!E24="","",'invulblad inschrijver'!E24)</f>
        <v/>
      </c>
      <c r="F24" s="52" t="str">
        <f>IF('invulblad inschrijver'!F24="","",'invulblad inschrijver'!F24)</f>
        <v/>
      </c>
      <c r="G24" s="101" t="s">
        <v>75</v>
      </c>
      <c r="H24" s="53">
        <f t="shared" si="0"/>
        <v>0</v>
      </c>
      <c r="I24" s="71">
        <f>IF(G24="ja",(SUM('invulblad inschrijver'!G24:G24)),"")</f>
        <v>0</v>
      </c>
    </row>
    <row r="25" spans="1:14" s="8" customFormat="1" ht="15" customHeight="1">
      <c r="A25" s="63"/>
      <c r="B25" s="3">
        <v>16</v>
      </c>
      <c r="C25" s="50" t="str">
        <f>IF('invulblad inschrijver'!C25="","",'invulblad inschrijver'!C25)</f>
        <v/>
      </c>
      <c r="D25" s="51" t="str">
        <f>IF('invulblad inschrijver'!D25="","",'invulblad inschrijver'!D25)</f>
        <v/>
      </c>
      <c r="E25" s="51" t="str">
        <f>IF('invulblad inschrijver'!E25="","",'invulblad inschrijver'!E25)</f>
        <v/>
      </c>
      <c r="F25" s="52" t="str">
        <f>IF('invulblad inschrijver'!F25="","",'invulblad inschrijver'!F25)</f>
        <v/>
      </c>
      <c r="G25" s="101" t="s">
        <v>75</v>
      </c>
      <c r="H25" s="53">
        <f t="shared" si="0"/>
        <v>0</v>
      </c>
      <c r="I25" s="71">
        <f>IF(G25="ja",(SUM('invulblad inschrijver'!G25:G25)),"")</f>
        <v>0</v>
      </c>
    </row>
    <row r="26" spans="1:14" s="8" customFormat="1" ht="15" customHeight="1">
      <c r="A26" s="31"/>
      <c r="B26" s="3">
        <v>17</v>
      </c>
      <c r="C26" s="50" t="str">
        <f>IF('invulblad inschrijver'!C26="","",'invulblad inschrijver'!C26)</f>
        <v/>
      </c>
      <c r="D26" s="51" t="str">
        <f>IF('invulblad inschrijver'!D26="","",'invulblad inschrijver'!D26)</f>
        <v/>
      </c>
      <c r="E26" s="51" t="str">
        <f>IF('invulblad inschrijver'!E26="","",'invulblad inschrijver'!E26)</f>
        <v/>
      </c>
      <c r="F26" s="52" t="str">
        <f>IF('invulblad inschrijver'!F26="","",'invulblad inschrijver'!F26)</f>
        <v/>
      </c>
      <c r="G26" s="101" t="s">
        <v>75</v>
      </c>
      <c r="H26" s="53">
        <f t="shared" si="0"/>
        <v>0</v>
      </c>
      <c r="I26" s="71">
        <f>IF(G26="ja",(SUM('invulblad inschrijver'!G26:G26)),"")</f>
        <v>0</v>
      </c>
    </row>
    <row r="27" spans="1:14" s="8" customFormat="1" ht="15" customHeight="1">
      <c r="A27" s="63"/>
      <c r="B27" s="3">
        <v>18</v>
      </c>
      <c r="C27" s="50" t="str">
        <f>IF('invulblad inschrijver'!C27="","",'invulblad inschrijver'!C27)</f>
        <v/>
      </c>
      <c r="D27" s="51" t="str">
        <f>IF('invulblad inschrijver'!D27="","",'invulblad inschrijver'!D27)</f>
        <v/>
      </c>
      <c r="E27" s="51" t="str">
        <f>IF('invulblad inschrijver'!E27="","",'invulblad inschrijver'!E27)</f>
        <v/>
      </c>
      <c r="F27" s="52" t="str">
        <f>IF('invulblad inschrijver'!F27="","",'invulblad inschrijver'!F27)</f>
        <v/>
      </c>
      <c r="G27" s="101" t="s">
        <v>75</v>
      </c>
      <c r="H27" s="53">
        <f t="shared" si="0"/>
        <v>0</v>
      </c>
      <c r="I27" s="71">
        <f>IF(G27="ja",(SUM('invulblad inschrijver'!G27:G27)),"")</f>
        <v>0</v>
      </c>
    </row>
    <row r="28" spans="1:14" s="8" customFormat="1" ht="15" customHeight="1">
      <c r="A28" s="31"/>
      <c r="B28" s="3">
        <v>19</v>
      </c>
      <c r="C28" s="50" t="str">
        <f>IF('invulblad inschrijver'!C28="","",'invulblad inschrijver'!C28)</f>
        <v/>
      </c>
      <c r="D28" s="51" t="str">
        <f>IF('invulblad inschrijver'!D28="","",'invulblad inschrijver'!D28)</f>
        <v/>
      </c>
      <c r="E28" s="51" t="str">
        <f>IF('invulblad inschrijver'!E28="","",'invulblad inschrijver'!E28)</f>
        <v/>
      </c>
      <c r="F28" s="52" t="str">
        <f>IF('invulblad inschrijver'!F28="","",'invulblad inschrijver'!F28)</f>
        <v/>
      </c>
      <c r="G28" s="101" t="s">
        <v>75</v>
      </c>
      <c r="H28" s="53">
        <f t="shared" si="0"/>
        <v>0</v>
      </c>
      <c r="I28" s="71">
        <f>IF(G28="ja",(SUM('invulblad inschrijver'!G28:G28)),"")</f>
        <v>0</v>
      </c>
    </row>
    <row r="29" spans="1:14" s="8" customFormat="1" ht="15" customHeight="1" thickBot="1">
      <c r="A29" s="63"/>
      <c r="B29" s="3">
        <v>20</v>
      </c>
      <c r="C29" s="54" t="str">
        <f>IF('invulblad inschrijver'!C29="","",'invulblad inschrijver'!C29)</f>
        <v/>
      </c>
      <c r="D29" s="55" t="str">
        <f>IF('invulblad inschrijver'!D29="","",'invulblad inschrijver'!D29)</f>
        <v/>
      </c>
      <c r="E29" s="55" t="str">
        <f>IF('invulblad inschrijver'!E29="","",'invulblad inschrijver'!E29)</f>
        <v/>
      </c>
      <c r="F29" s="100" t="str">
        <f>IF('invulblad inschrijver'!F29="","",'invulblad inschrijver'!F29)</f>
        <v/>
      </c>
      <c r="G29" s="102" t="s">
        <v>75</v>
      </c>
      <c r="H29" s="53">
        <f t="shared" si="0"/>
        <v>0</v>
      </c>
      <c r="I29" s="72">
        <f>IF(G29="ja",(SUM('invulblad inschrijver'!G29:G29)),"")</f>
        <v>0</v>
      </c>
      <c r="J29" s="3"/>
    </row>
    <row r="30" spans="1:14" s="3" customFormat="1" ht="15" customHeight="1">
      <c r="A30" s="29"/>
    </row>
    <row r="31" spans="1:14" ht="15.6">
      <c r="K31" s="21"/>
      <c r="L31" s="21"/>
      <c r="M31" s="21"/>
      <c r="N31" s="88"/>
    </row>
    <row r="32" spans="1:14" ht="15.6">
      <c r="K32" s="21"/>
      <c r="L32" s="21"/>
      <c r="M32" s="21"/>
      <c r="N32" s="21"/>
    </row>
    <row r="33" spans="11:14" ht="15.6">
      <c r="K33" s="21"/>
      <c r="L33" s="21"/>
      <c r="M33" s="21"/>
      <c r="N33" s="21"/>
    </row>
    <row r="34" spans="11:14" ht="15.6">
      <c r="K34" s="21"/>
      <c r="L34" s="21"/>
      <c r="M34" s="21"/>
      <c r="N34" s="21"/>
    </row>
    <row r="35" spans="11:14" ht="15.6">
      <c r="K35" s="21"/>
      <c r="L35" s="21"/>
      <c r="M35" s="21"/>
      <c r="N35" s="21"/>
    </row>
    <row r="36" spans="11:14" ht="15.6">
      <c r="K36" s="21"/>
      <c r="L36" s="21"/>
      <c r="M36" s="21"/>
      <c r="N36" s="21"/>
    </row>
    <row r="37" spans="11:14" ht="15.6">
      <c r="K37" s="21"/>
      <c r="L37" s="21"/>
      <c r="M37" s="21"/>
      <c r="N37" s="21"/>
    </row>
    <row r="38" spans="11:14" ht="15.6">
      <c r="K38" s="21"/>
      <c r="L38" s="21"/>
      <c r="M38" s="21"/>
      <c r="N38" s="21"/>
    </row>
  </sheetData>
  <sheetProtection formatCells="0" formatColumns="0" formatRows="0" insertColumns="0" insertRows="0" insertHyperlinks="0" sort="0" autoFilter="0" pivotTables="0"/>
  <autoFilter ref="G9:G30" xr:uid="{B68D21A2-68F0-4557-B718-B499D1B44852}"/>
  <mergeCells count="3">
    <mergeCell ref="L1:N1"/>
    <mergeCell ref="E1:F2"/>
    <mergeCell ref="C7:D7"/>
  </mergeCells>
  <phoneticPr fontId="16" type="noConversion"/>
  <hyperlinks>
    <hyperlink ref="D4" r:id="rId1" xr:uid="{F2EAA966-6A6D-4E36-87E0-244ADDF0FF33}"/>
  </hyperlinks>
  <pageMargins left="0.25" right="0.25" top="0.75" bottom="0.75" header="0.3" footer="0.3"/>
  <pageSetup paperSize="9" scale="48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4869E-C370-4BD2-B5D7-2BFF24E54EC4}">
  <dimension ref="B1:C9"/>
  <sheetViews>
    <sheetView workbookViewId="0">
      <selection activeCell="B3" sqref="B3"/>
    </sheetView>
  </sheetViews>
  <sheetFormatPr defaultRowHeight="14.4"/>
  <cols>
    <col min="2" max="2" width="15.33203125" customWidth="1"/>
    <col min="3" max="3" width="17.33203125" customWidth="1"/>
  </cols>
  <sheetData>
    <row r="1" spans="2:3">
      <c r="B1" s="105" t="s">
        <v>8</v>
      </c>
      <c r="C1" s="105" t="s">
        <v>9</v>
      </c>
    </row>
    <row r="2" spans="2:3">
      <c r="B2" s="38" t="s">
        <v>76</v>
      </c>
      <c r="C2" s="106" t="s">
        <v>77</v>
      </c>
    </row>
    <row r="3" spans="2:3" ht="28.8">
      <c r="B3" s="38" t="s">
        <v>78</v>
      </c>
      <c r="C3" s="106" t="s">
        <v>79</v>
      </c>
    </row>
    <row r="4" spans="2:3">
      <c r="B4" s="77" t="s">
        <v>80</v>
      </c>
      <c r="C4" t="s">
        <v>81</v>
      </c>
    </row>
    <row r="5" spans="2:3">
      <c r="B5" s="77" t="s">
        <v>82</v>
      </c>
      <c r="C5" t="s">
        <v>81</v>
      </c>
    </row>
    <row r="6" spans="2:3">
      <c r="B6" s="77" t="s">
        <v>80</v>
      </c>
      <c r="C6" t="s">
        <v>83</v>
      </c>
    </row>
    <row r="7" spans="2:3">
      <c r="B7" s="77" t="s">
        <v>82</v>
      </c>
      <c r="C7" t="s">
        <v>83</v>
      </c>
    </row>
    <row r="8" spans="2:3">
      <c r="B8" s="77" t="s">
        <v>80</v>
      </c>
      <c r="C8" t="s">
        <v>84</v>
      </c>
    </row>
    <row r="9" spans="2:3">
      <c r="B9" s="77" t="s">
        <v>82</v>
      </c>
      <c r="C9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9C2-4BB6-49FF-AA6F-E58C30A347E5}">
  <sheetPr codeName="Blad5">
    <tabColor theme="0" tint="-0.34998626667073579"/>
  </sheetPr>
  <dimension ref="A1:G87"/>
  <sheetViews>
    <sheetView topLeftCell="A67" zoomScaleNormal="100" workbookViewId="0">
      <selection activeCell="A72" sqref="A72:XFD80"/>
    </sheetView>
  </sheetViews>
  <sheetFormatPr defaultColWidth="8.6640625" defaultRowHeight="21.75" customHeight="1"/>
  <cols>
    <col min="1" max="1" width="19.44140625" style="57" customWidth="1"/>
    <col min="2" max="2" width="8.6640625" style="57"/>
    <col min="3" max="3" width="141.5546875" style="57" bestFit="1" customWidth="1"/>
    <col min="4" max="4" width="18" style="57" hidden="1" customWidth="1"/>
    <col min="5" max="5" width="8.44140625" style="57" hidden="1" customWidth="1"/>
    <col min="6" max="7" width="8.6640625" style="57" customWidth="1"/>
    <col min="8" max="16384" width="8.6640625" style="57"/>
  </cols>
  <sheetData>
    <row r="1" spans="1:7" ht="21.75" customHeight="1">
      <c r="A1" s="56" t="s">
        <v>85</v>
      </c>
      <c r="B1" s="56"/>
      <c r="D1" s="58"/>
      <c r="E1" s="58"/>
      <c r="F1" s="58"/>
      <c r="G1" s="58"/>
    </row>
    <row r="3" spans="1:7" ht="21.75" customHeight="1">
      <c r="B3" s="59"/>
    </row>
    <row r="4" spans="1:7" ht="21.75" customHeight="1">
      <c r="A4" s="59" t="s">
        <v>86</v>
      </c>
      <c r="B4" s="60" t="s">
        <v>87</v>
      </c>
      <c r="C4" s="61"/>
    </row>
    <row r="5" spans="1:7" ht="21.75" customHeight="1">
      <c r="C5" s="91" t="s">
        <v>88</v>
      </c>
      <c r="D5" s="62" t="s">
        <v>89</v>
      </c>
      <c r="E5" s="62" t="s">
        <v>89</v>
      </c>
    </row>
    <row r="6" spans="1:7" ht="21.75" customHeight="1">
      <c r="C6" s="91" t="s">
        <v>90</v>
      </c>
      <c r="D6" s="62" t="s">
        <v>89</v>
      </c>
      <c r="E6" s="62" t="s">
        <v>89</v>
      </c>
    </row>
    <row r="7" spans="1:7" ht="21.75" customHeight="1">
      <c r="C7" s="91" t="s">
        <v>91</v>
      </c>
      <c r="D7" s="62" t="s">
        <v>89</v>
      </c>
      <c r="E7" s="62" t="s">
        <v>89</v>
      </c>
    </row>
    <row r="8" spans="1:7" ht="21.75" customHeight="1">
      <c r="C8" s="91" t="s">
        <v>92</v>
      </c>
      <c r="D8" s="62" t="s">
        <v>89</v>
      </c>
      <c r="E8" s="62" t="s">
        <v>89</v>
      </c>
      <c r="F8" s="62"/>
    </row>
    <row r="9" spans="1:7" ht="21.75" customHeight="1">
      <c r="C9" s="91" t="s">
        <v>93</v>
      </c>
      <c r="D9" s="62" t="s">
        <v>89</v>
      </c>
      <c r="E9" s="62" t="s">
        <v>89</v>
      </c>
      <c r="F9" s="62"/>
    </row>
    <row r="10" spans="1:7" ht="21.75" customHeight="1">
      <c r="C10" s="91" t="s">
        <v>94</v>
      </c>
      <c r="D10" s="62" t="s">
        <v>89</v>
      </c>
      <c r="E10" s="62" t="s">
        <v>89</v>
      </c>
      <c r="F10" s="62"/>
    </row>
    <row r="11" spans="1:7" ht="21.75" customHeight="1">
      <c r="C11" s="91" t="s">
        <v>95</v>
      </c>
      <c r="D11" s="62" t="s">
        <v>89</v>
      </c>
      <c r="E11" s="62" t="s">
        <v>89</v>
      </c>
      <c r="F11" s="62"/>
    </row>
    <row r="12" spans="1:7" ht="21.75" customHeight="1">
      <c r="C12" s="91" t="s">
        <v>96</v>
      </c>
      <c r="D12" s="62" t="s">
        <v>89</v>
      </c>
      <c r="E12" s="62" t="s">
        <v>89</v>
      </c>
      <c r="F12" s="62"/>
    </row>
    <row r="13" spans="1:7" ht="21.75" customHeight="1">
      <c r="C13" s="91" t="s">
        <v>97</v>
      </c>
      <c r="D13" s="62" t="s">
        <v>89</v>
      </c>
      <c r="E13" s="62" t="s">
        <v>89</v>
      </c>
      <c r="F13" s="62"/>
    </row>
    <row r="14" spans="1:7" ht="21.75" customHeight="1">
      <c r="C14" s="91" t="s">
        <v>98</v>
      </c>
      <c r="D14" s="62" t="s">
        <v>89</v>
      </c>
      <c r="E14" s="62" t="s">
        <v>89</v>
      </c>
      <c r="F14" s="62"/>
    </row>
    <row r="15" spans="1:7" ht="21.75" customHeight="1">
      <c r="C15" s="91" t="s">
        <v>99</v>
      </c>
      <c r="D15" s="62" t="s">
        <v>89</v>
      </c>
      <c r="E15" s="62" t="s">
        <v>89</v>
      </c>
      <c r="F15" s="62"/>
    </row>
    <row r="16" spans="1:7" ht="21.75" customHeight="1">
      <c r="C16" s="91" t="s">
        <v>100</v>
      </c>
      <c r="D16" s="62" t="s">
        <v>89</v>
      </c>
      <c r="E16" s="62" t="s">
        <v>89</v>
      </c>
      <c r="F16" s="62"/>
    </row>
    <row r="17" spans="3:6" ht="21.75" customHeight="1">
      <c r="C17" s="91" t="s">
        <v>101</v>
      </c>
      <c r="D17" s="62" t="s">
        <v>89</v>
      </c>
      <c r="E17" s="62" t="s">
        <v>89</v>
      </c>
      <c r="F17" s="62"/>
    </row>
    <row r="18" spans="3:6" ht="21.75" customHeight="1">
      <c r="C18" s="91" t="s">
        <v>102</v>
      </c>
      <c r="D18" s="62" t="s">
        <v>89</v>
      </c>
      <c r="E18" s="62" t="s">
        <v>89</v>
      </c>
      <c r="F18" s="62"/>
    </row>
    <row r="19" spans="3:6" ht="21.75" customHeight="1">
      <c r="C19" s="91" t="s">
        <v>103</v>
      </c>
      <c r="D19" s="62" t="s">
        <v>89</v>
      </c>
      <c r="E19" s="62" t="s">
        <v>89</v>
      </c>
      <c r="F19" s="62"/>
    </row>
    <row r="20" spans="3:6" ht="21.75" customHeight="1">
      <c r="C20" s="91" t="s">
        <v>104</v>
      </c>
      <c r="D20" s="62" t="s">
        <v>89</v>
      </c>
      <c r="E20" s="62" t="s">
        <v>89</v>
      </c>
      <c r="F20" s="62"/>
    </row>
    <row r="21" spans="3:6" ht="21.75" customHeight="1">
      <c r="C21" s="91" t="s">
        <v>105</v>
      </c>
      <c r="D21" s="62" t="s">
        <v>89</v>
      </c>
      <c r="E21" s="62" t="s">
        <v>106</v>
      </c>
      <c r="F21" s="62"/>
    </row>
    <row r="22" spans="3:6" ht="21.75" customHeight="1">
      <c r="C22" s="91" t="s">
        <v>107</v>
      </c>
      <c r="D22" s="62" t="s">
        <v>89</v>
      </c>
      <c r="E22" s="62" t="s">
        <v>89</v>
      </c>
      <c r="F22" s="62"/>
    </row>
    <row r="23" spans="3:6" ht="21.75" customHeight="1">
      <c r="C23" s="91" t="s">
        <v>108</v>
      </c>
      <c r="D23" s="62" t="s">
        <v>89</v>
      </c>
      <c r="E23" s="62" t="s">
        <v>89</v>
      </c>
      <c r="F23" s="62"/>
    </row>
    <row r="24" spans="3:6" ht="21.75" customHeight="1">
      <c r="C24" s="91" t="s">
        <v>109</v>
      </c>
      <c r="D24" s="62" t="s">
        <v>89</v>
      </c>
      <c r="E24" s="62" t="s">
        <v>89</v>
      </c>
      <c r="F24" s="62"/>
    </row>
    <row r="25" spans="3:6" ht="21.75" customHeight="1">
      <c r="C25" s="91" t="s">
        <v>110</v>
      </c>
      <c r="D25" s="62" t="s">
        <v>89</v>
      </c>
      <c r="E25" s="62" t="s">
        <v>89</v>
      </c>
      <c r="F25" s="62"/>
    </row>
    <row r="26" spans="3:6" ht="21.75" customHeight="1">
      <c r="C26" s="91" t="s">
        <v>111</v>
      </c>
      <c r="D26" s="62" t="s">
        <v>89</v>
      </c>
      <c r="E26" s="62" t="s">
        <v>89</v>
      </c>
      <c r="F26" s="62"/>
    </row>
    <row r="27" spans="3:6" ht="21.75" customHeight="1">
      <c r="C27" s="91" t="s">
        <v>112</v>
      </c>
      <c r="D27" s="62" t="s">
        <v>89</v>
      </c>
      <c r="E27" s="62" t="s">
        <v>89</v>
      </c>
      <c r="F27" s="62"/>
    </row>
    <row r="28" spans="3:6" ht="21.75" customHeight="1">
      <c r="C28" s="91" t="s">
        <v>113</v>
      </c>
      <c r="D28" s="62" t="s">
        <v>89</v>
      </c>
      <c r="E28" s="62" t="s">
        <v>89</v>
      </c>
      <c r="F28" s="62"/>
    </row>
    <row r="29" spans="3:6" ht="21.75" customHeight="1">
      <c r="C29" s="91" t="s">
        <v>114</v>
      </c>
      <c r="D29" s="62" t="s">
        <v>89</v>
      </c>
      <c r="E29" s="62" t="s">
        <v>89</v>
      </c>
      <c r="F29" s="62"/>
    </row>
    <row r="30" spans="3:6" ht="21.75" customHeight="1">
      <c r="C30" s="91" t="s">
        <v>115</v>
      </c>
      <c r="D30" s="62" t="s">
        <v>89</v>
      </c>
      <c r="E30" s="62" t="s">
        <v>106</v>
      </c>
      <c r="F30" s="62"/>
    </row>
    <row r="31" spans="3:6" ht="21.75" customHeight="1">
      <c r="C31" s="91" t="s">
        <v>116</v>
      </c>
      <c r="D31" s="62" t="s">
        <v>89</v>
      </c>
      <c r="E31" s="62" t="s">
        <v>89</v>
      </c>
      <c r="F31" s="62"/>
    </row>
    <row r="32" spans="3:6" ht="21.75" customHeight="1">
      <c r="C32" s="91" t="s">
        <v>117</v>
      </c>
      <c r="D32" s="62" t="s">
        <v>89</v>
      </c>
      <c r="E32" s="62" t="s">
        <v>89</v>
      </c>
      <c r="F32" s="62"/>
    </row>
    <row r="33" spans="3:6" ht="21.75" customHeight="1">
      <c r="C33" s="91" t="s">
        <v>118</v>
      </c>
      <c r="D33" s="62" t="s">
        <v>89</v>
      </c>
      <c r="E33" s="62" t="s">
        <v>89</v>
      </c>
      <c r="F33" s="62"/>
    </row>
    <row r="34" spans="3:6" ht="21.75" customHeight="1">
      <c r="C34" s="91" t="s">
        <v>119</v>
      </c>
      <c r="D34" s="62" t="s">
        <v>89</v>
      </c>
      <c r="E34" s="62" t="s">
        <v>89</v>
      </c>
      <c r="F34" s="62"/>
    </row>
    <row r="35" spans="3:6" ht="21.75" customHeight="1">
      <c r="C35" s="91" t="s">
        <v>120</v>
      </c>
      <c r="D35" s="62" t="s">
        <v>89</v>
      </c>
      <c r="E35" s="62" t="s">
        <v>89</v>
      </c>
      <c r="F35" s="62"/>
    </row>
    <row r="36" spans="3:6" ht="21.75" customHeight="1">
      <c r="C36" s="91" t="s">
        <v>121</v>
      </c>
      <c r="D36" s="62" t="s">
        <v>89</v>
      </c>
      <c r="E36" s="62" t="s">
        <v>89</v>
      </c>
      <c r="F36" s="62"/>
    </row>
    <row r="37" spans="3:6" ht="21.75" customHeight="1">
      <c r="C37" s="91" t="s">
        <v>122</v>
      </c>
      <c r="D37" s="62" t="s">
        <v>89</v>
      </c>
      <c r="E37" s="62" t="s">
        <v>89</v>
      </c>
      <c r="F37" s="62"/>
    </row>
    <row r="38" spans="3:6" ht="21.75" customHeight="1">
      <c r="C38" s="91" t="s">
        <v>123</v>
      </c>
      <c r="D38" s="62" t="s">
        <v>89</v>
      </c>
      <c r="E38" s="62" t="s">
        <v>89</v>
      </c>
      <c r="F38" s="62"/>
    </row>
    <row r="39" spans="3:6" ht="21.75" customHeight="1">
      <c r="C39" s="92" t="s">
        <v>124</v>
      </c>
      <c r="D39" s="62" t="s">
        <v>89</v>
      </c>
      <c r="E39" s="62" t="s">
        <v>89</v>
      </c>
      <c r="F39" s="62"/>
    </row>
    <row r="40" spans="3:6" ht="21.75" customHeight="1">
      <c r="C40" s="92" t="s">
        <v>125</v>
      </c>
      <c r="D40" s="62" t="s">
        <v>89</v>
      </c>
      <c r="E40" s="62" t="s">
        <v>89</v>
      </c>
      <c r="F40" s="62"/>
    </row>
    <row r="41" spans="3:6" ht="21.75" customHeight="1">
      <c r="C41" s="91" t="s">
        <v>126</v>
      </c>
      <c r="D41" s="62" t="s">
        <v>89</v>
      </c>
      <c r="E41" s="62" t="s">
        <v>89</v>
      </c>
      <c r="F41" s="62"/>
    </row>
    <row r="42" spans="3:6" ht="21.75" customHeight="1">
      <c r="C42" s="91" t="s">
        <v>127</v>
      </c>
      <c r="D42" s="62" t="s">
        <v>89</v>
      </c>
      <c r="E42" s="62" t="s">
        <v>89</v>
      </c>
      <c r="F42" s="62"/>
    </row>
    <row r="43" spans="3:6" ht="21.75" customHeight="1">
      <c r="C43" s="91" t="s">
        <v>128</v>
      </c>
      <c r="D43" s="62" t="s">
        <v>89</v>
      </c>
      <c r="E43" s="62" t="s">
        <v>89</v>
      </c>
      <c r="F43" s="62"/>
    </row>
    <row r="44" spans="3:6" ht="21.75" customHeight="1">
      <c r="C44" s="91" t="s">
        <v>129</v>
      </c>
      <c r="D44" s="62" t="s">
        <v>89</v>
      </c>
      <c r="E44" s="62" t="s">
        <v>89</v>
      </c>
      <c r="F44" s="62"/>
    </row>
    <row r="45" spans="3:6" ht="21.75" customHeight="1">
      <c r="C45" s="91" t="s">
        <v>130</v>
      </c>
      <c r="D45" s="62" t="s">
        <v>89</v>
      </c>
      <c r="E45" s="62" t="s">
        <v>89</v>
      </c>
      <c r="F45" s="62"/>
    </row>
    <row r="46" spans="3:6" ht="21.75" customHeight="1">
      <c r="C46" s="91" t="s">
        <v>131</v>
      </c>
      <c r="D46" s="62" t="s">
        <v>89</v>
      </c>
      <c r="E46" s="62" t="s">
        <v>89</v>
      </c>
      <c r="F46" s="62"/>
    </row>
    <row r="47" spans="3:6" ht="21.75" customHeight="1">
      <c r="C47" s="91" t="s">
        <v>132</v>
      </c>
      <c r="D47" s="62" t="s">
        <v>89</v>
      </c>
      <c r="E47" s="62" t="s">
        <v>89</v>
      </c>
      <c r="F47" s="62"/>
    </row>
    <row r="48" spans="3:6" ht="21.75" customHeight="1">
      <c r="C48" s="92" t="s">
        <v>133</v>
      </c>
      <c r="D48" s="62" t="s">
        <v>89</v>
      </c>
      <c r="E48" s="62" t="s">
        <v>89</v>
      </c>
    </row>
    <row r="49" spans="1:6" ht="21.75" customHeight="1">
      <c r="C49" s="92" t="s">
        <v>134</v>
      </c>
      <c r="D49" s="62"/>
      <c r="E49" s="62"/>
    </row>
    <row r="50" spans="1:6" ht="21.75" customHeight="1">
      <c r="B50" s="93" t="s">
        <v>135</v>
      </c>
      <c r="C50"/>
      <c r="D50" s="62"/>
      <c r="E50" s="62"/>
      <c r="F50" s="41" t="s">
        <v>136</v>
      </c>
    </row>
    <row r="51" spans="1:6" ht="21.75" customHeight="1">
      <c r="C51" s="91" t="s">
        <v>137</v>
      </c>
      <c r="D51" s="62" t="s">
        <v>89</v>
      </c>
      <c r="E51" s="62" t="s">
        <v>106</v>
      </c>
      <c r="F51" s="62"/>
    </row>
    <row r="52" spans="1:6" ht="21.75" customHeight="1">
      <c r="A52" s="59" t="s">
        <v>138</v>
      </c>
      <c r="B52" s="60"/>
      <c r="C52" s="61"/>
      <c r="D52" s="62"/>
      <c r="E52" s="62"/>
      <c r="F52" s="62"/>
    </row>
    <row r="53" spans="1:6" ht="21.75" customHeight="1">
      <c r="C53" s="91" t="s">
        <v>139</v>
      </c>
      <c r="D53" s="62" t="s">
        <v>89</v>
      </c>
      <c r="E53" s="62" t="s">
        <v>89</v>
      </c>
      <c r="F53" s="62"/>
    </row>
    <row r="54" spans="1:6" ht="21.75" customHeight="1">
      <c r="C54" s="91" t="s">
        <v>140</v>
      </c>
      <c r="D54" s="62" t="s">
        <v>89</v>
      </c>
      <c r="E54" s="62" t="s">
        <v>89</v>
      </c>
      <c r="F54" s="62"/>
    </row>
    <row r="55" spans="1:6" ht="21.75" customHeight="1">
      <c r="C55" s="91" t="s">
        <v>141</v>
      </c>
      <c r="D55" s="62" t="s">
        <v>89</v>
      </c>
      <c r="E55" s="62" t="s">
        <v>89</v>
      </c>
      <c r="F55" s="62"/>
    </row>
    <row r="56" spans="1:6" ht="21.75" customHeight="1">
      <c r="C56" s="91" t="s">
        <v>142</v>
      </c>
      <c r="D56" s="62" t="s">
        <v>89</v>
      </c>
      <c r="E56" s="62" t="s">
        <v>89</v>
      </c>
      <c r="F56" s="62"/>
    </row>
    <row r="57" spans="1:6" ht="21.75" customHeight="1">
      <c r="C57" s="91" t="s">
        <v>143</v>
      </c>
      <c r="D57" s="62" t="s">
        <v>89</v>
      </c>
      <c r="E57" s="62" t="s">
        <v>89</v>
      </c>
      <c r="F57" s="62"/>
    </row>
    <row r="58" spans="1:6" ht="21.75" customHeight="1">
      <c r="C58" s="91" t="s">
        <v>144</v>
      </c>
      <c r="D58" s="62" t="s">
        <v>89</v>
      </c>
      <c r="E58" s="62" t="s">
        <v>89</v>
      </c>
      <c r="F58" s="62"/>
    </row>
    <row r="59" spans="1:6" ht="21.75" customHeight="1">
      <c r="C59" s="91" t="s">
        <v>145</v>
      </c>
      <c r="D59" s="62" t="s">
        <v>89</v>
      </c>
      <c r="E59" s="62" t="s">
        <v>89</v>
      </c>
      <c r="F59" s="62"/>
    </row>
    <row r="60" spans="1:6" ht="21.75" customHeight="1">
      <c r="C60" s="91" t="s">
        <v>146</v>
      </c>
      <c r="D60" s="62" t="s">
        <v>89</v>
      </c>
      <c r="E60" s="62" t="s">
        <v>89</v>
      </c>
      <c r="F60" s="62"/>
    </row>
    <row r="61" spans="1:6" ht="21.75" customHeight="1">
      <c r="C61" s="91" t="s">
        <v>147</v>
      </c>
      <c r="D61" s="62" t="s">
        <v>89</v>
      </c>
      <c r="E61" s="62" t="s">
        <v>89</v>
      </c>
      <c r="F61" s="62"/>
    </row>
    <row r="62" spans="1:6" ht="21.75" customHeight="1">
      <c r="C62" s="91" t="s">
        <v>148</v>
      </c>
      <c r="D62" s="62" t="s">
        <v>89</v>
      </c>
      <c r="E62" s="62" t="s">
        <v>89</v>
      </c>
      <c r="F62" s="62"/>
    </row>
    <row r="63" spans="1:6" ht="21.75" customHeight="1">
      <c r="C63" s="91" t="s">
        <v>149</v>
      </c>
      <c r="D63" s="62" t="s">
        <v>89</v>
      </c>
      <c r="E63" s="62" t="s">
        <v>89</v>
      </c>
      <c r="F63" s="62"/>
    </row>
    <row r="64" spans="1:6" ht="21.75" customHeight="1">
      <c r="C64" s="91" t="s">
        <v>150</v>
      </c>
      <c r="D64" s="62"/>
      <c r="E64" s="62"/>
      <c r="F64" s="62"/>
    </row>
    <row r="65" spans="1:6" ht="21.75" customHeight="1">
      <c r="B65" s="60"/>
      <c r="C65" s="91" t="s">
        <v>151</v>
      </c>
      <c r="D65" s="62" t="s">
        <v>89</v>
      </c>
      <c r="E65" s="62" t="s">
        <v>89</v>
      </c>
      <c r="F65" s="62"/>
    </row>
    <row r="66" spans="1:6" ht="21.75" customHeight="1">
      <c r="C66" s="91" t="s">
        <v>152</v>
      </c>
      <c r="D66" s="62" t="s">
        <v>89</v>
      </c>
      <c r="E66" s="62" t="s">
        <v>89</v>
      </c>
      <c r="F66" s="62"/>
    </row>
    <row r="67" spans="1:6" ht="21.75" customHeight="1">
      <c r="C67" s="91" t="s">
        <v>153</v>
      </c>
      <c r="D67" s="62" t="s">
        <v>89</v>
      </c>
      <c r="E67" s="62" t="s">
        <v>106</v>
      </c>
      <c r="F67" s="62"/>
    </row>
    <row r="68" spans="1:6" ht="21.75" customHeight="1">
      <c r="C68" s="91" t="s">
        <v>154</v>
      </c>
      <c r="D68" s="62" t="s">
        <v>89</v>
      </c>
      <c r="E68" s="62" t="s">
        <v>89</v>
      </c>
      <c r="F68" s="62"/>
    </row>
    <row r="69" spans="1:6" ht="21.75" customHeight="1">
      <c r="A69" s="59"/>
      <c r="C69" s="91" t="s">
        <v>155</v>
      </c>
      <c r="D69" s="62"/>
      <c r="E69" s="62"/>
      <c r="F69" s="62"/>
    </row>
    <row r="70" spans="1:6" ht="21.75" customHeight="1">
      <c r="C70" s="91" t="s">
        <v>156</v>
      </c>
      <c r="D70" s="62" t="s">
        <v>89</v>
      </c>
      <c r="E70" s="62" t="s">
        <v>89</v>
      </c>
      <c r="F70" s="62"/>
    </row>
    <row r="71" spans="1:6" ht="21.75" customHeight="1">
      <c r="C71" s="91" t="s">
        <v>157</v>
      </c>
      <c r="D71" s="62" t="s">
        <v>89</v>
      </c>
      <c r="E71" s="62" t="s">
        <v>89</v>
      </c>
      <c r="F71" s="62"/>
    </row>
    <row r="72" spans="1:6" ht="21.75" customHeight="1">
      <c r="D72" s="62"/>
      <c r="E72" s="62"/>
    </row>
    <row r="73" spans="1:6" ht="21.75" customHeight="1">
      <c r="D73" s="62"/>
      <c r="E73" s="62"/>
    </row>
    <row r="74" spans="1:6" ht="21.75" customHeight="1">
      <c r="D74" s="62"/>
      <c r="E74" s="62"/>
    </row>
    <row r="75" spans="1:6" ht="21.75" customHeight="1">
      <c r="D75" s="62"/>
      <c r="E75" s="62"/>
    </row>
    <row r="76" spans="1:6" ht="21.75" customHeight="1">
      <c r="D76" s="62"/>
      <c r="E76" s="62"/>
    </row>
    <row r="77" spans="1:6" ht="21.75" customHeight="1">
      <c r="D77" s="62"/>
      <c r="E77" s="62"/>
    </row>
    <row r="78" spans="1:6" ht="21.75" customHeight="1">
      <c r="D78" s="62"/>
      <c r="E78" s="62"/>
    </row>
    <row r="79" spans="1:6" ht="21.75" customHeight="1">
      <c r="D79" s="62"/>
      <c r="E79" s="62"/>
    </row>
    <row r="80" spans="1:6" ht="21.75" customHeight="1">
      <c r="D80" s="62"/>
      <c r="E80" s="62"/>
    </row>
    <row r="81" spans="4:5" ht="21.75" customHeight="1">
      <c r="D81" s="62"/>
      <c r="E81" s="62"/>
    </row>
    <row r="82" spans="4:5" ht="21.75" customHeight="1">
      <c r="D82" s="62"/>
      <c r="E82" s="62"/>
    </row>
    <row r="83" spans="4:5" ht="21.75" customHeight="1">
      <c r="D83" s="62"/>
      <c r="E83" s="62"/>
    </row>
    <row r="84" spans="4:5" ht="21.75" customHeight="1">
      <c r="D84" s="62"/>
      <c r="E84" s="62"/>
    </row>
    <row r="85" spans="4:5" ht="21.75" customHeight="1">
      <c r="D85" s="62"/>
      <c r="E85" s="62"/>
    </row>
    <row r="86" spans="4:5" ht="21.75" customHeight="1">
      <c r="D86" s="62"/>
      <c r="E86" s="62"/>
    </row>
    <row r="87" spans="4:5" ht="21.75" customHeight="1">
      <c r="D87" s="62"/>
      <c r="E87" s="62"/>
    </row>
  </sheetData>
  <sheetProtection formatCells="0" formatColumns="0" formatRows="0" insertColumns="0" insertRows="0" insertHyperlinks="0" sort="0" autoFilter="0" pivotTables="0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9fe6ab-b74d-4b71-a792-725e0218a65a">
      <Terms xmlns="http://schemas.microsoft.com/office/infopath/2007/PartnerControls"/>
    </lcf76f155ced4ddcb4097134ff3c332f>
    <TaxCatchAll xmlns="60cd5ed3-f1e8-4373-9b17-c1fe34324b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7359F3F524B4D97AC8549C1DFF172" ma:contentTypeVersion="10" ma:contentTypeDescription="Een nieuw document maken." ma:contentTypeScope="" ma:versionID="aef4c26f0e4f183a29fb152fe161a2a3">
  <xsd:schema xmlns:xsd="http://www.w3.org/2001/XMLSchema" xmlns:xs="http://www.w3.org/2001/XMLSchema" xmlns:p="http://schemas.microsoft.com/office/2006/metadata/properties" xmlns:ns2="579fe6ab-b74d-4b71-a792-725e0218a65a" xmlns:ns3="60cd5ed3-f1e8-4373-9b17-c1fe34324b60" targetNamespace="http://schemas.microsoft.com/office/2006/metadata/properties" ma:root="true" ma:fieldsID="aee79c2a29126a4dbb8390ffcdbaecc9" ns2:_="" ns3:_="">
    <xsd:import namespace="579fe6ab-b74d-4b71-a792-725e0218a65a"/>
    <xsd:import namespace="60cd5ed3-f1e8-4373-9b17-c1fe34324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fe6ab-b74d-4b71-a792-725e0218a6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a1ba9d9-f233-4043-8ce0-983cbc0616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d5ed3-f1e8-4373-9b17-c1fe34324b6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3c00d5-62c5-4f31-856f-6145e6ee04f5}" ma:internalName="TaxCatchAll" ma:showField="CatchAllData" ma:web="60cd5ed3-f1e8-4373-9b17-c1fe34324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C4BC82-6445-4A66-806C-B3CCCDBCA8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F29C01-931F-4E9C-B012-4CD8EE32A7C4}">
  <ds:schemaRefs>
    <ds:schemaRef ds:uri="http://purl.org/dc/dcmitype/"/>
    <ds:schemaRef ds:uri="http://purl.org/dc/elements/1.1/"/>
    <ds:schemaRef ds:uri="http://schemas.microsoft.com/office/2006/documentManagement/types"/>
    <ds:schemaRef ds:uri="579fe6ab-b74d-4b71-a792-725e0218a65a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0cd5ed3-f1e8-4373-9b17-c1fe34324b6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201DE6B-A4E0-4BC5-9B6D-EE7F6B0D0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fe6ab-b74d-4b71-a792-725e0218a65a"/>
    <ds:schemaRef ds:uri="60cd5ed3-f1e8-4373-9b17-c1fe34324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invulblad inschrijver</vt:lpstr>
      <vt:lpstr>logboek opdrachtnemer</vt:lpstr>
      <vt:lpstr>Subsidie OG</vt:lpstr>
      <vt:lpstr>Lijsten</vt:lpstr>
      <vt:lpstr>machinelijst SEB</vt:lpstr>
      <vt:lpstr>'invulblad inschrijver'!Afdrukbereik</vt:lpstr>
      <vt:lpstr>'logboek opdrachtnemer'!Afdrukbereik</vt:lpstr>
      <vt:lpstr>'Subsidie OG'!Afdrukbereik</vt:lpstr>
      <vt:lpstr>machinelijst</vt:lpstr>
    </vt:vector>
  </TitlesOfParts>
  <Manager/>
  <Company>Gemeente Eindhoven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Vieve Smulders</dc:creator>
  <cp:keywords/>
  <dc:description/>
  <cp:lastModifiedBy>Kevin Oranje</cp:lastModifiedBy>
  <cp:revision/>
  <dcterms:created xsi:type="dcterms:W3CDTF">2020-05-26T14:06:55Z</dcterms:created>
  <dcterms:modified xsi:type="dcterms:W3CDTF">2026-03-06T07:56:50Z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0x010100FAC7359F3F524B4D97AC8549C1DFF172</vt:lpwstr>
  </property>
  <property fmtid="{D5CDD505-2E9C-101B-9397-08002B2CF9AE}" pid="3" name="MediaServiceImageTags">
    <vt:lpwstr/>
  </property>
</Properties>
</file>