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umconline.sharepoint.com/sites/Categoriemanagementendoscopen2/Gedeelde documenten/04. Aanbestedingsdocumenten/"/>
    </mc:Choice>
  </mc:AlternateContent>
  <xr:revisionPtr revIDLastSave="2195" documentId="8_{3B70CBFC-BC3A-4E26-BD87-85927CB5E094}" xr6:coauthVersionLast="47" xr6:coauthVersionMax="47" xr10:uidLastSave="{4949F1B8-9095-4247-91A9-B8E2B8E0A47E}"/>
  <bookViews>
    <workbookView xWindow="28680" yWindow="-120" windowWidth="29040" windowHeight="15720" activeTab="5" xr2:uid="{F8101F72-6C5C-4C13-BB14-50391BEFBBD3}"/>
  </bookViews>
  <sheets>
    <sheet name="Totaalblad " sheetId="15" r:id="rId1"/>
    <sheet name="Aanschaf" sheetId="4" r:id="rId2"/>
    <sheet name="Onderhoud" sheetId="14" r:id="rId3"/>
    <sheet name="Correctief onderhoud" sheetId="7" r:id="rId4"/>
    <sheet name="Inruilkorting" sheetId="6" r:id="rId5"/>
    <sheet name="Kenmerken" sheetId="5" r:id="rId6"/>
  </sheets>
  <externalReferences>
    <externalReference r:id="rId7"/>
  </externalReferences>
  <definedNames>
    <definedName name="_xlnm._FilterDatabase" localSheetId="2" hidden="1">Onderhoud!$D$17:$D$22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I15" i="4"/>
  <c r="I16" i="4"/>
  <c r="I13" i="4"/>
  <c r="H14" i="4"/>
  <c r="H15" i="4"/>
  <c r="H16" i="4"/>
  <c r="H13" i="4"/>
  <c r="H4" i="4"/>
  <c r="H5" i="4"/>
  <c r="H6" i="4"/>
  <c r="H7" i="4"/>
  <c r="H8" i="4"/>
  <c r="H3" i="4"/>
  <c r="C6" i="15"/>
  <c r="D8" i="7" l="1"/>
  <c r="D9" i="7" s="1"/>
  <c r="D10" i="7" s="1"/>
  <c r="I3" i="4"/>
  <c r="I8" i="4"/>
  <c r="I7" i="4"/>
  <c r="I4" i="4"/>
  <c r="I5" i="4"/>
  <c r="I6" i="4"/>
  <c r="C16" i="14"/>
  <c r="C19" i="14" s="1"/>
  <c r="C20" i="14" s="1"/>
  <c r="C21" i="14" s="1"/>
  <c r="C22" i="14" s="1"/>
  <c r="E10" i="14"/>
  <c r="E9" i="14"/>
  <c r="E6" i="14"/>
  <c r="E7" i="14"/>
  <c r="E8" i="14"/>
  <c r="E5" i="14"/>
  <c r="B10" i="14"/>
  <c r="B9" i="14"/>
  <c r="B8" i="14"/>
  <c r="B7" i="14"/>
  <c r="B6" i="14"/>
  <c r="B5" i="14"/>
  <c r="G40" i="14"/>
  <c r="G43" i="14" s="1"/>
  <c r="G44" i="14" s="1"/>
  <c r="G45" i="14" s="1"/>
  <c r="G46" i="14" s="1"/>
  <c r="C40" i="14"/>
  <c r="C43" i="14" s="1"/>
  <c r="C44" i="14" s="1"/>
  <c r="C45" i="14" s="1"/>
  <c r="C46" i="14" s="1"/>
  <c r="G28" i="14"/>
  <c r="G30" i="14" s="1"/>
  <c r="C28" i="14"/>
  <c r="C31" i="14" s="1"/>
  <c r="C32" i="14" s="1"/>
  <c r="C33" i="14" s="1"/>
  <c r="C34" i="14" s="1"/>
  <c r="G16" i="14"/>
  <c r="G19" i="14" s="1"/>
  <c r="G20" i="14" s="1"/>
  <c r="G21" i="14" s="1"/>
  <c r="G22" i="14" s="1"/>
  <c r="I9" i="4" l="1"/>
  <c r="C4" i="15" s="1"/>
  <c r="G18" i="14"/>
  <c r="G17" i="14"/>
  <c r="G31" i="14"/>
  <c r="G32" i="14" s="1"/>
  <c r="G33" i="14" s="1"/>
  <c r="G34" i="14" s="1"/>
  <c r="C41" i="14"/>
  <c r="C42" i="14"/>
  <c r="C29" i="14"/>
  <c r="C30" i="14"/>
  <c r="G41" i="14"/>
  <c r="G42" i="14"/>
  <c r="G29" i="14"/>
  <c r="C17" i="14"/>
  <c r="C18" i="14"/>
  <c r="C23" i="14" l="1"/>
  <c r="D5" i="14" s="1"/>
  <c r="F5" i="14" s="1"/>
  <c r="G47" i="14" l="1"/>
  <c r="D10" i="14" s="1"/>
  <c r="F10" i="14" s="1"/>
  <c r="C47" i="14"/>
  <c r="D9" i="14" s="1"/>
  <c r="F9" i="14" s="1"/>
  <c r="G35" i="14"/>
  <c r="D8" i="14" s="1"/>
  <c r="F8" i="14" s="1"/>
  <c r="C35" i="14"/>
  <c r="D7" i="14" s="1"/>
  <c r="F7" i="14" s="1"/>
  <c r="G23" i="14"/>
  <c r="D6" i="14" s="1"/>
  <c r="F6" i="14" s="1"/>
  <c r="F11" i="14" l="1"/>
  <c r="C5" i="15" s="1"/>
  <c r="E8" i="6" l="1"/>
  <c r="C7" i="15" s="1"/>
  <c r="C7" i="6"/>
  <c r="C6" i="6"/>
  <c r="C5" i="6"/>
  <c r="C4" i="6"/>
</calcChain>
</file>

<file path=xl/sharedStrings.xml><?xml version="1.0" encoding="utf-8"?>
<sst xmlns="http://schemas.openxmlformats.org/spreadsheetml/2006/main" count="138" uniqueCount="93">
  <si>
    <t>Totaal van tabbladen:</t>
  </si>
  <si>
    <t>Perceel 2</t>
  </si>
  <si>
    <t xml:space="preserve">Aanschaf </t>
  </si>
  <si>
    <t>Onderhoud</t>
  </si>
  <si>
    <t>Inruilkorting</t>
  </si>
  <si>
    <t>P1: TCO-prijs</t>
  </si>
  <si>
    <t>Type</t>
  </si>
  <si>
    <t>Totaal</t>
  </si>
  <si>
    <t>Verwachte afname</t>
  </si>
  <si>
    <t>Uw stuksprijs excl. btw</t>
  </si>
  <si>
    <t>Subtotaal aanschaf</t>
  </si>
  <si>
    <t>Preventief onderhoud</t>
  </si>
  <si>
    <t>All-in onderhoud</t>
  </si>
  <si>
    <t>Verwijzing PvE</t>
  </si>
  <si>
    <t>Omschrijving</t>
  </si>
  <si>
    <t>B1</t>
  </si>
  <si>
    <t>Duodenoscoop</t>
  </si>
  <si>
    <t>C1</t>
  </si>
  <si>
    <t>Gastro-videoscoop ultrageluid - EUS - radiair</t>
  </si>
  <si>
    <t>C2</t>
  </si>
  <si>
    <t>Gastro-videoscoop ultrageluid - EUS - liniair</t>
  </si>
  <si>
    <t>D</t>
  </si>
  <si>
    <t>Bronchovideoscoop - EBUS</t>
  </si>
  <si>
    <t>F</t>
  </si>
  <si>
    <t>Videoprocessor</t>
  </si>
  <si>
    <t>G</t>
  </si>
  <si>
    <t xml:space="preserve">Echo-videoprocessor </t>
  </si>
  <si>
    <t>Randapparatuur</t>
  </si>
  <si>
    <t>Algemene eisen</t>
  </si>
  <si>
    <t xml:space="preserve">Monitor </t>
  </si>
  <si>
    <t xml:space="preserve">Optioneel </t>
  </si>
  <si>
    <t>Dubbele ballon - lang</t>
  </si>
  <si>
    <t>Dubbele ballon - kort</t>
  </si>
  <si>
    <t>Slim ebus scoop</t>
  </si>
  <si>
    <t>Endo-echoapparaat</t>
  </si>
  <si>
    <r>
      <rPr>
        <b/>
        <sz val="11"/>
        <color theme="1"/>
        <rFont val="Aptos Narrow"/>
        <family val="2"/>
        <scheme val="minor"/>
      </rPr>
      <t>INSTRUCTIE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In dit tabblad geef je enkel aan welke indexeringspercentage het maximale indexeringspercentage wordt. Kies bij alle geel gemarkeerde cellen een percentage uit het drop-down menu.
Het indexeringsartikel wordt opgenomen in de definitieve onderhoudsovereenkomst. </t>
    </r>
  </si>
  <si>
    <t>Soort scoop</t>
  </si>
  <si>
    <t>Totaal onderhoudsprijs per type scoop</t>
  </si>
  <si>
    <t>Totale onderhoudsprijs - PERCEEL 2</t>
  </si>
  <si>
    <t>B: Duodenoscoop</t>
  </si>
  <si>
    <t>C1: Gastro-videoscoop ultrageluid - EUS - radiair</t>
  </si>
  <si>
    <t>Onderhoudsjaar</t>
  </si>
  <si>
    <t>All-in onderhoudsprijs per scoop</t>
  </si>
  <si>
    <t>Indexering</t>
  </si>
  <si>
    <t xml:space="preserve">De prijs voor het all-in onderhoud is gebaseerd op de minimale eisen, zoals omschreven in Bijlage X onderhoudsovereenkomst - preventief onderhoud. Bij all-in onderhoud kunnen nooit meer kosten dan het ingevulde bedrag in rekening gebracht worden. </t>
  </si>
  <si>
    <t xml:space="preserve">Maximum indexering - wij stellen als eis dat er een maximum indexering mag plaatsvinden van 2%. Het is toegestaan om hier een korting op te geven, dit zal worden verwerkt in de onderhoudsovereenkomst. De eerste vier jaar is geen indexering toegestaan. </t>
  </si>
  <si>
    <t>C2: Gastro-videoscoop ultrageluid - EUS - liniair</t>
  </si>
  <si>
    <t>D: Bronchovideoscoop - EBUS</t>
  </si>
  <si>
    <t>De prijs voor het preventief onderhoud is gebaseerd op de minimale eisen, zoals omschreven in Bijlage X onderhoudsovereenkomst - preventief onderhoud</t>
  </si>
  <si>
    <t>F: Videoprocessor</t>
  </si>
  <si>
    <t>G: Echo-endo videoprocessor</t>
  </si>
  <si>
    <t>Preventief onderhoud per scoop</t>
  </si>
  <si>
    <t xml:space="preserve">Correctief onderhoud </t>
  </si>
  <si>
    <r>
      <t xml:space="preserve">Invulinstructie:
</t>
    </r>
    <r>
      <rPr>
        <sz val="10"/>
        <color theme="1"/>
        <rFont val="Arial"/>
        <family val="2"/>
      </rPr>
      <t xml:space="preserve">- U vult in cel D7 uw uurtarief voor correctief onderhoud tijdens normale uren.
- U vult in cel C8 t/m C10 het percentage in wat gerekend voor correctief onderhoud buiten normale uren.
- U vult in D11 de standaardvoorrijkosten in.  
Zie voor onze overige voorwaarden het Beschrijvend document.
</t>
    </r>
  </si>
  <si>
    <t>Uurtarieven</t>
  </si>
  <si>
    <t>Percentage</t>
  </si>
  <si>
    <t>Prijs excl. btw</t>
  </si>
  <si>
    <t>Prijsplafond</t>
  </si>
  <si>
    <t>Normale werkuren</t>
  </si>
  <si>
    <t>Buiten normale werkuren</t>
  </si>
  <si>
    <t xml:space="preserve">naar rato </t>
  </si>
  <si>
    <t>Buiten normale werkdagen of zaterdag</t>
  </si>
  <si>
    <t>Buiten normale werkdagen of zon- en feestdagen</t>
  </si>
  <si>
    <t xml:space="preserve">Standaard voorrijkosten </t>
  </si>
  <si>
    <t xml:space="preserve">1) Inschrijver dient de actuele prijslijst van alle onderdelen bij de Inschrijving te voegen. </t>
  </si>
  <si>
    <t>LUMC-inventarisnummer</t>
  </si>
  <si>
    <t xml:space="preserve">Soort </t>
  </si>
  <si>
    <t>Inruilkorting excl. btw</t>
  </si>
  <si>
    <t>18-800-1264</t>
  </si>
  <si>
    <t>Broncho-videoscopen; ultrageluid</t>
  </si>
  <si>
    <t>19-800-0627</t>
  </si>
  <si>
    <t>20-800-1228</t>
  </si>
  <si>
    <t>Duodeno-videoscopen</t>
  </si>
  <si>
    <t>20-800-0162</t>
  </si>
  <si>
    <t>Gastro-videoscopen; ultrageluid</t>
  </si>
  <si>
    <t xml:space="preserve">Ter infomatie: het eerste nummer staat voor het jaar van aanschaf. </t>
  </si>
  <si>
    <t>Binnendiameter werkkanaal</t>
  </si>
  <si>
    <t>Buitendiameter (distaal uiteinde)</t>
  </si>
  <si>
    <t>Buitendiameter werkkanaal</t>
  </si>
  <si>
    <t>Beeldhoek</t>
  </si>
  <si>
    <t>Tipdoorbuiging</t>
  </si>
  <si>
    <t>Werklengte</t>
  </si>
  <si>
    <t xml:space="preserve">Totale lengte </t>
  </si>
  <si>
    <t>Compatibel met welke videoprocessor?</t>
  </si>
  <si>
    <t>In deze kolom staan alle soorten vanuit het programma van eisen</t>
  </si>
  <si>
    <t>Benoem hier uw aangeboden type</t>
  </si>
  <si>
    <t>In mm</t>
  </si>
  <si>
    <t xml:space="preserve">In graden </t>
  </si>
  <si>
    <t>In de volgorde: boven, beneden, links en rechts in graden</t>
  </si>
  <si>
    <t>in mm</t>
  </si>
  <si>
    <t>Slim Ebus scoop</t>
  </si>
  <si>
    <t>Uw lijstprijs</t>
  </si>
  <si>
    <t>Uw aangeboden 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</si>
</sst>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_-&quot;€&quot;\ * #,##0.00\-;_-&quot;€&quot;\ * &quot;-&quot;??_-;_-@_-"/>
    <numFmt numFmtId="164" formatCode="&quot;€&quot;\ #,##0.00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ptos Narrow"/>
      <family val="2"/>
      <scheme val="minor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36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4" fontId="0" fillId="0" borderId="1" xfId="0" applyNumberFormat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2" borderId="0" xfId="0" applyFill="1" applyAlignment="1">
      <alignment vertical="top"/>
    </xf>
    <xf numFmtId="44" fontId="0" fillId="2" borderId="1" xfId="0" applyNumberForma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44" fontId="0" fillId="0" borderId="1" xfId="0" applyNumberFormat="1" applyBorder="1"/>
    <xf numFmtId="44" fontId="0" fillId="7" borderId="1" xfId="0" applyNumberFormat="1" applyFill="1" applyBorder="1"/>
    <xf numFmtId="0" fontId="0" fillId="0" borderId="1" xfId="0" applyBorder="1" applyAlignment="1">
      <alignment horizontal="left" vertical="top"/>
    </xf>
    <xf numFmtId="0" fontId="2" fillId="6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7" fillId="0" borderId="0" xfId="0" applyFont="1"/>
    <xf numFmtId="44" fontId="0" fillId="3" borderId="1" xfId="2" applyFont="1" applyFill="1" applyBorder="1" applyProtection="1">
      <protection locked="0"/>
    </xf>
    <xf numFmtId="0" fontId="0" fillId="0" borderId="0" xfId="0" applyAlignment="1">
      <alignment horizontal="left"/>
    </xf>
    <xf numFmtId="9" fontId="0" fillId="3" borderId="1" xfId="1" applyFont="1" applyFill="1" applyBorder="1" applyAlignment="1">
      <alignment horizontal="left"/>
    </xf>
    <xf numFmtId="44" fontId="5" fillId="2" borderId="0" xfId="1" applyNumberFormat="1" applyFont="1" applyFill="1"/>
    <xf numFmtId="44" fontId="0" fillId="2" borderId="1" xfId="2" applyFont="1" applyFill="1" applyBorder="1" applyProtection="1">
      <protection locked="0"/>
    </xf>
    <xf numFmtId="164" fontId="0" fillId="0" borderId="1" xfId="0" applyNumberFormat="1" applyBorder="1"/>
    <xf numFmtId="0" fontId="2" fillId="0" borderId="1" xfId="0" applyFont="1" applyBorder="1"/>
    <xf numFmtId="0" fontId="6" fillId="0" borderId="1" xfId="0" applyFont="1" applyBorder="1" applyAlignment="1">
      <alignment horizontal="left" vertical="top" wrapText="1"/>
    </xf>
    <xf numFmtId="4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0" fontId="0" fillId="2" borderId="0" xfId="0" applyFill="1" applyAlignment="1">
      <alignment horizontal="left"/>
    </xf>
    <xf numFmtId="0" fontId="0" fillId="9" borderId="1" xfId="0" applyFill="1" applyBorder="1" applyAlignment="1">
      <alignment horizontal="center" vertical="top"/>
    </xf>
    <xf numFmtId="44" fontId="0" fillId="2" borderId="1" xfId="2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2" fillId="0" borderId="16" xfId="0" applyFont="1" applyBorder="1"/>
    <xf numFmtId="0" fontId="0" fillId="0" borderId="15" xfId="0" applyBorder="1"/>
    <xf numFmtId="0" fontId="6" fillId="0" borderId="16" xfId="0" applyFont="1" applyBorder="1" applyAlignment="1">
      <alignment horizontal="left" vertical="top" wrapText="1"/>
    </xf>
    <xf numFmtId="9" fontId="0" fillId="2" borderId="16" xfId="1" applyFont="1" applyFill="1" applyBorder="1"/>
    <xf numFmtId="9" fontId="0" fillId="3" borderId="16" xfId="1" applyFont="1" applyFill="1" applyBorder="1"/>
    <xf numFmtId="0" fontId="0" fillId="0" borderId="17" xfId="0" applyBorder="1"/>
    <xf numFmtId="9" fontId="0" fillId="3" borderId="19" xfId="1" applyFont="1" applyFill="1" applyBorder="1"/>
    <xf numFmtId="9" fontId="0" fillId="2" borderId="0" xfId="1" applyFont="1" applyFill="1" applyBorder="1"/>
    <xf numFmtId="164" fontId="0" fillId="8" borderId="11" xfId="0" applyNumberFormat="1" applyFill="1" applyBorder="1"/>
    <xf numFmtId="164" fontId="0" fillId="2" borderId="1" xfId="0" applyNumberFormat="1" applyFill="1" applyBorder="1"/>
    <xf numFmtId="164" fontId="0" fillId="10" borderId="11" xfId="0" applyNumberFormat="1" applyFill="1" applyBorder="1"/>
    <xf numFmtId="0" fontId="2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2" borderId="0" xfId="0" applyFill="1" applyAlignment="1">
      <alignment horizontal="center" vertical="top"/>
    </xf>
    <xf numFmtId="44" fontId="0" fillId="2" borderId="0" xfId="0" applyNumberForma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6" fillId="0" borderId="16" xfId="0" applyFont="1" applyBorder="1" applyAlignment="1">
      <alignment horizontal="left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vertical="top" wrapText="1"/>
    </xf>
    <xf numFmtId="44" fontId="2" fillId="2" borderId="1" xfId="0" applyNumberFormat="1" applyFont="1" applyFill="1" applyBorder="1" applyAlignment="1">
      <alignment horizontal="center" vertical="top"/>
    </xf>
    <xf numFmtId="44" fontId="2" fillId="7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6" borderId="9" xfId="0" applyFont="1" applyFill="1" applyBorder="1" applyAlignment="1">
      <alignment vertical="top"/>
    </xf>
    <xf numFmtId="0" fontId="2" fillId="6" borderId="8" xfId="0" applyFont="1" applyFill="1" applyBorder="1" applyAlignment="1">
      <alignment vertical="top"/>
    </xf>
    <xf numFmtId="0" fontId="7" fillId="2" borderId="0" xfId="0" applyFont="1" applyFill="1"/>
    <xf numFmtId="0" fontId="8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9" fontId="0" fillId="2" borderId="18" xfId="1" applyFont="1" applyFill="1" applyBorder="1"/>
    <xf numFmtId="44" fontId="0" fillId="3" borderId="18" xfId="2" applyFont="1" applyFill="1" applyBorder="1" applyProtection="1">
      <protection locked="0"/>
    </xf>
    <xf numFmtId="0" fontId="0" fillId="12" borderId="1" xfId="0" applyFill="1" applyBorder="1" applyAlignment="1">
      <alignment vertical="top" wrapText="1"/>
    </xf>
    <xf numFmtId="44" fontId="0" fillId="12" borderId="1" xfId="0" applyNumberFormat="1" applyFill="1" applyBorder="1" applyAlignment="1">
      <alignment horizontal="center" vertical="top"/>
    </xf>
    <xf numFmtId="44" fontId="0" fillId="2" borderId="1" xfId="0" applyNumberFormat="1" applyFill="1" applyBorder="1"/>
    <xf numFmtId="0" fontId="5" fillId="2" borderId="0" xfId="0" applyFont="1" applyFill="1"/>
    <xf numFmtId="0" fontId="2" fillId="6" borderId="1" xfId="0" applyFont="1" applyFill="1" applyBorder="1"/>
    <xf numFmtId="0" fontId="0" fillId="5" borderId="1" xfId="0" applyFill="1" applyBorder="1" applyAlignment="1">
      <alignment vertical="top" wrapText="1"/>
    </xf>
    <xf numFmtId="44" fontId="0" fillId="2" borderId="0" xfId="0" applyNumberFormat="1" applyFill="1"/>
    <xf numFmtId="0" fontId="0" fillId="2" borderId="1" xfId="0" applyFill="1" applyBorder="1" applyAlignment="1">
      <alignment horizontal="left" vertical="top"/>
    </xf>
    <xf numFmtId="0" fontId="0" fillId="13" borderId="1" xfId="0" applyFill="1" applyBorder="1" applyAlignment="1">
      <alignment vertical="top" wrapText="1"/>
    </xf>
    <xf numFmtId="0" fontId="0" fillId="13" borderId="1" xfId="0" applyFill="1" applyBorder="1" applyAlignment="1">
      <alignment horizontal="center" vertical="top"/>
    </xf>
    <xf numFmtId="44" fontId="0" fillId="13" borderId="1" xfId="0" applyNumberFormat="1" applyFill="1" applyBorder="1" applyAlignment="1">
      <alignment horizontal="center" vertical="top"/>
    </xf>
    <xf numFmtId="44" fontId="2" fillId="13" borderId="1" xfId="0" applyNumberFormat="1" applyFont="1" applyFill="1" applyBorder="1" applyAlignment="1">
      <alignment horizontal="center" vertical="top"/>
    </xf>
    <xf numFmtId="0" fontId="3" fillId="13" borderId="1" xfId="0" applyFont="1" applyFill="1" applyBorder="1" applyAlignment="1">
      <alignment horizontal="center" vertical="top"/>
    </xf>
    <xf numFmtId="44" fontId="0" fillId="13" borderId="1" xfId="2" applyFont="1" applyFill="1" applyBorder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/>
    </xf>
    <xf numFmtId="44" fontId="3" fillId="2" borderId="0" xfId="0" applyNumberFormat="1" applyFont="1" applyFill="1"/>
    <xf numFmtId="0" fontId="8" fillId="2" borderId="0" xfId="0" applyFont="1" applyFill="1"/>
    <xf numFmtId="0" fontId="2" fillId="2" borderId="13" xfId="0" applyFont="1" applyFill="1" applyBorder="1"/>
    <xf numFmtId="0" fontId="2" fillId="2" borderId="14" xfId="0" applyFont="1" applyFill="1" applyBorder="1" applyAlignment="1">
      <alignment horizontal="left"/>
    </xf>
    <xf numFmtId="164" fontId="0" fillId="2" borderId="16" xfId="0" applyNumberForma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4" xfId="0" applyFill="1" applyBorder="1"/>
    <xf numFmtId="164" fontId="0" fillId="11" borderId="19" xfId="0" applyNumberFormat="1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4" fontId="0" fillId="11" borderId="1" xfId="0" applyNumberFormat="1" applyFill="1" applyBorder="1"/>
    <xf numFmtId="44" fontId="0" fillId="2" borderId="16" xfId="2" applyFont="1" applyFill="1" applyBorder="1" applyProtection="1">
      <protection locked="0"/>
    </xf>
    <xf numFmtId="44" fontId="0" fillId="2" borderId="19" xfId="2" applyFont="1" applyFill="1" applyBorder="1" applyProtection="1">
      <protection locked="0"/>
    </xf>
    <xf numFmtId="0" fontId="0" fillId="2" borderId="0" xfId="0" applyFill="1" applyAlignment="1">
      <alignment horizontal="center" vertical="top"/>
    </xf>
    <xf numFmtId="0" fontId="0" fillId="0" borderId="1" xfId="0" applyBorder="1" applyAlignment="1">
      <alignment vertical="top" wrapText="1"/>
    </xf>
    <xf numFmtId="9" fontId="0" fillId="3" borderId="1" xfId="1" applyFont="1" applyFill="1" applyBorder="1" applyAlignment="1">
      <alignment horizontal="center" vertical="top"/>
    </xf>
    <xf numFmtId="9" fontId="0" fillId="12" borderId="1" xfId="1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13" borderId="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0" xfId="0" applyFill="1" applyAlignment="1">
      <alignment horizontal="center" vertical="top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5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14" borderId="3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2" fillId="14" borderId="1" xfId="0" applyFont="1" applyFill="1" applyBorder="1" applyAlignment="1">
      <alignment vertical="top"/>
    </xf>
    <xf numFmtId="0" fontId="0" fillId="13" borderId="1" xfId="0" applyFill="1" applyBorder="1" applyAlignment="1">
      <alignment vertical="top"/>
    </xf>
  </cellXfs>
  <cellStyles count="4">
    <cellStyle name="Currency" xfId="2" builtinId="4"/>
    <cellStyle name="Normal" xfId="0" builtinId="0"/>
    <cellStyle name="Normal 2" xfId="3" xr:uid="{EE5E9DCA-AE9B-496B-8DA2-7E1AF4BADEB9}"/>
    <cellStyle name="Per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BEEC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inkoop\Initi&#235;le%20Inkoop\99.%20Team%20Medisch\06.%20Categoriemanagement\Endoscopen%20LUMC\Instrumentenpark%20en%20onderhoudskosten%20-%2024-02-2026.xlsx" TargetMode="External"/><Relationship Id="rId1" Type="http://schemas.openxmlformats.org/officeDocument/2006/relationships/externalLinkPath" Target="file:///I:\inkoop\Initi&#235;le%20Inkoop\99.%20Team%20Medisch\06.%20Categoriemanagement\Endoscopen%20LUMC\Instrumentenpark%20en%20onderhoudskosten%20-%2024-02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bestand"/>
      <sheetName val="Wijzigingen"/>
    </sheetNames>
    <sheetDataSet>
      <sheetData sheetId="0">
        <row r="1">
          <cell r="C1" t="str">
            <v>Instrument</v>
          </cell>
          <cell r="D1" t="str">
            <v>Instrument omschrijving</v>
          </cell>
          <cell r="E1" t="str">
            <v>Serienummer</v>
          </cell>
          <cell r="F1" t="str">
            <v>Type</v>
          </cell>
        </row>
        <row r="2">
          <cell r="C2" t="str">
            <v>11-091-0095</v>
          </cell>
          <cell r="D2" t="str">
            <v>lichtbronnen; endoscopen</v>
          </cell>
          <cell r="E2" t="str">
            <v>XZ3000</v>
          </cell>
          <cell r="F2"/>
        </row>
        <row r="3">
          <cell r="C3" t="str">
            <v>02-000-0568</v>
          </cell>
          <cell r="D3" t="str">
            <v>lichtbronnen; endoscopen</v>
          </cell>
          <cell r="E3" t="str">
            <v>FJ3654</v>
          </cell>
          <cell r="F3" t="str">
            <v>20112320</v>
          </cell>
        </row>
        <row r="4">
          <cell r="C4" t="str">
            <v>10-800-0128</v>
          </cell>
          <cell r="D4" t="str">
            <v>Videoprocessorunits endoscopie</v>
          </cell>
          <cell r="E4" t="str">
            <v>EC013261</v>
          </cell>
          <cell r="F4" t="str">
            <v>EPK1000</v>
          </cell>
        </row>
        <row r="5">
          <cell r="C5" t="str">
            <v>17-091-0380</v>
          </cell>
          <cell r="D5" t="str">
            <v>lichtbronnen; endoscopen</v>
          </cell>
          <cell r="E5" t="str">
            <v>7700063</v>
          </cell>
          <cell r="F5" t="str">
            <v>CLV-S200-IR</v>
          </cell>
        </row>
        <row r="6">
          <cell r="C6" t="str">
            <v>10-800-0355</v>
          </cell>
          <cell r="D6" t="str">
            <v>Videoprocessorunits endoscopie</v>
          </cell>
          <cell r="E6" t="str">
            <v>7006988</v>
          </cell>
          <cell r="F6" t="str">
            <v>CV-180</v>
          </cell>
        </row>
        <row r="7">
          <cell r="C7" t="str">
            <v>20-800-0374</v>
          </cell>
          <cell r="D7" t="str">
            <v>Videoprocessorunits endoscopie</v>
          </cell>
          <cell r="E7" t="str">
            <v>5V627K227</v>
          </cell>
          <cell r="F7" t="str">
            <v>VP-7000 HD</v>
          </cell>
        </row>
        <row r="8">
          <cell r="C8" t="str">
            <v>20-800-0375</v>
          </cell>
          <cell r="D8" t="str">
            <v>lichtbronnen; endoscopen</v>
          </cell>
          <cell r="E8" t="str">
            <v>5S101K608</v>
          </cell>
          <cell r="F8" t="str">
            <v>BL-7000</v>
          </cell>
        </row>
        <row r="9">
          <cell r="C9" t="str">
            <v>33-800-0272</v>
          </cell>
          <cell r="D9" t="str">
            <v xml:space="preserve">Adapter; endoscopie </v>
          </cell>
          <cell r="E9" t="str">
            <v>BA30992</v>
          </cell>
          <cell r="F9" t="str">
            <v>102201B</v>
          </cell>
        </row>
        <row r="10">
          <cell r="C10" t="str">
            <v>06-800-0590</v>
          </cell>
          <cell r="D10" t="str">
            <v>lichtbronnen; endoscopen</v>
          </cell>
          <cell r="E10" t="str">
            <v>CD0621070</v>
          </cell>
          <cell r="F10" t="str">
            <v>STZ 20133101-1   Xenon 300</v>
          </cell>
        </row>
        <row r="11">
          <cell r="C11" t="str">
            <v>06-800-0883</v>
          </cell>
          <cell r="D11" t="str">
            <v>Videoprocessorunits endoscopie</v>
          </cell>
          <cell r="E11" t="str">
            <v>ID 7040</v>
          </cell>
          <cell r="F11" t="str">
            <v>22220030</v>
          </cell>
        </row>
        <row r="12">
          <cell r="C12" t="str">
            <v>07-800-0723</v>
          </cell>
          <cell r="D12" t="str">
            <v>Videoprocessorunits endoscopie</v>
          </cell>
          <cell r="E12" t="str">
            <v>3010-A</v>
          </cell>
          <cell r="F12" t="str">
            <v>200430 20</v>
          </cell>
        </row>
        <row r="13">
          <cell r="C13" t="str">
            <v>07-800-0557</v>
          </cell>
          <cell r="D13" t="str">
            <v>lichtbronnen; endoscopen</v>
          </cell>
          <cell r="E13" t="str">
            <v>FC 0630445</v>
          </cell>
          <cell r="F13" t="str">
            <v>Xenon 300</v>
          </cell>
        </row>
        <row r="14">
          <cell r="C14" t="str">
            <v>07-800-0909</v>
          </cell>
          <cell r="D14" t="str">
            <v>Videoprocessorunits endoscopie</v>
          </cell>
          <cell r="E14" t="str">
            <v>HC 0007</v>
          </cell>
          <cell r="F14" t="str">
            <v>22220030</v>
          </cell>
        </row>
        <row r="15">
          <cell r="C15" t="str">
            <v>10-800-0850</v>
          </cell>
          <cell r="D15" t="str">
            <v>Laryngofiberscoop</v>
          </cell>
          <cell r="E15" t="str">
            <v>G112888</v>
          </cell>
          <cell r="F15" t="str">
            <v>FNL-10RBS</v>
          </cell>
        </row>
        <row r="16">
          <cell r="C16" t="str">
            <v>13-800-0235</v>
          </cell>
          <cell r="D16" t="str">
            <v>lichtbronnen; endoscopen</v>
          </cell>
          <cell r="E16" t="str">
            <v>7202925</v>
          </cell>
          <cell r="F16" t="str">
            <v>CLV-S190</v>
          </cell>
        </row>
        <row r="17">
          <cell r="C17" t="str">
            <v>10-800-0856</v>
          </cell>
          <cell r="D17" t="str">
            <v>Laryngofiberscoop</v>
          </cell>
          <cell r="E17" t="str">
            <v>G112838</v>
          </cell>
          <cell r="F17" t="str">
            <v>FNL-10RBS</v>
          </cell>
        </row>
        <row r="18">
          <cell r="C18" t="str">
            <v>10-800-0864</v>
          </cell>
          <cell r="D18" t="str">
            <v>Laryngofiberscoop</v>
          </cell>
          <cell r="E18" t="str">
            <v>G112821</v>
          </cell>
          <cell r="F18" t="str">
            <v>FNL-10RBS</v>
          </cell>
        </row>
        <row r="19">
          <cell r="C19" t="str">
            <v>13-800-0242</v>
          </cell>
          <cell r="D19" t="str">
            <v>lichtbronnen; endoscopen</v>
          </cell>
          <cell r="E19" t="str">
            <v>7303342</v>
          </cell>
          <cell r="F19" t="str">
            <v>CLV-S190</v>
          </cell>
        </row>
        <row r="20">
          <cell r="C20" t="str">
            <v>10-800-0401</v>
          </cell>
          <cell r="D20" t="str">
            <v>lichtbronnen; endoscopen</v>
          </cell>
          <cell r="E20" t="str">
            <v>10EO11464</v>
          </cell>
          <cell r="F20"/>
        </row>
        <row r="21">
          <cell r="C21" t="str">
            <v>10-800-0865</v>
          </cell>
          <cell r="D21" t="str">
            <v>Laryngofiberscoop</v>
          </cell>
          <cell r="E21" t="str">
            <v>G112817</v>
          </cell>
          <cell r="F21" t="str">
            <v>FNL-10RBS</v>
          </cell>
        </row>
        <row r="22">
          <cell r="C22" t="str">
            <v>10-800-0866</v>
          </cell>
          <cell r="D22" t="str">
            <v>Laryngofiberscoop</v>
          </cell>
          <cell r="E22" t="str">
            <v>G112813</v>
          </cell>
          <cell r="F22" t="str">
            <v>FNL-10RBS</v>
          </cell>
        </row>
        <row r="23">
          <cell r="C23" t="str">
            <v>10-800-0869</v>
          </cell>
          <cell r="D23" t="str">
            <v>Laryngofiberscoop</v>
          </cell>
          <cell r="E23" t="str">
            <v>G112804</v>
          </cell>
          <cell r="F23" t="str">
            <v>FNL-10RBS</v>
          </cell>
        </row>
        <row r="24">
          <cell r="C24" t="str">
            <v>10-800-0871</v>
          </cell>
          <cell r="D24" t="str">
            <v>Laryngofiberscoop</v>
          </cell>
          <cell r="E24" t="str">
            <v>G112854</v>
          </cell>
          <cell r="F24" t="str">
            <v>FNL-10RBS</v>
          </cell>
        </row>
        <row r="25">
          <cell r="C25" t="str">
            <v>11-800-0043</v>
          </cell>
          <cell r="D25" t="str">
            <v>Laryngofiberscoop</v>
          </cell>
          <cell r="E25" t="str">
            <v>G112924</v>
          </cell>
          <cell r="F25" t="str">
            <v>FNL-10RBS</v>
          </cell>
        </row>
        <row r="26">
          <cell r="C26" t="str">
            <v>11-800-0748</v>
          </cell>
          <cell r="D26" t="str">
            <v>Laryngofiberscoop</v>
          </cell>
          <cell r="E26" t="str">
            <v>G113321</v>
          </cell>
          <cell r="F26" t="str">
            <v>FNL-10RBS</v>
          </cell>
        </row>
        <row r="27">
          <cell r="C27" t="str">
            <v>11-800-0753</v>
          </cell>
          <cell r="D27" t="str">
            <v>Laryngofiberscoop</v>
          </cell>
          <cell r="E27" t="str">
            <v>G113312</v>
          </cell>
          <cell r="F27" t="str">
            <v>FNL-10RBS</v>
          </cell>
        </row>
        <row r="28">
          <cell r="C28" t="str">
            <v>14-800-0838</v>
          </cell>
          <cell r="D28" t="str">
            <v>Videoprocessorunits endoscopie</v>
          </cell>
          <cell r="E28" t="str">
            <v>SV717700-P</v>
          </cell>
          <cell r="F28" t="str">
            <v>TC 200  CONNECT</v>
          </cell>
        </row>
        <row r="29">
          <cell r="C29" t="str">
            <v>11-800-0755</v>
          </cell>
          <cell r="D29" t="str">
            <v>Laryngofiberscoop</v>
          </cell>
          <cell r="E29" t="str">
            <v>G113307</v>
          </cell>
          <cell r="F29" t="str">
            <v>FNL-10RBS</v>
          </cell>
        </row>
        <row r="30">
          <cell r="C30" t="str">
            <v>12-800-0404</v>
          </cell>
          <cell r="D30" t="str">
            <v>Videoprocessorunits endoscopie</v>
          </cell>
          <cell r="E30" t="str">
            <v>WX698563-P</v>
          </cell>
          <cell r="F30" t="str">
            <v>HD  hub</v>
          </cell>
        </row>
        <row r="31">
          <cell r="C31" t="str">
            <v>13-800-0234</v>
          </cell>
          <cell r="D31" t="str">
            <v>Videoprocessorunits endoscopie</v>
          </cell>
          <cell r="E31" t="str">
            <v>73535595</v>
          </cell>
          <cell r="F31" t="str">
            <v>OTV-S190</v>
          </cell>
        </row>
        <row r="32">
          <cell r="C32" t="str">
            <v>13-800-0241</v>
          </cell>
          <cell r="D32" t="str">
            <v>Videoprocessorunits endoscopie</v>
          </cell>
          <cell r="E32" t="str">
            <v>7253321</v>
          </cell>
          <cell r="F32" t="str">
            <v>OTV-S190</v>
          </cell>
        </row>
        <row r="33">
          <cell r="C33" t="str">
            <v>11-800-0963</v>
          </cell>
          <cell r="D33" t="str">
            <v>Bronchofiberscoop</v>
          </cell>
          <cell r="E33" t="str">
            <v>2094754</v>
          </cell>
          <cell r="F33" t="str">
            <v>FNL-10RBS</v>
          </cell>
        </row>
        <row r="34">
          <cell r="C34" t="str">
            <v>12-800-0242</v>
          </cell>
          <cell r="D34" t="str">
            <v>Laryngoscoop</v>
          </cell>
          <cell r="E34" t="str">
            <v>116095</v>
          </cell>
          <cell r="F34" t="str">
            <v>Stroboscoop</v>
          </cell>
        </row>
        <row r="35">
          <cell r="C35" t="str">
            <v>13-800-0288</v>
          </cell>
          <cell r="D35" t="str">
            <v>Intubatiefiberscoop</v>
          </cell>
          <cell r="E35" t="str">
            <v>G111591</v>
          </cell>
          <cell r="F35" t="str">
            <v>FL-10BS</v>
          </cell>
        </row>
        <row r="36">
          <cell r="C36" t="str">
            <v>14-800-0846</v>
          </cell>
          <cell r="D36" t="str">
            <v>lichtbronnen; endoscopen</v>
          </cell>
          <cell r="E36" t="str">
            <v>OU3456-C</v>
          </cell>
          <cell r="F36" t="str">
            <v>D- LIGHT-P</v>
          </cell>
        </row>
        <row r="37">
          <cell r="C37" t="str">
            <v>12-800-0599</v>
          </cell>
          <cell r="D37" t="str">
            <v>Laryngoscoop</v>
          </cell>
          <cell r="E37" t="str">
            <v>90001</v>
          </cell>
          <cell r="F37" t="str">
            <v>Stroboscoop</v>
          </cell>
        </row>
        <row r="38">
          <cell r="C38" t="str">
            <v>12-800-0600</v>
          </cell>
          <cell r="D38" t="str">
            <v>Laryngoscoop</v>
          </cell>
          <cell r="E38" t="str">
            <v>81690</v>
          </cell>
          <cell r="F38" t="str">
            <v>Stroboscoop</v>
          </cell>
        </row>
        <row r="39">
          <cell r="C39" t="str">
            <v>12-800-0601</v>
          </cell>
          <cell r="D39" t="str">
            <v>Laryngoscoop</v>
          </cell>
          <cell r="E39" t="str">
            <v>116097</v>
          </cell>
          <cell r="F39" t="str">
            <v>Stroboscoop</v>
          </cell>
        </row>
        <row r="40">
          <cell r="C40" t="str">
            <v>12-800-0602</v>
          </cell>
          <cell r="D40" t="str">
            <v>Laryngoscoop</v>
          </cell>
          <cell r="E40" t="str">
            <v>116656</v>
          </cell>
          <cell r="F40" t="str">
            <v>Stroboscoop</v>
          </cell>
        </row>
        <row r="41">
          <cell r="C41" t="str">
            <v>12-800-0603</v>
          </cell>
          <cell r="D41" t="str">
            <v>Laryngoscoop</v>
          </cell>
          <cell r="E41" t="str">
            <v>125357</v>
          </cell>
          <cell r="F41" t="str">
            <v>Stroboscoop</v>
          </cell>
        </row>
        <row r="42">
          <cell r="C42" t="str">
            <v>12-800-0604</v>
          </cell>
          <cell r="D42" t="str">
            <v>Laryngoscoop</v>
          </cell>
          <cell r="E42" t="str">
            <v>125356</v>
          </cell>
          <cell r="F42" t="str">
            <v>Stroboscoop</v>
          </cell>
        </row>
        <row r="43">
          <cell r="C43" t="str">
            <v>13-091-0113</v>
          </cell>
          <cell r="D43" t="str">
            <v>Koudlichtbron</v>
          </cell>
          <cell r="E43"/>
          <cell r="F43"/>
        </row>
        <row r="44">
          <cell r="C44" t="str">
            <v>14-800-0847</v>
          </cell>
          <cell r="D44" t="str">
            <v>lichtbronnen; endoscopen</v>
          </cell>
          <cell r="E44" t="str">
            <v>UV3263</v>
          </cell>
          <cell r="F44" t="str">
            <v>D-LIGHT P</v>
          </cell>
        </row>
        <row r="45">
          <cell r="C45" t="str">
            <v>14-800-0848</v>
          </cell>
          <cell r="D45" t="str">
            <v>Videoprocessorunits endoscopie</v>
          </cell>
          <cell r="E45" t="str">
            <v>SV717946-P</v>
          </cell>
          <cell r="F45" t="str">
            <v>TC 300  H3-LINK</v>
          </cell>
        </row>
        <row r="46">
          <cell r="C46" t="str">
            <v>13-800-0939</v>
          </cell>
          <cell r="D46" t="str">
            <v>Videoprocessorunits endoscopie</v>
          </cell>
          <cell r="E46" t="str">
            <v>7377453</v>
          </cell>
          <cell r="F46" t="str">
            <v>CV-190</v>
          </cell>
        </row>
        <row r="47">
          <cell r="C47" t="str">
            <v>13-800-0945</v>
          </cell>
          <cell r="D47" t="str">
            <v>Videoprocessorunits endoscopie</v>
          </cell>
          <cell r="E47" t="str">
            <v>7377462</v>
          </cell>
          <cell r="F47" t="str">
            <v>CV-190</v>
          </cell>
        </row>
        <row r="48">
          <cell r="C48" t="str">
            <v>13-800-0946</v>
          </cell>
          <cell r="D48" t="str">
            <v>Videoprocessorunits endoscopie</v>
          </cell>
          <cell r="E48" t="str">
            <v>7377475</v>
          </cell>
          <cell r="F48" t="str">
            <v>CV-190</v>
          </cell>
        </row>
        <row r="49">
          <cell r="C49" t="str">
            <v>14-800-0211</v>
          </cell>
          <cell r="D49" t="str">
            <v>Laryngofiberscoop</v>
          </cell>
          <cell r="E49" t="str">
            <v>G114150</v>
          </cell>
          <cell r="F49" t="str">
            <v>FNL-7RP3</v>
          </cell>
        </row>
        <row r="50">
          <cell r="C50" t="str">
            <v>13-800-0943</v>
          </cell>
          <cell r="D50" t="str">
            <v>lichtbronnen; endoscopen</v>
          </cell>
          <cell r="E50" t="str">
            <v>7337463</v>
          </cell>
          <cell r="F50" t="str">
            <v>CLV-190</v>
          </cell>
        </row>
        <row r="51">
          <cell r="C51" t="str">
            <v>13-800-0944</v>
          </cell>
          <cell r="D51" t="str">
            <v>lichtbronnen; endoscopen</v>
          </cell>
          <cell r="E51" t="str">
            <v>7337070</v>
          </cell>
          <cell r="F51" t="str">
            <v>CLV-190</v>
          </cell>
        </row>
        <row r="52">
          <cell r="C52" t="str">
            <v>14-800-0471</v>
          </cell>
          <cell r="D52" t="str">
            <v>Videoprocessorunits endoscopie</v>
          </cell>
          <cell r="E52" t="str">
            <v>7405176</v>
          </cell>
          <cell r="F52" t="str">
            <v>CV-190</v>
          </cell>
        </row>
        <row r="53">
          <cell r="C53" t="str">
            <v>14-800-0472</v>
          </cell>
          <cell r="D53" t="str">
            <v>Videoprocessorunits endoscopie</v>
          </cell>
          <cell r="E53" t="str">
            <v>7405182</v>
          </cell>
          <cell r="F53" t="str">
            <v>CV-190</v>
          </cell>
        </row>
        <row r="54">
          <cell r="C54" t="str">
            <v>13-800-0949</v>
          </cell>
          <cell r="D54" t="str">
            <v>lichtbronnen; endoscopen</v>
          </cell>
          <cell r="E54" t="str">
            <v>7337468</v>
          </cell>
          <cell r="F54" t="str">
            <v>CLV-190</v>
          </cell>
        </row>
        <row r="55">
          <cell r="C55" t="str">
            <v>14-800-0480</v>
          </cell>
          <cell r="D55" t="str">
            <v>Cystoscoop</v>
          </cell>
          <cell r="E55" t="str">
            <v>W459065</v>
          </cell>
          <cell r="F55" t="str">
            <v>CYF-5</v>
          </cell>
        </row>
        <row r="56">
          <cell r="C56" t="str">
            <v>14-800-0380</v>
          </cell>
          <cell r="D56" t="str">
            <v>Videoprocessorunits endoscopie</v>
          </cell>
          <cell r="E56" t="str">
            <v>HC642705-P</v>
          </cell>
          <cell r="F56" t="str">
            <v>222010 20</v>
          </cell>
        </row>
        <row r="57">
          <cell r="C57" t="str">
            <v>14-800-0387</v>
          </cell>
          <cell r="D57" t="str">
            <v>lichtbronnen; endoscopen</v>
          </cell>
          <cell r="E57" t="str">
            <v>7454056</v>
          </cell>
          <cell r="F57" t="str">
            <v>CLV-190</v>
          </cell>
        </row>
        <row r="58">
          <cell r="C58" t="str">
            <v>14-800-0397</v>
          </cell>
          <cell r="D58" t="str">
            <v>lichtbronnen; endoscopen</v>
          </cell>
          <cell r="E58" t="str">
            <v>7454047</v>
          </cell>
          <cell r="F58" t="str">
            <v>CLV-190</v>
          </cell>
        </row>
        <row r="59">
          <cell r="C59" t="str">
            <v>14-800-0621</v>
          </cell>
          <cell r="D59" t="str">
            <v>Videoprocessorunits endoscopie</v>
          </cell>
          <cell r="E59" t="str">
            <v>7404813</v>
          </cell>
          <cell r="F59" t="str">
            <v>CV-190</v>
          </cell>
        </row>
        <row r="60">
          <cell r="C60" t="str">
            <v>14-800-0839</v>
          </cell>
          <cell r="D60" t="str">
            <v>Videoprocessorunits endoscopie</v>
          </cell>
          <cell r="E60" t="str">
            <v>SV717698-P</v>
          </cell>
          <cell r="F60" t="str">
            <v>TC200  CONNECT</v>
          </cell>
        </row>
        <row r="61">
          <cell r="C61" t="str">
            <v>14-800-0851</v>
          </cell>
          <cell r="D61" t="str">
            <v>Videoprocessorunits endoscopie</v>
          </cell>
          <cell r="E61" t="str">
            <v>SV17957-P</v>
          </cell>
          <cell r="F61" t="str">
            <v>TC 300  H3-LINK</v>
          </cell>
        </row>
        <row r="62">
          <cell r="C62" t="str">
            <v>14-800-0849</v>
          </cell>
          <cell r="D62" t="str">
            <v>Videoprocessorunits endoscopie</v>
          </cell>
          <cell r="E62" t="str">
            <v>SV17943-P</v>
          </cell>
          <cell r="F62" t="str">
            <v>TC 300   H3-LINK</v>
          </cell>
        </row>
        <row r="63">
          <cell r="C63" t="str">
            <v>14-800-0622</v>
          </cell>
          <cell r="D63" t="str">
            <v>lichtbronnen; endoscopen</v>
          </cell>
          <cell r="E63" t="str">
            <v>7453720</v>
          </cell>
          <cell r="F63" t="str">
            <v>CLV-190</v>
          </cell>
        </row>
        <row r="64">
          <cell r="C64" t="str">
            <v>14-800-0853</v>
          </cell>
          <cell r="D64" t="str">
            <v>lichtbronnen; endoscopen</v>
          </cell>
          <cell r="E64" t="str">
            <v>UV3266</v>
          </cell>
          <cell r="F64" t="str">
            <v>D-LIGHT P</v>
          </cell>
        </row>
        <row r="65">
          <cell r="C65" t="str">
            <v>14-800-1342</v>
          </cell>
          <cell r="D65" t="str">
            <v>Videoprocessorunits endoscopie</v>
          </cell>
          <cell r="E65" t="str">
            <v>XV723009P</v>
          </cell>
          <cell r="F65" t="str">
            <v>TC 200  CONNECT</v>
          </cell>
        </row>
        <row r="66">
          <cell r="C66" t="str">
            <v>15-800-0196</v>
          </cell>
          <cell r="D66" t="str">
            <v>Koudlichtbron</v>
          </cell>
          <cell r="E66"/>
          <cell r="F66" t="str">
            <v>XL-202</v>
          </cell>
        </row>
        <row r="67">
          <cell r="C67" t="str">
            <v>14-800-0850</v>
          </cell>
          <cell r="D67" t="str">
            <v>Videoprocessorunits endoscopie</v>
          </cell>
          <cell r="E67" t="str">
            <v>SV17734-P</v>
          </cell>
          <cell r="F67" t="str">
            <v>TC 200  CONNECT</v>
          </cell>
        </row>
        <row r="68">
          <cell r="C68" t="str">
            <v>14-800-0881</v>
          </cell>
          <cell r="D68" t="str">
            <v xml:space="preserve">Intubatiefiberscoop </v>
          </cell>
          <cell r="E68" t="str">
            <v>75791</v>
          </cell>
          <cell r="F68" t="str">
            <v>11301BNX</v>
          </cell>
        </row>
        <row r="69">
          <cell r="C69" t="str">
            <v>85-200-0099</v>
          </cell>
          <cell r="D69" t="str">
            <v>lichtbronnen; endoscopen</v>
          </cell>
          <cell r="E69" t="str">
            <v>364</v>
          </cell>
          <cell r="F69" t="str">
            <v>5107</v>
          </cell>
        </row>
        <row r="70">
          <cell r="C70" t="str">
            <v>98-000-0870A</v>
          </cell>
          <cell r="D70" t="str">
            <v>lichtbronnen; endoscopen</v>
          </cell>
          <cell r="E70" t="str">
            <v>MH2T 179</v>
          </cell>
          <cell r="F70" t="str">
            <v>MV9089T 270W</v>
          </cell>
        </row>
        <row r="71">
          <cell r="C71" t="str">
            <v>99-000-1412</v>
          </cell>
          <cell r="D71" t="str">
            <v>lichtbronnen; endoscopen</v>
          </cell>
          <cell r="E71" t="str">
            <v>X2000073</v>
          </cell>
          <cell r="F71" t="str">
            <v>XL202</v>
          </cell>
        </row>
        <row r="72">
          <cell r="C72" t="str">
            <v>09-800-0733</v>
          </cell>
          <cell r="D72" t="str">
            <v>Videoprocessorunits endoscopie</v>
          </cell>
          <cell r="E72" t="str">
            <v>FA662610-P</v>
          </cell>
          <cell r="F72" t="str">
            <v>SL II Telecam</v>
          </cell>
        </row>
        <row r="73">
          <cell r="C73" t="str">
            <v>14-800-0898</v>
          </cell>
          <cell r="D73" t="str">
            <v>Cystoscoop</v>
          </cell>
          <cell r="E73" t="str">
            <v>W459173</v>
          </cell>
          <cell r="F73" t="str">
            <v>CYF-5</v>
          </cell>
        </row>
        <row r="74">
          <cell r="C74" t="str">
            <v>02-000-0004B</v>
          </cell>
          <cell r="D74" t="str">
            <v>lichtbronnen; endoscopen</v>
          </cell>
          <cell r="E74" t="str">
            <v>001907</v>
          </cell>
          <cell r="F74" t="str">
            <v>OP 930</v>
          </cell>
        </row>
        <row r="75">
          <cell r="C75" t="str">
            <v>07-800-0040</v>
          </cell>
          <cell r="D75" t="str">
            <v>Videoprocessorunits endoscopie</v>
          </cell>
          <cell r="E75" t="str">
            <v>KD633919-B</v>
          </cell>
          <cell r="F75" t="str">
            <v>202230 20  TRICAM SL II</v>
          </cell>
        </row>
        <row r="76">
          <cell r="C76" t="str">
            <v>04-800-0263</v>
          </cell>
          <cell r="D76" t="str">
            <v>lichtbronnen; endoscopen</v>
          </cell>
          <cell r="E76" t="str">
            <v>IF 006551</v>
          </cell>
          <cell r="F76" t="str">
            <v>482 B</v>
          </cell>
        </row>
        <row r="77">
          <cell r="C77" t="str">
            <v>06-800-0051</v>
          </cell>
          <cell r="D77" t="str">
            <v>Videoprocessorunits endoscopie</v>
          </cell>
          <cell r="E77" t="str">
            <v>LE 625446-P</v>
          </cell>
          <cell r="F77" t="str">
            <v>TRICAM SL II</v>
          </cell>
        </row>
        <row r="78">
          <cell r="C78" t="str">
            <v>06-800-0607</v>
          </cell>
          <cell r="D78" t="str">
            <v>lichtbronnen; endoscopen</v>
          </cell>
          <cell r="E78" t="str">
            <v>FD0622481</v>
          </cell>
          <cell r="F78" t="str">
            <v>SCB xenon 300</v>
          </cell>
        </row>
        <row r="79">
          <cell r="C79" t="str">
            <v>07-800-0432</v>
          </cell>
          <cell r="D79" t="str">
            <v>Koudlichtbron</v>
          </cell>
          <cell r="E79" t="str">
            <v>200783365</v>
          </cell>
          <cell r="F79" t="str">
            <v>brightstar</v>
          </cell>
        </row>
        <row r="80">
          <cell r="C80" t="str">
            <v>14-800-1343</v>
          </cell>
          <cell r="D80" t="str">
            <v>Videoprocessorunits endoscopie</v>
          </cell>
          <cell r="E80" t="str">
            <v>937747</v>
          </cell>
          <cell r="F80"/>
        </row>
        <row r="81">
          <cell r="C81" t="str">
            <v>15-091-0018</v>
          </cell>
          <cell r="D81" t="str">
            <v>Biopsie-apparaat</v>
          </cell>
          <cell r="E81" t="str">
            <v>5008754</v>
          </cell>
          <cell r="F81" t="str">
            <v>SUROS</v>
          </cell>
        </row>
        <row r="82">
          <cell r="C82" t="str">
            <v>15-800-0036</v>
          </cell>
          <cell r="D82" t="str">
            <v>Videoprocessorunits endoscopie</v>
          </cell>
          <cell r="E82" t="str">
            <v>EE012285</v>
          </cell>
          <cell r="F82" t="str">
            <v>EPK-i5000</v>
          </cell>
        </row>
        <row r="83">
          <cell r="C83" t="str">
            <v>14-800-0899</v>
          </cell>
          <cell r="D83" t="str">
            <v>Cystoscoop</v>
          </cell>
          <cell r="E83" t="str">
            <v>W459174</v>
          </cell>
          <cell r="F83" t="str">
            <v>CYF-5</v>
          </cell>
        </row>
        <row r="84">
          <cell r="C84" t="str">
            <v>14-800-1188</v>
          </cell>
          <cell r="D84" t="str">
            <v>Cystoscoop</v>
          </cell>
          <cell r="E84" t="str">
            <v>W459269</v>
          </cell>
          <cell r="F84" t="str">
            <v>CYF-5</v>
          </cell>
        </row>
        <row r="85">
          <cell r="C85" t="str">
            <v>14-800-1249</v>
          </cell>
          <cell r="D85" t="str">
            <v>Cystoscoop</v>
          </cell>
          <cell r="E85" t="str">
            <v>W459292</v>
          </cell>
          <cell r="F85" t="str">
            <v>CYF-5</v>
          </cell>
        </row>
        <row r="86">
          <cell r="C86" t="str">
            <v>15-800-0038</v>
          </cell>
          <cell r="D86" t="str">
            <v>Laryngo-videoscopen</v>
          </cell>
          <cell r="E86" t="str">
            <v>H120260</v>
          </cell>
          <cell r="F86" t="str">
            <v>VNL-1570STK</v>
          </cell>
        </row>
        <row r="87">
          <cell r="C87" t="str">
            <v>23-800-2698</v>
          </cell>
          <cell r="D87" t="str">
            <v>Videoprocessorunits endoscopie</v>
          </cell>
          <cell r="E87" t="str">
            <v>XM892616-P</v>
          </cell>
          <cell r="F87" t="str">
            <v>Connect II TC201</v>
          </cell>
        </row>
        <row r="88">
          <cell r="C88" t="str">
            <v>23-800-2699</v>
          </cell>
          <cell r="D88" t="str">
            <v>lichtbronnen; endoscopen</v>
          </cell>
          <cell r="E88" t="str">
            <v>XM10159</v>
          </cell>
          <cell r="F88" t="str">
            <v>TL400</v>
          </cell>
        </row>
        <row r="89">
          <cell r="C89" t="str">
            <v>15-800-0039</v>
          </cell>
          <cell r="D89" t="str">
            <v>Laryngo-videoscopen</v>
          </cell>
          <cell r="E89" t="str">
            <v>H120107</v>
          </cell>
          <cell r="F89" t="str">
            <v>EE-1580K</v>
          </cell>
        </row>
        <row r="90">
          <cell r="C90" t="str">
            <v>15-800-0573</v>
          </cell>
          <cell r="D90" t="str">
            <v>Koudlichtbron</v>
          </cell>
          <cell r="E90" t="str">
            <v>01-21-5059</v>
          </cell>
          <cell r="F90" t="str">
            <v>KL1600LED-2</v>
          </cell>
        </row>
        <row r="91">
          <cell r="C91" t="str">
            <v>15-800-0040</v>
          </cell>
          <cell r="D91" t="str">
            <v>Laryngo-videoscopen</v>
          </cell>
          <cell r="E91" t="str">
            <v>H120183</v>
          </cell>
          <cell r="F91" t="str">
            <v>VNL-1190STK</v>
          </cell>
        </row>
        <row r="92">
          <cell r="C92" t="str">
            <v>10-800-0358</v>
          </cell>
          <cell r="D92" t="str">
            <v>lichtbronnen; endoscopen</v>
          </cell>
          <cell r="E92" t="str">
            <v>7015840</v>
          </cell>
          <cell r="F92" t="str">
            <v>CLV-180</v>
          </cell>
        </row>
        <row r="93">
          <cell r="C93" t="str">
            <v>15-800-0041</v>
          </cell>
          <cell r="D93" t="str">
            <v>Laryngo-videoscopen</v>
          </cell>
          <cell r="E93" t="str">
            <v>H120184</v>
          </cell>
          <cell r="F93" t="str">
            <v>VNL-1190STK</v>
          </cell>
        </row>
        <row r="94">
          <cell r="C94" t="str">
            <v>15-800-0571</v>
          </cell>
          <cell r="D94" t="str">
            <v>Videoprocessorunits endoscopie</v>
          </cell>
          <cell r="E94" t="str">
            <v>7589307</v>
          </cell>
          <cell r="F94" t="str">
            <v>OTV-S190</v>
          </cell>
        </row>
        <row r="95">
          <cell r="C95" t="str">
            <v>15-800-1038</v>
          </cell>
          <cell r="D95" t="str">
            <v>Videoprocessorunits endoscopie</v>
          </cell>
          <cell r="E95" t="str">
            <v>1V614K063</v>
          </cell>
          <cell r="F95" t="str">
            <v>SU-1 Ultrasonic Processor</v>
          </cell>
        </row>
        <row r="96">
          <cell r="C96" t="str">
            <v>15-800-1593</v>
          </cell>
          <cell r="D96" t="str">
            <v>Cystoscoop</v>
          </cell>
          <cell r="E96" t="str">
            <v>W559822</v>
          </cell>
          <cell r="F96" t="str">
            <v>CYF-5</v>
          </cell>
        </row>
        <row r="97">
          <cell r="C97" t="str">
            <v>16-800-1186</v>
          </cell>
          <cell r="D97" t="str">
            <v>Videoprocessorunits endoscopie</v>
          </cell>
          <cell r="E97" t="str">
            <v>16VA73A</v>
          </cell>
          <cell r="F97" t="str">
            <v>CP-1000</v>
          </cell>
        </row>
        <row r="98">
          <cell r="C98" t="str">
            <v>15-800-1624</v>
          </cell>
          <cell r="D98" t="str">
            <v>Cystoscoop</v>
          </cell>
          <cell r="E98" t="str">
            <v>W559871</v>
          </cell>
          <cell r="F98" t="str">
            <v>CYF-5</v>
          </cell>
        </row>
        <row r="99">
          <cell r="C99" t="str">
            <v>16-800-1102</v>
          </cell>
          <cell r="D99" t="str">
            <v>Laryngo-videoscopen</v>
          </cell>
          <cell r="E99" t="str">
            <v>A120022</v>
          </cell>
          <cell r="F99" t="str">
            <v>VNL11-J10</v>
          </cell>
        </row>
        <row r="100">
          <cell r="C100" t="str">
            <v>16-800-1124</v>
          </cell>
          <cell r="D100" t="str">
            <v xml:space="preserve">Intubatiefiberscoop </v>
          </cell>
          <cell r="E100" t="str">
            <v>24962</v>
          </cell>
          <cell r="F100" t="str">
            <v>11301BNX</v>
          </cell>
        </row>
        <row r="101">
          <cell r="C101" t="str">
            <v>16-800-1185</v>
          </cell>
          <cell r="D101" t="str">
            <v>Videoprocessorunits endoscopie</v>
          </cell>
          <cell r="E101" t="str">
            <v>16VA83A</v>
          </cell>
          <cell r="F101" t="str">
            <v>CP-1000</v>
          </cell>
        </row>
        <row r="102">
          <cell r="C102" t="str">
            <v>16-800-1187</v>
          </cell>
          <cell r="D102" t="str">
            <v>Videoprocessorunits endoscopie</v>
          </cell>
          <cell r="E102" t="str">
            <v>16VA84A</v>
          </cell>
          <cell r="F102" t="str">
            <v>CP-1000</v>
          </cell>
        </row>
        <row r="103">
          <cell r="C103" t="str">
            <v>16-800-1188</v>
          </cell>
          <cell r="D103" t="str">
            <v>Videoprocessorunits endoscopie</v>
          </cell>
          <cell r="E103" t="str">
            <v>16VA77A</v>
          </cell>
          <cell r="F103" t="str">
            <v>CP-1000</v>
          </cell>
        </row>
        <row r="104">
          <cell r="C104" t="str">
            <v>16-800-1189</v>
          </cell>
          <cell r="D104" t="str">
            <v>Videoprocessorunits endoscopie</v>
          </cell>
          <cell r="E104" t="str">
            <v>16VA68A</v>
          </cell>
          <cell r="F104" t="str">
            <v>CP-1000</v>
          </cell>
        </row>
        <row r="105">
          <cell r="C105" t="str">
            <v>16-800-1191</v>
          </cell>
          <cell r="D105" t="str">
            <v>Videoprocessorunits endoscopie</v>
          </cell>
          <cell r="E105" t="str">
            <v>16VA62A</v>
          </cell>
          <cell r="F105" t="str">
            <v>CP-1000</v>
          </cell>
        </row>
        <row r="106">
          <cell r="C106" t="str">
            <v>16-800-1196</v>
          </cell>
          <cell r="D106" t="str">
            <v>Videoprocessorunits endoscopie</v>
          </cell>
          <cell r="E106" t="str">
            <v>16VA63A</v>
          </cell>
          <cell r="F106" t="str">
            <v>CP-1000</v>
          </cell>
        </row>
        <row r="107">
          <cell r="C107" t="str">
            <v>16-800-1280</v>
          </cell>
          <cell r="D107" t="str">
            <v>lichtbronnen; endoscopen</v>
          </cell>
          <cell r="E107" t="str">
            <v>2S101K316</v>
          </cell>
          <cell r="F107" t="str">
            <v>BL-7000</v>
          </cell>
        </row>
        <row r="108">
          <cell r="C108" t="str">
            <v>16-800-1281</v>
          </cell>
          <cell r="D108" t="str">
            <v>lichtbronnen; endoscopen</v>
          </cell>
          <cell r="E108" t="str">
            <v>2S101K306</v>
          </cell>
          <cell r="F108" t="str">
            <v>BL-7000</v>
          </cell>
        </row>
        <row r="109">
          <cell r="C109" t="str">
            <v>16-800-1282</v>
          </cell>
          <cell r="D109" t="str">
            <v>lichtbronnen; endoscopen</v>
          </cell>
          <cell r="E109" t="str">
            <v>2S101K305</v>
          </cell>
          <cell r="F109" t="str">
            <v>BL-7000</v>
          </cell>
        </row>
        <row r="110">
          <cell r="C110" t="str">
            <v>16-800-1283</v>
          </cell>
          <cell r="D110" t="str">
            <v>lichtbronnen; endoscopen</v>
          </cell>
          <cell r="E110" t="str">
            <v>2S101K304</v>
          </cell>
          <cell r="F110" t="str">
            <v>BL-7000</v>
          </cell>
        </row>
        <row r="111">
          <cell r="C111" t="str">
            <v>16-800-1284</v>
          </cell>
          <cell r="D111" t="str">
            <v>lichtbronnen; endoscopen</v>
          </cell>
          <cell r="E111" t="str">
            <v>2S101K303</v>
          </cell>
          <cell r="F111" t="str">
            <v>BL-7000</v>
          </cell>
        </row>
        <row r="112">
          <cell r="C112" t="str">
            <v>16-800-1192</v>
          </cell>
          <cell r="D112" t="str">
            <v>Videoprocessorunits endoscopie</v>
          </cell>
          <cell r="E112" t="str">
            <v>16VA61A</v>
          </cell>
          <cell r="F112" t="str">
            <v>CP-1000</v>
          </cell>
        </row>
        <row r="113">
          <cell r="C113" t="str">
            <v>16-800-1193</v>
          </cell>
          <cell r="D113" t="str">
            <v>Videoprocessorunits endoscopie</v>
          </cell>
          <cell r="E113" t="str">
            <v>16VA29A</v>
          </cell>
          <cell r="F113" t="str">
            <v>CP-1000</v>
          </cell>
        </row>
        <row r="114">
          <cell r="C114" t="str">
            <v>16-800-1194</v>
          </cell>
          <cell r="D114" t="str">
            <v>Videoprocessorunits endoscopie</v>
          </cell>
          <cell r="E114" t="str">
            <v>16VA35A</v>
          </cell>
          <cell r="F114" t="str">
            <v>CP-1000</v>
          </cell>
        </row>
        <row r="115">
          <cell r="C115" t="str">
            <v>19-820-1091</v>
          </cell>
          <cell r="D115" t="str">
            <v>Koudlichtbron</v>
          </cell>
          <cell r="E115" t="str">
            <v>44537970039705152</v>
          </cell>
          <cell r="F115" t="str">
            <v>KL1600 LED</v>
          </cell>
        </row>
        <row r="116">
          <cell r="C116" t="str">
            <v>16-800-1385</v>
          </cell>
          <cell r="D116" t="str">
            <v>lichtbronnen; endoscopen</v>
          </cell>
          <cell r="E116" t="str">
            <v>14087B1-085</v>
          </cell>
          <cell r="F116" t="str">
            <v xml:space="preserve"> Rhyno laryngeal 9400</v>
          </cell>
        </row>
        <row r="117">
          <cell r="C117" t="str">
            <v>16-800-1195</v>
          </cell>
          <cell r="D117" t="str">
            <v>Videoprocessorunits endoscopie</v>
          </cell>
          <cell r="E117" t="str">
            <v>16VA32A</v>
          </cell>
          <cell r="F117" t="str">
            <v>CP-1000</v>
          </cell>
        </row>
        <row r="118">
          <cell r="C118" t="str">
            <v>16-800-1285</v>
          </cell>
          <cell r="D118" t="str">
            <v>Colono-videoscopen</v>
          </cell>
          <cell r="E118" t="str">
            <v>1C731K118</v>
          </cell>
          <cell r="F118" t="str">
            <v>EC-760ZP-V/L</v>
          </cell>
        </row>
        <row r="119">
          <cell r="C119" t="str">
            <v>16-800-1292</v>
          </cell>
          <cell r="D119" t="str">
            <v>Gastro-videoscopen</v>
          </cell>
          <cell r="E119" t="str">
            <v>1U048K138</v>
          </cell>
          <cell r="F119" t="str">
            <v>EG-580UR</v>
          </cell>
        </row>
        <row r="120">
          <cell r="C120" t="str">
            <v>16-800-1303</v>
          </cell>
          <cell r="D120" t="str">
            <v>Videoprocessorunits endoscopie</v>
          </cell>
          <cell r="E120" t="str">
            <v>WT755192-P (1)</v>
          </cell>
          <cell r="F120" t="str">
            <v>TC200 EN</v>
          </cell>
        </row>
        <row r="121">
          <cell r="C121" t="str">
            <v>16-800-1392</v>
          </cell>
          <cell r="D121" t="str">
            <v>Laryngo-videoscopen</v>
          </cell>
          <cell r="E121" t="str">
            <v>A120025</v>
          </cell>
          <cell r="F121" t="str">
            <v>VNL11-J10</v>
          </cell>
        </row>
        <row r="122">
          <cell r="C122" t="str">
            <v>16-800-1393</v>
          </cell>
          <cell r="D122" t="str">
            <v>Laryngo-videoscopen</v>
          </cell>
          <cell r="E122" t="str">
            <v>A120023</v>
          </cell>
          <cell r="F122" t="str">
            <v>VNL11-J10</v>
          </cell>
        </row>
        <row r="123">
          <cell r="C123" t="str">
            <v>16-800-1394</v>
          </cell>
          <cell r="D123" t="str">
            <v>Laryngo-videoscopen</v>
          </cell>
          <cell r="E123" t="str">
            <v>A120024</v>
          </cell>
          <cell r="F123" t="str">
            <v>VNL11-J10</v>
          </cell>
        </row>
        <row r="124">
          <cell r="C124" t="str">
            <v>16-800-1471</v>
          </cell>
          <cell r="D124" t="str">
            <v>Videoprocessorunits endoscopie</v>
          </cell>
          <cell r="E124" t="str">
            <v>2V627K305</v>
          </cell>
          <cell r="F124" t="str">
            <v>VP-7000 HD</v>
          </cell>
        </row>
        <row r="125">
          <cell r="C125" t="str">
            <v>16-800-1472</v>
          </cell>
          <cell r="D125" t="str">
            <v>Videoprocessorunits endoscopie</v>
          </cell>
          <cell r="E125" t="str">
            <v>2V627K306</v>
          </cell>
          <cell r="F125" t="str">
            <v>VP-7000 HD</v>
          </cell>
        </row>
        <row r="126">
          <cell r="C126" t="str">
            <v>16-800-1473</v>
          </cell>
          <cell r="D126" t="str">
            <v>Videoprocessorunits endoscopie</v>
          </cell>
          <cell r="E126" t="str">
            <v>2V627K307</v>
          </cell>
          <cell r="F126" t="str">
            <v>VP-7000 HD</v>
          </cell>
        </row>
        <row r="127">
          <cell r="C127" t="str">
            <v>16-800-1474</v>
          </cell>
          <cell r="D127" t="str">
            <v>Videoprocessorunits endoscopie</v>
          </cell>
          <cell r="E127" t="str">
            <v>2V627K308</v>
          </cell>
          <cell r="F127" t="str">
            <v>VP-7000 HD</v>
          </cell>
        </row>
        <row r="128">
          <cell r="C128" t="str">
            <v>16-800-1475</v>
          </cell>
          <cell r="D128" t="str">
            <v>Videoprocessorunits endoscopie</v>
          </cell>
          <cell r="E128" t="str">
            <v>2V627K309</v>
          </cell>
          <cell r="F128" t="str">
            <v>VP-7000 HD</v>
          </cell>
        </row>
        <row r="129">
          <cell r="C129" t="str">
            <v>16-800-1557</v>
          </cell>
          <cell r="D129" t="str">
            <v>lichtbronnen; endoscopen</v>
          </cell>
          <cell r="E129" t="str">
            <v>WT10707 (1)</v>
          </cell>
          <cell r="F129" t="str">
            <v>20161401-1  LED lichtbron 175 W</v>
          </cell>
        </row>
        <row r="130">
          <cell r="C130" t="str">
            <v>16-800-1558</v>
          </cell>
          <cell r="D130" t="str">
            <v>lichtbronnen; endoscopen</v>
          </cell>
          <cell r="E130" t="str">
            <v>XT10929 (1)</v>
          </cell>
          <cell r="F130" t="str">
            <v>20161401-1  LED lichtbron 175 W</v>
          </cell>
        </row>
        <row r="131">
          <cell r="C131" t="str">
            <v>16-800-1537</v>
          </cell>
          <cell r="D131" t="str">
            <v>Laryngofiberscoop</v>
          </cell>
          <cell r="E131" t="str">
            <v>H115462</v>
          </cell>
          <cell r="F131" t="str">
            <v>FNL-7RP3</v>
          </cell>
        </row>
        <row r="132">
          <cell r="C132" t="str">
            <v>12-800-0545</v>
          </cell>
          <cell r="D132" t="str">
            <v>lichtbronnen; endoscopen</v>
          </cell>
          <cell r="E132" t="str">
            <v>XX0684056</v>
          </cell>
          <cell r="F132" t="str">
            <v>300 Watt   20133120</v>
          </cell>
        </row>
        <row r="133">
          <cell r="C133" t="str">
            <v>17-555-0010</v>
          </cell>
          <cell r="D133" t="str">
            <v>Laryngo-videoscopen</v>
          </cell>
          <cell r="E133" t="str">
            <v>17NA21B</v>
          </cell>
          <cell r="F133" t="str">
            <v>VNL9-CP</v>
          </cell>
        </row>
        <row r="134">
          <cell r="C134" t="str">
            <v>08-800-1349</v>
          </cell>
          <cell r="D134" t="str">
            <v>Endoscopen</v>
          </cell>
          <cell r="E134" t="str">
            <v>164638</v>
          </cell>
          <cell r="F134">
            <v>11577</v>
          </cell>
        </row>
        <row r="135">
          <cell r="C135" t="str">
            <v>16-800-1552</v>
          </cell>
          <cell r="D135" t="str">
            <v>Videoprocessorunits endoscopie</v>
          </cell>
          <cell r="E135" t="str">
            <v>XT755997-P (1)</v>
          </cell>
          <cell r="F135" t="str">
            <v>TC200   CONNECT</v>
          </cell>
        </row>
        <row r="136">
          <cell r="C136" t="str">
            <v>17-800-0954</v>
          </cell>
          <cell r="D136" t="str">
            <v>Videoprocessorunits endoscopie</v>
          </cell>
          <cell r="E136" t="str">
            <v>RS764359-P (1)</v>
          </cell>
          <cell r="F136" t="str">
            <v>TC 300   H3-LINK</v>
          </cell>
        </row>
        <row r="137">
          <cell r="C137" t="str">
            <v>08-800-1352</v>
          </cell>
          <cell r="D137" t="str">
            <v>Endoscopen</v>
          </cell>
          <cell r="E137" t="str">
            <v>1135277</v>
          </cell>
          <cell r="F137">
            <v>11576</v>
          </cell>
        </row>
        <row r="138">
          <cell r="C138" t="str">
            <v>16-800-1553</v>
          </cell>
          <cell r="D138" t="str">
            <v>Videoprocessorunits endoscopie</v>
          </cell>
          <cell r="E138" t="str">
            <v>WT755097-P (1)</v>
          </cell>
          <cell r="F138" t="str">
            <v>TC300    H3-LINK</v>
          </cell>
        </row>
        <row r="139">
          <cell r="C139" t="str">
            <v>16-800-1554</v>
          </cell>
          <cell r="D139" t="str">
            <v>Videoprocessorunits endoscopie</v>
          </cell>
          <cell r="E139" t="str">
            <v>XT756434-P(1)</v>
          </cell>
          <cell r="F139" t="str">
            <v>TC300    H3- LINK</v>
          </cell>
        </row>
        <row r="140">
          <cell r="C140" t="str">
            <v>17-091-0379</v>
          </cell>
          <cell r="D140" t="str">
            <v>Videoprocessorunits endoscopie</v>
          </cell>
          <cell r="E140" t="str">
            <v>7700043</v>
          </cell>
          <cell r="F140" t="str">
            <v>OTV-S200</v>
          </cell>
        </row>
        <row r="141">
          <cell r="C141" t="str">
            <v>17-800-0144</v>
          </cell>
          <cell r="D141" t="str">
            <v>Cystoscoop</v>
          </cell>
          <cell r="E141" t="str">
            <v>2768952</v>
          </cell>
          <cell r="F141" t="str">
            <v>CYF-5</v>
          </cell>
        </row>
        <row r="142">
          <cell r="C142" t="str">
            <v>17-800-0746</v>
          </cell>
          <cell r="D142" t="str">
            <v>Laryngo-videoscopen</v>
          </cell>
          <cell r="E142" t="str">
            <v>16NA27B</v>
          </cell>
          <cell r="F142" t="str">
            <v>VNL9-CP</v>
          </cell>
        </row>
        <row r="143">
          <cell r="C143" t="str">
            <v>17-800-1053</v>
          </cell>
          <cell r="D143" t="str">
            <v>Videoprocessorunits endoscopie</v>
          </cell>
          <cell r="E143" t="str">
            <v>534187</v>
          </cell>
          <cell r="F143" t="str">
            <v>CORE - SK1436</v>
          </cell>
        </row>
        <row r="144">
          <cell r="C144" t="str">
            <v>17-800-1072</v>
          </cell>
          <cell r="D144" t="str">
            <v>Colono-videoscopen</v>
          </cell>
          <cell r="E144" t="str">
            <v>2726731</v>
          </cell>
          <cell r="F144" t="str">
            <v>PCF-H190DL</v>
          </cell>
        </row>
        <row r="145">
          <cell r="C145" t="str">
            <v>17-800-1074</v>
          </cell>
          <cell r="D145" t="str">
            <v>Colono-videoscopen</v>
          </cell>
          <cell r="E145" t="str">
            <v>2772672</v>
          </cell>
          <cell r="F145" t="str">
            <v>CF-HQ190L</v>
          </cell>
        </row>
        <row r="146">
          <cell r="C146" t="str">
            <v>17-800-1075</v>
          </cell>
          <cell r="D146" t="str">
            <v>Colono-videoscopen</v>
          </cell>
          <cell r="E146" t="str">
            <v>2772675</v>
          </cell>
          <cell r="F146" t="str">
            <v>CF-HQ190L</v>
          </cell>
        </row>
        <row r="147">
          <cell r="C147" t="str">
            <v>17-800-1076</v>
          </cell>
          <cell r="D147" t="str">
            <v>Colono-videoscopen</v>
          </cell>
          <cell r="E147" t="str">
            <v>2772680</v>
          </cell>
          <cell r="F147" t="str">
            <v>CF-HQ190L</v>
          </cell>
        </row>
        <row r="148">
          <cell r="C148" t="str">
            <v>17-800-1077</v>
          </cell>
          <cell r="D148" t="str">
            <v>Colono-videoscopen</v>
          </cell>
          <cell r="E148" t="str">
            <v>2772683</v>
          </cell>
          <cell r="F148" t="str">
            <v>CF-HQ190L</v>
          </cell>
        </row>
        <row r="149">
          <cell r="C149" t="str">
            <v>17-800-1078</v>
          </cell>
          <cell r="D149" t="str">
            <v>Nasogastro-videoscopen</v>
          </cell>
          <cell r="E149" t="str">
            <v>2733069</v>
          </cell>
          <cell r="F149" t="str">
            <v>GIF-XP190N</v>
          </cell>
        </row>
        <row r="150">
          <cell r="C150" t="str">
            <v>17-800-1230</v>
          </cell>
          <cell r="D150" t="str">
            <v>Laryngo-videoscopen</v>
          </cell>
          <cell r="E150" t="str">
            <v>A120047</v>
          </cell>
          <cell r="F150" t="str">
            <v>VNL8-J10</v>
          </cell>
        </row>
        <row r="151">
          <cell r="C151" t="str">
            <v>17-800-1249</v>
          </cell>
          <cell r="D151" t="str">
            <v>Laryngo-videoscopen</v>
          </cell>
          <cell r="E151" t="str">
            <v>17NA98A</v>
          </cell>
          <cell r="F151" t="str">
            <v>VNL9-CP</v>
          </cell>
        </row>
        <row r="152">
          <cell r="C152" t="str">
            <v>17-800-1251</v>
          </cell>
          <cell r="D152" t="str">
            <v>Laryngo-videoscopen</v>
          </cell>
          <cell r="E152" t="str">
            <v>17NA20B</v>
          </cell>
          <cell r="F152" t="str">
            <v>VNL9-CP</v>
          </cell>
        </row>
        <row r="153">
          <cell r="C153" t="str">
            <v>17-800-1255</v>
          </cell>
          <cell r="D153" t="str">
            <v>Laryngo-videoscopen</v>
          </cell>
          <cell r="E153" t="str">
            <v>17NA11B</v>
          </cell>
          <cell r="F153" t="str">
            <v>VNL9-CP</v>
          </cell>
        </row>
        <row r="154">
          <cell r="C154" t="str">
            <v>18-800-0362</v>
          </cell>
          <cell r="D154" t="str">
            <v>Laryngoscoop</v>
          </cell>
          <cell r="E154" t="str">
            <v>1100328470</v>
          </cell>
          <cell r="F154">
            <v>70</v>
          </cell>
        </row>
        <row r="155">
          <cell r="C155" t="str">
            <v>21-800-1876</v>
          </cell>
          <cell r="D155" t="str">
            <v>Videoprocessorunits endoscopie</v>
          </cell>
          <cell r="E155" t="str">
            <v>WO045231-K</v>
          </cell>
          <cell r="F155" t="str">
            <v>TH130</v>
          </cell>
        </row>
        <row r="156">
          <cell r="C156" t="str">
            <v>17-800-1264</v>
          </cell>
          <cell r="D156" t="str">
            <v>Laryngo-videoscopen</v>
          </cell>
          <cell r="E156" t="str">
            <v>17NA17B</v>
          </cell>
          <cell r="F156" t="str">
            <v>VNL9-CP</v>
          </cell>
        </row>
        <row r="157">
          <cell r="C157" t="str">
            <v>17-800-1267</v>
          </cell>
          <cell r="D157" t="str">
            <v>Laryngo-videoscopen</v>
          </cell>
          <cell r="E157" t="str">
            <v>18NA09A</v>
          </cell>
          <cell r="F157" t="str">
            <v>VNL9-CP</v>
          </cell>
        </row>
        <row r="158">
          <cell r="C158" t="str">
            <v>17-800-1271</v>
          </cell>
          <cell r="D158" t="str">
            <v>Laryngo-videoscopen</v>
          </cell>
          <cell r="E158" t="str">
            <v>18NA16A</v>
          </cell>
          <cell r="F158" t="str">
            <v>VNL9-CP</v>
          </cell>
        </row>
        <row r="159">
          <cell r="C159" t="str">
            <v>17-800-1739</v>
          </cell>
          <cell r="D159" t="str">
            <v>Videoprocessorunits endoscopie</v>
          </cell>
          <cell r="E159" t="str">
            <v>10488964</v>
          </cell>
          <cell r="F159" t="str">
            <v>CORE 372601 - SL0032</v>
          </cell>
        </row>
        <row r="160">
          <cell r="C160" t="str">
            <v>18-800-0361</v>
          </cell>
          <cell r="D160" t="str">
            <v>Laryngoscoop</v>
          </cell>
          <cell r="E160" t="str">
            <v>1100328468</v>
          </cell>
          <cell r="F160">
            <v>70</v>
          </cell>
        </row>
        <row r="161">
          <cell r="C161" t="str">
            <v>18-800-0388</v>
          </cell>
          <cell r="D161" t="str">
            <v>Urethro-videoscopen</v>
          </cell>
          <cell r="E161" t="str">
            <v>2823759</v>
          </cell>
          <cell r="F161" t="str">
            <v>URF-V2</v>
          </cell>
        </row>
        <row r="162">
          <cell r="C162" t="str">
            <v>18-800-0391</v>
          </cell>
          <cell r="D162" t="str">
            <v>Videoprocessorunits endoscopie</v>
          </cell>
          <cell r="E162" t="str">
            <v>17VA79A</v>
          </cell>
          <cell r="F162" t="str">
            <v>CP-1000</v>
          </cell>
        </row>
        <row r="163">
          <cell r="C163" t="str">
            <v>18-800-0392</v>
          </cell>
          <cell r="D163" t="str">
            <v>Videoprocessorunits endoscopie</v>
          </cell>
          <cell r="E163" t="str">
            <v>17VA96A</v>
          </cell>
          <cell r="F163" t="str">
            <v>CP-1000</v>
          </cell>
        </row>
        <row r="164">
          <cell r="C164" t="str">
            <v>18-800-0500</v>
          </cell>
          <cell r="D164" t="str">
            <v>Gastro-videoscopen</v>
          </cell>
          <cell r="E164" t="str">
            <v>2G411K043</v>
          </cell>
          <cell r="F164" t="str">
            <v>EG-760CT</v>
          </cell>
        </row>
        <row r="165">
          <cell r="C165" t="str">
            <v>18-800-0822</v>
          </cell>
          <cell r="D165" t="str">
            <v>Gastro-videoscopen</v>
          </cell>
          <cell r="E165" t="str">
            <v>2842330</v>
          </cell>
          <cell r="F165" t="str">
            <v>GIF-1TH190</v>
          </cell>
        </row>
        <row r="166">
          <cell r="C166" t="str">
            <v>18-800-0823</v>
          </cell>
          <cell r="D166" t="str">
            <v>Gastro-videoscopen</v>
          </cell>
        </row>
        <row r="167">
          <cell r="C167" t="str">
            <v>18-800-0825</v>
          </cell>
          <cell r="D167" t="str">
            <v>Colono-videoscopen</v>
          </cell>
        </row>
        <row r="168">
          <cell r="C168" t="str">
            <v>18-800-0949</v>
          </cell>
          <cell r="D168" t="str">
            <v>Gastro-videoscopen</v>
          </cell>
          <cell r="E168" t="str">
            <v>3U047K013</v>
          </cell>
          <cell r="F168" t="str">
            <v>EG-580UT</v>
          </cell>
        </row>
        <row r="169">
          <cell r="C169" t="str">
            <v>18-800-0975</v>
          </cell>
          <cell r="D169" t="str">
            <v>Laryngofiberscoop</v>
          </cell>
          <cell r="E169" t="str">
            <v>K110184</v>
          </cell>
          <cell r="F169" t="str">
            <v>FNL-10RBS</v>
          </cell>
        </row>
        <row r="170">
          <cell r="C170" t="str">
            <v>18-800-0976</v>
          </cell>
          <cell r="D170" t="str">
            <v>Laryngofiberscoop</v>
          </cell>
          <cell r="E170" t="str">
            <v>K110158</v>
          </cell>
          <cell r="F170" t="str">
            <v>FNL-10RBS</v>
          </cell>
        </row>
        <row r="171">
          <cell r="C171" t="str">
            <v>18-800-0977</v>
          </cell>
          <cell r="D171" t="str">
            <v>Laryngofiberscoop</v>
          </cell>
          <cell r="E171" t="str">
            <v>K110156</v>
          </cell>
          <cell r="F171" t="str">
            <v>FNL-10RBS</v>
          </cell>
        </row>
        <row r="172">
          <cell r="C172" t="str">
            <v>18-800-0978</v>
          </cell>
          <cell r="D172" t="str">
            <v>Laryngofiberscoop</v>
          </cell>
          <cell r="E172" t="str">
            <v>K110176</v>
          </cell>
          <cell r="F172" t="str">
            <v>FNL-10RBS</v>
          </cell>
        </row>
        <row r="173">
          <cell r="C173" t="str">
            <v>18-800-0979</v>
          </cell>
          <cell r="D173" t="str">
            <v>Laryngofiberscoop</v>
          </cell>
          <cell r="E173" t="str">
            <v>K110157</v>
          </cell>
          <cell r="F173" t="str">
            <v>FNL-10RBS</v>
          </cell>
        </row>
        <row r="174">
          <cell r="C174" t="str">
            <v>18-800-0980</v>
          </cell>
          <cell r="D174" t="str">
            <v>Laryngofiberscoop</v>
          </cell>
          <cell r="E174" t="str">
            <v>K110182</v>
          </cell>
          <cell r="F174" t="str">
            <v>FNL-10RBS</v>
          </cell>
        </row>
        <row r="175">
          <cell r="C175" t="str">
            <v>18-800-0981</v>
          </cell>
          <cell r="D175" t="str">
            <v>Laryngofiberscoop</v>
          </cell>
          <cell r="E175" t="str">
            <v>K110174</v>
          </cell>
          <cell r="F175" t="str">
            <v>FNL-10RBS</v>
          </cell>
        </row>
        <row r="176">
          <cell r="C176" t="str">
            <v>18-800-0982</v>
          </cell>
          <cell r="D176" t="str">
            <v>Laryngofiberscoop</v>
          </cell>
          <cell r="E176" t="str">
            <v>K110180</v>
          </cell>
          <cell r="F176" t="str">
            <v>FNL-10RBS</v>
          </cell>
        </row>
        <row r="177">
          <cell r="C177" t="str">
            <v>18-800-0984</v>
          </cell>
          <cell r="D177" t="str">
            <v>Laryngofiberscoop</v>
          </cell>
          <cell r="E177" t="str">
            <v>K110162</v>
          </cell>
          <cell r="F177" t="str">
            <v>FNL-10RBS</v>
          </cell>
        </row>
        <row r="178">
          <cell r="C178" t="str">
            <v>18-800-0986</v>
          </cell>
          <cell r="D178" t="str">
            <v>Laryngofiberscoop</v>
          </cell>
          <cell r="E178" t="str">
            <v>K110189</v>
          </cell>
          <cell r="F178" t="str">
            <v>FNL-10RBS</v>
          </cell>
        </row>
        <row r="179">
          <cell r="C179" t="str">
            <v>18-800-0987</v>
          </cell>
          <cell r="D179" t="str">
            <v>Laryngofiberscoop</v>
          </cell>
          <cell r="E179" t="str">
            <v>K110167</v>
          </cell>
          <cell r="F179" t="str">
            <v>FNL-10RBS</v>
          </cell>
        </row>
        <row r="180">
          <cell r="C180" t="str">
            <v>18-800-0988</v>
          </cell>
          <cell r="D180" t="str">
            <v>Laryngofiberscoop</v>
          </cell>
          <cell r="E180" t="str">
            <v>K110185</v>
          </cell>
          <cell r="F180" t="str">
            <v>FNL-10RBS</v>
          </cell>
        </row>
        <row r="181">
          <cell r="C181" t="str">
            <v>18-800-0989</v>
          </cell>
          <cell r="D181" t="str">
            <v>Laryngofiberscoop</v>
          </cell>
          <cell r="E181" t="str">
            <v>K110170</v>
          </cell>
          <cell r="F181" t="str">
            <v>FNL-10RBS</v>
          </cell>
        </row>
        <row r="182">
          <cell r="C182" t="str">
            <v>18-800-0990</v>
          </cell>
          <cell r="D182" t="str">
            <v>Laryngofiberscoop</v>
          </cell>
          <cell r="E182" t="str">
            <v>K110186</v>
          </cell>
          <cell r="F182" t="str">
            <v>FNL-10RBS</v>
          </cell>
        </row>
        <row r="183">
          <cell r="C183" t="str">
            <v>18-800-0992</v>
          </cell>
          <cell r="D183" t="str">
            <v>Laryngofiberscoop</v>
          </cell>
          <cell r="E183" t="str">
            <v>K110175</v>
          </cell>
          <cell r="F183" t="str">
            <v>FNL-10RBS</v>
          </cell>
        </row>
        <row r="184">
          <cell r="C184" t="str">
            <v>18-800-0993</v>
          </cell>
          <cell r="D184" t="str">
            <v>Laryngofiberscoop</v>
          </cell>
          <cell r="E184" t="str">
            <v>K110179</v>
          </cell>
          <cell r="F184" t="str">
            <v>FNL-10RBS</v>
          </cell>
        </row>
        <row r="185">
          <cell r="C185" t="str">
            <v>18-800-0994</v>
          </cell>
          <cell r="D185" t="str">
            <v>Laryngofiberscoop</v>
          </cell>
          <cell r="E185" t="str">
            <v>K110178</v>
          </cell>
          <cell r="F185" t="str">
            <v>FNL-10RBS</v>
          </cell>
        </row>
        <row r="186">
          <cell r="C186" t="str">
            <v>18-800-0995</v>
          </cell>
          <cell r="D186" t="str">
            <v>Laryngofiberscoop</v>
          </cell>
          <cell r="E186" t="str">
            <v>K110159</v>
          </cell>
          <cell r="F186" t="str">
            <v>FNL-10RBS</v>
          </cell>
        </row>
        <row r="187">
          <cell r="C187" t="str">
            <v>18-800-0996</v>
          </cell>
          <cell r="D187" t="str">
            <v>Laryngofiberscoop</v>
          </cell>
          <cell r="E187" t="str">
            <v>K110161</v>
          </cell>
          <cell r="F187" t="str">
            <v>FNL-10RBS</v>
          </cell>
        </row>
        <row r="188">
          <cell r="C188" t="str">
            <v>18-800-0997</v>
          </cell>
          <cell r="D188" t="str">
            <v>Laryngofiberscoop</v>
          </cell>
          <cell r="E188" t="str">
            <v>K110147</v>
          </cell>
          <cell r="F188" t="str">
            <v>FNL-10RBS</v>
          </cell>
        </row>
        <row r="189">
          <cell r="C189" t="str">
            <v>18-800-0998</v>
          </cell>
          <cell r="D189" t="str">
            <v>Laryngofiberscoop</v>
          </cell>
          <cell r="E189" t="str">
            <v>K110177</v>
          </cell>
          <cell r="F189" t="str">
            <v>FNL-10RBS</v>
          </cell>
        </row>
        <row r="190">
          <cell r="C190" t="str">
            <v>18-800-0999</v>
          </cell>
          <cell r="D190" t="str">
            <v>Laryngofiberscoop</v>
          </cell>
          <cell r="E190" t="str">
            <v>K110151</v>
          </cell>
          <cell r="F190" t="str">
            <v>FNL-10RBS</v>
          </cell>
        </row>
        <row r="191">
          <cell r="C191" t="str">
            <v>18-800-1000</v>
          </cell>
          <cell r="D191" t="str">
            <v>Laryngofiberscoop</v>
          </cell>
          <cell r="E191" t="str">
            <v>K110165</v>
          </cell>
          <cell r="F191" t="str">
            <v>FNL-10RBS</v>
          </cell>
        </row>
        <row r="192">
          <cell r="C192" t="str">
            <v>18-800-1001</v>
          </cell>
          <cell r="D192" t="str">
            <v>Laryngofiberscoop</v>
          </cell>
          <cell r="E192" t="str">
            <v>K110155</v>
          </cell>
          <cell r="F192" t="str">
            <v>FNL-10RBS</v>
          </cell>
        </row>
        <row r="193">
          <cell r="C193" t="str">
            <v>18-800-1002</v>
          </cell>
          <cell r="D193" t="str">
            <v>Laryngofiberscoop</v>
          </cell>
          <cell r="E193" t="str">
            <v>K110173</v>
          </cell>
          <cell r="F193" t="str">
            <v>FNL-10RBS</v>
          </cell>
        </row>
        <row r="194">
          <cell r="C194" t="str">
            <v>18-800-1003</v>
          </cell>
          <cell r="D194" t="str">
            <v>Laryngofiberscoop</v>
          </cell>
          <cell r="E194" t="str">
            <v>K110163</v>
          </cell>
          <cell r="F194" t="str">
            <v>FNL-10RBS</v>
          </cell>
        </row>
        <row r="195">
          <cell r="C195" t="str">
            <v>18-800-1004</v>
          </cell>
          <cell r="D195" t="str">
            <v>Laryngofiberscoop</v>
          </cell>
          <cell r="E195" t="str">
            <v>K110153</v>
          </cell>
          <cell r="F195" t="str">
            <v>FNL-10RBS</v>
          </cell>
        </row>
        <row r="196">
          <cell r="C196" t="str">
            <v>18-800-1009</v>
          </cell>
          <cell r="D196" t="str">
            <v>Laryngo-videoscopen</v>
          </cell>
          <cell r="E196" t="str">
            <v>18NA07C</v>
          </cell>
          <cell r="F196" t="str">
            <v>VNL9-CP</v>
          </cell>
        </row>
        <row r="197">
          <cell r="C197" t="str">
            <v>18-800-1010</v>
          </cell>
          <cell r="D197" t="str">
            <v>Laryngo-videoscopen</v>
          </cell>
          <cell r="E197" t="str">
            <v>18NA04C</v>
          </cell>
          <cell r="F197" t="str">
            <v>VNL9-CP</v>
          </cell>
        </row>
        <row r="198">
          <cell r="C198" t="str">
            <v>18-800-1011</v>
          </cell>
          <cell r="D198" t="str">
            <v>Laryngo-videoscopen</v>
          </cell>
          <cell r="E198" t="str">
            <v>18NA94B</v>
          </cell>
          <cell r="F198" t="str">
            <v>VNL9-CP</v>
          </cell>
        </row>
        <row r="199">
          <cell r="C199" t="str">
            <v>18-800-1012</v>
          </cell>
          <cell r="D199" t="str">
            <v>Laryngo-videoscopen</v>
          </cell>
          <cell r="E199" t="str">
            <v>18NA34C</v>
          </cell>
          <cell r="F199" t="str">
            <v>VNL9-CP</v>
          </cell>
        </row>
        <row r="200">
          <cell r="C200" t="str">
            <v>18-800-1014</v>
          </cell>
          <cell r="D200" t="str">
            <v>Laryngo-videoscopen</v>
          </cell>
          <cell r="E200" t="str">
            <v>18NA22C</v>
          </cell>
          <cell r="F200" t="str">
            <v>VNL9-CP</v>
          </cell>
        </row>
        <row r="201">
          <cell r="C201" t="str">
            <v>18-800-1015</v>
          </cell>
          <cell r="D201" t="str">
            <v>Laryngo-videoscopen</v>
          </cell>
          <cell r="E201" t="str">
            <v>18NA12C</v>
          </cell>
          <cell r="F201" t="str">
            <v>VNL9-CP</v>
          </cell>
        </row>
        <row r="202">
          <cell r="C202" t="str">
            <v>18-800-1021</v>
          </cell>
          <cell r="D202" t="str">
            <v>Laryngo-videoscopen</v>
          </cell>
          <cell r="E202" t="str">
            <v>18NA26C</v>
          </cell>
          <cell r="F202" t="str">
            <v>VNL9-CP</v>
          </cell>
        </row>
        <row r="203">
          <cell r="C203" t="str">
            <v>18-800-1023</v>
          </cell>
          <cell r="D203" t="str">
            <v>Laryngo-videoscopen</v>
          </cell>
          <cell r="E203" t="str">
            <v>18NA21C</v>
          </cell>
          <cell r="F203" t="str">
            <v>VNL9-CP</v>
          </cell>
        </row>
        <row r="204">
          <cell r="C204" t="str">
            <v>18-800-1024</v>
          </cell>
          <cell r="D204" t="str">
            <v>Laryngo-videoscopen</v>
          </cell>
          <cell r="E204" t="str">
            <v>18NA24C</v>
          </cell>
          <cell r="F204" t="str">
            <v>VNL9-CP</v>
          </cell>
        </row>
        <row r="205">
          <cell r="C205" t="str">
            <v>18-800-1225</v>
          </cell>
          <cell r="D205" t="str">
            <v>Gastro-videoscopen</v>
          </cell>
          <cell r="E205" t="str">
            <v>2860412</v>
          </cell>
          <cell r="F205" t="str">
            <v>GIF-HQ190</v>
          </cell>
        </row>
        <row r="206">
          <cell r="C206" t="str">
            <v>18-800-1226</v>
          </cell>
          <cell r="D206" t="str">
            <v>Colono-videoscopen</v>
          </cell>
          <cell r="E206" t="str">
            <v>2877433</v>
          </cell>
          <cell r="F206" t="str">
            <v>CF-HQ190L</v>
          </cell>
        </row>
        <row r="207">
          <cell r="C207" t="str">
            <v>18-800-1250</v>
          </cell>
          <cell r="D207" t="str">
            <v>Duodeno-videoscopen</v>
          </cell>
          <cell r="E207" t="str">
            <v>1D127K114</v>
          </cell>
          <cell r="F207" t="str">
            <v>ED-580XT</v>
          </cell>
        </row>
        <row r="208">
          <cell r="C208" t="str">
            <v>18-800-1251</v>
          </cell>
          <cell r="D208" t="str">
            <v>Gastro-videoscopen</v>
          </cell>
          <cell r="E208" t="str">
            <v>2G411K109</v>
          </cell>
          <cell r="F208" t="str">
            <v>EG-760CT</v>
          </cell>
        </row>
        <row r="209">
          <cell r="C209" t="str">
            <v>18-800-1252</v>
          </cell>
          <cell r="D209" t="str">
            <v>Gastro-videoscopen</v>
          </cell>
          <cell r="E209" t="str">
            <v>1G399K074</v>
          </cell>
          <cell r="F209" t="str">
            <v>EG-740N</v>
          </cell>
        </row>
        <row r="210">
          <cell r="C210" t="str">
            <v>18-800-1257</v>
          </cell>
          <cell r="D210" t="str">
            <v>Broncho-videoscopen; ultrageluid</v>
          </cell>
          <cell r="E210" t="str">
            <v>7800088</v>
          </cell>
          <cell r="F210" t="str">
            <v>BF-UC190F</v>
          </cell>
        </row>
        <row r="211">
          <cell r="C211" t="str">
            <v>18-800-1260</v>
          </cell>
          <cell r="D211" t="str">
            <v>Gastro-videoscopen</v>
          </cell>
          <cell r="E211" t="str">
            <v>7823125</v>
          </cell>
          <cell r="F211" t="str">
            <v>GF-UCT180</v>
          </cell>
        </row>
        <row r="212">
          <cell r="C212" t="str">
            <v>18-800-1261</v>
          </cell>
          <cell r="D212" t="str">
            <v>Videoprocessorunits endoscopie</v>
          </cell>
          <cell r="E212" t="str">
            <v>7712974</v>
          </cell>
          <cell r="F212" t="str">
            <v>EU-ME2</v>
          </cell>
        </row>
        <row r="213">
          <cell r="C213" t="str">
            <v>18-800-1263</v>
          </cell>
          <cell r="D213" t="str">
            <v>Broncho-videoscopen; ultrageluid</v>
          </cell>
          <cell r="E213" t="str">
            <v>7900150</v>
          </cell>
          <cell r="F213" t="str">
            <v>BF-UC190F</v>
          </cell>
        </row>
        <row r="214">
          <cell r="C214" t="str">
            <v>18-800-1264</v>
          </cell>
          <cell r="D214" t="str">
            <v>Broncho-videoscopen; ultrageluid</v>
          </cell>
          <cell r="E214" t="str">
            <v>7900152</v>
          </cell>
          <cell r="F214" t="str">
            <v>BF-UC190F</v>
          </cell>
        </row>
        <row r="215">
          <cell r="C215" t="str">
            <v>19-800-0032</v>
          </cell>
          <cell r="D215" t="str">
            <v>Urethro-videoscopen</v>
          </cell>
          <cell r="E215" t="str">
            <v>2800908</v>
          </cell>
          <cell r="F215" t="str">
            <v>URF-V3</v>
          </cell>
        </row>
        <row r="216">
          <cell r="C216" t="str">
            <v>19-800-0342</v>
          </cell>
          <cell r="D216" t="str">
            <v>Gastro-videoscopen</v>
          </cell>
          <cell r="E216" t="str">
            <v>2942720</v>
          </cell>
          <cell r="F216" t="str">
            <v>GIF-1TH190</v>
          </cell>
        </row>
        <row r="217">
          <cell r="C217" t="str">
            <v>19-800-0510</v>
          </cell>
          <cell r="D217" t="str">
            <v>Laryngo-videoscopen</v>
          </cell>
          <cell r="E217" t="str">
            <v>19NA45B</v>
          </cell>
          <cell r="F217" t="str">
            <v>VNL9-CP</v>
          </cell>
        </row>
        <row r="218">
          <cell r="C218" t="str">
            <v>19-800-0512</v>
          </cell>
          <cell r="D218" t="str">
            <v>Laryngo-videoscopen</v>
          </cell>
          <cell r="E218" t="str">
            <v>19NA51B</v>
          </cell>
          <cell r="F218" t="str">
            <v>VNL9-CP</v>
          </cell>
        </row>
        <row r="219">
          <cell r="C219" t="str">
            <v>19-800-0513</v>
          </cell>
          <cell r="D219" t="str">
            <v>Laryngo-videoscopen</v>
          </cell>
          <cell r="E219" t="str">
            <v>19NA73B</v>
          </cell>
          <cell r="F219" t="str">
            <v>VNL9-CP</v>
          </cell>
        </row>
        <row r="220">
          <cell r="C220" t="str">
            <v>19-800-0515</v>
          </cell>
          <cell r="D220" t="str">
            <v>Laryngo-videoscopen</v>
          </cell>
          <cell r="E220" t="str">
            <v>19NA66B</v>
          </cell>
          <cell r="F220" t="str">
            <v>VNL9-CP</v>
          </cell>
        </row>
        <row r="221">
          <cell r="C221" t="str">
            <v>19-800-0518</v>
          </cell>
          <cell r="D221" t="str">
            <v>Laryngo-videoscopen</v>
          </cell>
          <cell r="E221" t="str">
            <v>A120081</v>
          </cell>
          <cell r="F221" t="str">
            <v>VNL15-J10</v>
          </cell>
        </row>
        <row r="222">
          <cell r="C222" t="str">
            <v>19-800-0519</v>
          </cell>
          <cell r="D222" t="str">
            <v>Laryngo-videoscopen</v>
          </cell>
          <cell r="E222" t="str">
            <v>A120083</v>
          </cell>
          <cell r="F222" t="str">
            <v>VNL15-J10</v>
          </cell>
        </row>
        <row r="223">
          <cell r="C223" t="str">
            <v>19-800-0554</v>
          </cell>
          <cell r="D223" t="str">
            <v>Laryngofiberscoop</v>
          </cell>
          <cell r="E223" t="str">
            <v>K110595</v>
          </cell>
          <cell r="F223" t="str">
            <v>FNL-7RP3</v>
          </cell>
        </row>
        <row r="224">
          <cell r="C224" t="str">
            <v>19-800-0560</v>
          </cell>
          <cell r="D224" t="str">
            <v>Duodeno-videoscopen</v>
          </cell>
          <cell r="E224" t="str">
            <v>3D127K068</v>
          </cell>
          <cell r="F224" t="str">
            <v>ED-580XT</v>
          </cell>
        </row>
        <row r="225">
          <cell r="C225" t="str">
            <v>19-800-0561</v>
          </cell>
          <cell r="D225" t="str">
            <v>Gastro-videoscopen</v>
          </cell>
          <cell r="E225" t="str">
            <v>2912728</v>
          </cell>
          <cell r="F225" t="str">
            <v>GIF-2TH180</v>
          </cell>
        </row>
        <row r="226">
          <cell r="C226" t="str">
            <v>19-800-0562</v>
          </cell>
          <cell r="D226" t="str">
            <v>Colono-videoscopen</v>
          </cell>
          <cell r="E226" t="str">
            <v>2980673</v>
          </cell>
          <cell r="F226" t="str">
            <v>CF-HQ190L</v>
          </cell>
        </row>
        <row r="227">
          <cell r="C227" t="str">
            <v>19-800-0563</v>
          </cell>
          <cell r="D227" t="str">
            <v>Colono-videoscopen</v>
          </cell>
          <cell r="E227" t="str">
            <v>2980674</v>
          </cell>
          <cell r="F227" t="str">
            <v>CF-HQ190L</v>
          </cell>
        </row>
        <row r="228">
          <cell r="C228" t="str">
            <v>19-800-0564</v>
          </cell>
          <cell r="D228" t="str">
            <v>Colono-videoscopen</v>
          </cell>
          <cell r="E228" t="str">
            <v>2980744</v>
          </cell>
          <cell r="F228" t="str">
            <v>CF-HQ190L</v>
          </cell>
        </row>
        <row r="229">
          <cell r="C229" t="str">
            <v>19-800-0565</v>
          </cell>
          <cell r="D229" t="str">
            <v>Gastro-videoscopen</v>
          </cell>
          <cell r="E229" t="str">
            <v>2963038</v>
          </cell>
          <cell r="F229" t="str">
            <v>GIF-HQ190</v>
          </cell>
        </row>
        <row r="230">
          <cell r="C230" t="str">
            <v>19-800-0577</v>
          </cell>
          <cell r="D230" t="str">
            <v>Colono-videoscopen</v>
          </cell>
          <cell r="E230" t="str">
            <v>2900181</v>
          </cell>
          <cell r="F230" t="str">
            <v>PCF-H190TL</v>
          </cell>
        </row>
        <row r="231">
          <cell r="C231" t="str">
            <v>19-800-0729</v>
          </cell>
          <cell r="D231" t="str">
            <v>lichtbronnen; endoscopen</v>
          </cell>
          <cell r="E231" t="str">
            <v>S281P-1843</v>
          </cell>
          <cell r="F231" t="str">
            <v>30W</v>
          </cell>
        </row>
        <row r="232">
          <cell r="C232" t="str">
            <v>19-800-0578</v>
          </cell>
          <cell r="D232" t="str">
            <v>Gastro-videoscopen</v>
          </cell>
          <cell r="E232" t="str">
            <v>2942691</v>
          </cell>
          <cell r="F232" t="str">
            <v>GIF-1TH190</v>
          </cell>
        </row>
        <row r="233">
          <cell r="C233" t="str">
            <v>19-800-0579</v>
          </cell>
          <cell r="D233" t="str">
            <v>Gastro-videoscopen</v>
          </cell>
          <cell r="E233" t="str">
            <v>5G403K025</v>
          </cell>
          <cell r="F233" t="str">
            <v>EG-760Z</v>
          </cell>
        </row>
        <row r="234">
          <cell r="C234" t="str">
            <v>19-800-0622</v>
          </cell>
          <cell r="D234" t="str">
            <v>Broncho-videoscopen</v>
          </cell>
          <cell r="E234" t="str">
            <v>2921721</v>
          </cell>
          <cell r="F234" t="str">
            <v>BF-Q190</v>
          </cell>
        </row>
        <row r="235">
          <cell r="C235" t="str">
            <v>19-800-0623</v>
          </cell>
          <cell r="D235" t="str">
            <v>Broncho-videoscopen</v>
          </cell>
          <cell r="E235" t="str">
            <v>2925378</v>
          </cell>
          <cell r="F235" t="str">
            <v>BF-1TH190</v>
          </cell>
        </row>
        <row r="236">
          <cell r="C236" t="str">
            <v>19-800-0624</v>
          </cell>
          <cell r="D236" t="str">
            <v>Broncho-videoscopen</v>
          </cell>
          <cell r="E236" t="str">
            <v>2925368</v>
          </cell>
          <cell r="F236" t="str">
            <v>BF-1TH190</v>
          </cell>
        </row>
        <row r="237">
          <cell r="C237" t="str">
            <v>19-800-0625</v>
          </cell>
          <cell r="D237" t="str">
            <v>Broncho-videoscopen</v>
          </cell>
          <cell r="E237" t="str">
            <v>2925372</v>
          </cell>
          <cell r="F237" t="str">
            <v>BF-1TH190</v>
          </cell>
        </row>
        <row r="238">
          <cell r="C238" t="str">
            <v>19-800-0626</v>
          </cell>
          <cell r="D238" t="str">
            <v>Broncho-videoscopen</v>
          </cell>
          <cell r="E238" t="str">
            <v>2925377</v>
          </cell>
          <cell r="F238" t="str">
            <v>BF-1TH190</v>
          </cell>
        </row>
        <row r="239">
          <cell r="C239" t="str">
            <v>19-800-0627</v>
          </cell>
          <cell r="D239" t="str">
            <v>Broncho-videoscopen; ultrageluid</v>
          </cell>
          <cell r="E239" t="str">
            <v>7900387</v>
          </cell>
          <cell r="F239" t="str">
            <v>BF-UC190F</v>
          </cell>
        </row>
        <row r="240">
          <cell r="C240" t="str">
            <v>19-800-0845</v>
          </cell>
          <cell r="D240" t="str">
            <v>Nasogastro-videoscopen</v>
          </cell>
          <cell r="E240" t="str">
            <v>2901288</v>
          </cell>
          <cell r="F240" t="str">
            <v>GIF-H190N</v>
          </cell>
        </row>
        <row r="241">
          <cell r="C241" t="str">
            <v>20-800-0105</v>
          </cell>
          <cell r="D241" t="str">
            <v>Laryngo-videoscopen</v>
          </cell>
          <cell r="E241" t="str">
            <v>20NA61A</v>
          </cell>
          <cell r="F241" t="str">
            <v>VNL9-CP</v>
          </cell>
        </row>
        <row r="242">
          <cell r="C242" t="str">
            <v>20-800-0106</v>
          </cell>
          <cell r="D242" t="str">
            <v>Laryngo-videoscopen</v>
          </cell>
          <cell r="E242" t="str">
            <v>20NA25A</v>
          </cell>
          <cell r="F242" t="str">
            <v>VNL9-CP</v>
          </cell>
        </row>
        <row r="243">
          <cell r="C243" t="str">
            <v>20-800-0107</v>
          </cell>
          <cell r="D243" t="str">
            <v>Laryngo-videoscopen</v>
          </cell>
          <cell r="E243" t="str">
            <v>20NA24A</v>
          </cell>
          <cell r="F243" t="str">
            <v>VNL9-CP</v>
          </cell>
        </row>
        <row r="244">
          <cell r="C244" t="str">
            <v>20-800-0109</v>
          </cell>
          <cell r="D244" t="str">
            <v>Laryngo-videoscopen</v>
          </cell>
          <cell r="E244" t="str">
            <v>N120105</v>
          </cell>
          <cell r="F244" t="str">
            <v>VNL15-J10</v>
          </cell>
        </row>
        <row r="245">
          <cell r="C245" t="str">
            <v>20-800-0110</v>
          </cell>
          <cell r="D245" t="str">
            <v>Laryngo-videoscopen</v>
          </cell>
          <cell r="E245" t="str">
            <v>N120109</v>
          </cell>
          <cell r="F245" t="str">
            <v>VNL15-J10</v>
          </cell>
        </row>
        <row r="246">
          <cell r="C246" t="str">
            <v>20-800-0160</v>
          </cell>
          <cell r="D246" t="str">
            <v>Gastro-videoscopen</v>
          </cell>
          <cell r="E246" t="str">
            <v>5C675K055</v>
          </cell>
          <cell r="F246" t="str">
            <v>EN-580T</v>
          </cell>
        </row>
        <row r="247">
          <cell r="C247" t="str">
            <v>20-800-0161</v>
          </cell>
          <cell r="D247" t="str">
            <v>Duodeno-videoscopen</v>
          </cell>
          <cell r="E247" t="str">
            <v>3D127K306</v>
          </cell>
          <cell r="F247" t="str">
            <v>ED-580XT</v>
          </cell>
        </row>
        <row r="248">
          <cell r="C248" t="str">
            <v>20-800-0162</v>
          </cell>
          <cell r="D248" t="str">
            <v>Gastro-videoscopen</v>
          </cell>
          <cell r="E248" t="str">
            <v>5U047K115</v>
          </cell>
          <cell r="F248" t="str">
            <v>EG-580UT</v>
          </cell>
        </row>
        <row r="249">
          <cell r="C249" t="str">
            <v>20-800-0163</v>
          </cell>
          <cell r="D249" t="str">
            <v>Gastro-videoscopen</v>
          </cell>
          <cell r="E249" t="str">
            <v>5U047K116</v>
          </cell>
          <cell r="F249" t="str">
            <v>EG-580UT</v>
          </cell>
        </row>
        <row r="250">
          <cell r="C250" t="str">
            <v>20-800-0164</v>
          </cell>
          <cell r="D250" t="str">
            <v>Gastro-videoscopen</v>
          </cell>
          <cell r="E250" t="str">
            <v>5G403K161</v>
          </cell>
          <cell r="F250" t="str">
            <v>EG-760Z</v>
          </cell>
        </row>
        <row r="251">
          <cell r="C251" t="str">
            <v>20-800-0165</v>
          </cell>
          <cell r="D251" t="str">
            <v>Gastro-videoscopen</v>
          </cell>
          <cell r="E251" t="str">
            <v>5G403K162</v>
          </cell>
          <cell r="F251" t="str">
            <v>EG-760Z</v>
          </cell>
        </row>
        <row r="252">
          <cell r="C252" t="str">
            <v>20-800-0166</v>
          </cell>
          <cell r="D252" t="str">
            <v>Colono-videoscopen</v>
          </cell>
          <cell r="E252" t="str">
            <v>1C747K035</v>
          </cell>
          <cell r="F252" t="str">
            <v>EC-760ZP-V/L</v>
          </cell>
        </row>
        <row r="253">
          <cell r="C253" t="str">
            <v>20-800-0167</v>
          </cell>
          <cell r="D253" t="str">
            <v>Gastro-videoscopen</v>
          </cell>
          <cell r="E253" t="str">
            <v>2064846</v>
          </cell>
          <cell r="F253" t="str">
            <v>GIF-HQ190</v>
          </cell>
        </row>
        <row r="254">
          <cell r="C254" t="str">
            <v>20-800-0168</v>
          </cell>
          <cell r="D254" t="str">
            <v>Colono-videoscopen</v>
          </cell>
          <cell r="E254" t="str">
            <v>2083589</v>
          </cell>
          <cell r="F254" t="str">
            <v>CF-HQ190L</v>
          </cell>
        </row>
        <row r="255">
          <cell r="C255" t="str">
            <v>20-800-0169</v>
          </cell>
          <cell r="D255" t="str">
            <v>Gastro-videoscopen</v>
          </cell>
          <cell r="E255" t="str">
            <v>2043216</v>
          </cell>
          <cell r="F255" t="str">
            <v>GIF-1TH190</v>
          </cell>
        </row>
        <row r="256">
          <cell r="C256" t="str">
            <v>20-800-0170</v>
          </cell>
          <cell r="D256" t="str">
            <v>Colono-videoscopen</v>
          </cell>
          <cell r="E256" t="str">
            <v>2000371</v>
          </cell>
          <cell r="F256" t="str">
            <v>PCF-HQ190L</v>
          </cell>
        </row>
        <row r="257">
          <cell r="C257" t="str">
            <v>20-800-0373</v>
          </cell>
          <cell r="D257" t="str">
            <v>Broncho-videoscopen</v>
          </cell>
          <cell r="E257" t="str">
            <v>5B090K119</v>
          </cell>
          <cell r="F257" t="str">
            <v>EB-580T</v>
          </cell>
        </row>
        <row r="258">
          <cell r="C258" t="str">
            <v>20-800-0425</v>
          </cell>
          <cell r="D258" t="str">
            <v>Broncho-videoscopen; ultrageluid</v>
          </cell>
          <cell r="E258" t="str">
            <v>7010638</v>
          </cell>
          <cell r="F258" t="str">
            <v>BF-UC190F</v>
          </cell>
        </row>
        <row r="259">
          <cell r="C259" t="str">
            <v>20-800-0426</v>
          </cell>
          <cell r="D259" t="str">
            <v>Broncho-videoscopen; ultrageluid</v>
          </cell>
          <cell r="E259" t="str">
            <v>7010640</v>
          </cell>
          <cell r="F259" t="str">
            <v>BF-UC190F</v>
          </cell>
        </row>
        <row r="260">
          <cell r="C260" t="str">
            <v>20-800-0427</v>
          </cell>
          <cell r="D260" t="str">
            <v>Broncho-videoscopen</v>
          </cell>
          <cell r="E260" t="str">
            <v>2900151</v>
          </cell>
          <cell r="F260" t="str">
            <v>MAF-TM2</v>
          </cell>
        </row>
        <row r="261">
          <cell r="C261" t="str">
            <v>20-800-0428</v>
          </cell>
          <cell r="D261" t="str">
            <v>Broncho-videoscopen</v>
          </cell>
          <cell r="E261" t="str">
            <v>2026254</v>
          </cell>
          <cell r="F261" t="str">
            <v>BF-H190</v>
          </cell>
        </row>
        <row r="262">
          <cell r="C262" t="str">
            <v>20-800-0429</v>
          </cell>
          <cell r="D262" t="str">
            <v>Broncho-videoscopen</v>
          </cell>
          <cell r="E262" t="str">
            <v>2013620</v>
          </cell>
          <cell r="F262" t="str">
            <v>BF-P190</v>
          </cell>
        </row>
        <row r="263">
          <cell r="C263" t="str">
            <v>20-800-0585</v>
          </cell>
          <cell r="D263" t="str">
            <v>Videoprocessorunits endoscopie</v>
          </cell>
          <cell r="E263" t="str">
            <v>20120129</v>
          </cell>
          <cell r="F263" t="str">
            <v xml:space="preserve">EX-1 </v>
          </cell>
        </row>
        <row r="264">
          <cell r="C264" t="str">
            <v>20-800-0596</v>
          </cell>
          <cell r="D264" t="str">
            <v>Broncho-videoscopen</v>
          </cell>
          <cell r="E264" t="str">
            <v>2012108</v>
          </cell>
          <cell r="F264" t="str">
            <v>BF-XP190</v>
          </cell>
        </row>
        <row r="265">
          <cell r="C265" t="str">
            <v>20-800-0631</v>
          </cell>
          <cell r="D265" t="str">
            <v>Gastro-videoscopen</v>
          </cell>
          <cell r="E265" t="str">
            <v>5G399K028</v>
          </cell>
          <cell r="F265" t="str">
            <v>EG-740N</v>
          </cell>
        </row>
        <row r="266">
          <cell r="C266" t="str">
            <v>20-800-1021</v>
          </cell>
          <cell r="D266" t="str">
            <v>Gastro-videoscopen</v>
          </cell>
          <cell r="E266" t="str">
            <v>5C675K087</v>
          </cell>
          <cell r="F266" t="str">
            <v>EN-580T</v>
          </cell>
        </row>
        <row r="267">
          <cell r="C267" t="str">
            <v>20-800-1265</v>
          </cell>
          <cell r="D267" t="str">
            <v>lichtbronnen; endoscopen</v>
          </cell>
          <cell r="E267" t="str">
            <v>20272W070128</v>
          </cell>
          <cell r="F267" t="str">
            <v>CLL-S1</v>
          </cell>
        </row>
        <row r="268">
          <cell r="C268" t="str">
            <v>20-800-1089</v>
          </cell>
          <cell r="D268" t="str">
            <v>Broncho-videoscopen</v>
          </cell>
          <cell r="E268" t="str">
            <v>2000634</v>
          </cell>
          <cell r="F268" t="str">
            <v>BF-MP190F</v>
          </cell>
        </row>
        <row r="269">
          <cell r="C269" t="str">
            <v>20-800-1106</v>
          </cell>
          <cell r="D269" t="str">
            <v>Broncho-videoscopen</v>
          </cell>
          <cell r="E269" t="str">
            <v>2022006</v>
          </cell>
          <cell r="F269" t="str">
            <v>BF-Q190</v>
          </cell>
        </row>
        <row r="270">
          <cell r="C270" t="str">
            <v>20-800-1178</v>
          </cell>
          <cell r="D270" t="str">
            <v>Videoprocessorunits endoscopie</v>
          </cell>
          <cell r="E270" t="str">
            <v>20VA17B</v>
          </cell>
          <cell r="F270" t="str">
            <v>CP-1000</v>
          </cell>
        </row>
        <row r="271">
          <cell r="C271" t="str">
            <v>20-800-1228</v>
          </cell>
          <cell r="D271" t="str">
            <v>Duodeno-videoscopen</v>
          </cell>
          <cell r="E271" t="str">
            <v>4D127K067</v>
          </cell>
          <cell r="F271" t="str">
            <v>ED-580XT</v>
          </cell>
        </row>
        <row r="272">
          <cell r="C272" t="str">
            <v>20-800-1264</v>
          </cell>
          <cell r="D272" t="str">
            <v>Videoprocessorunits endoscopie</v>
          </cell>
          <cell r="E272" t="str">
            <v>7040216</v>
          </cell>
          <cell r="F272" t="str">
            <v>OTV-S200</v>
          </cell>
        </row>
        <row r="273">
          <cell r="C273" t="str">
            <v>20-800-1267</v>
          </cell>
          <cell r="D273" t="str">
            <v>Laryngo-videoscopen</v>
          </cell>
          <cell r="E273" t="str">
            <v>7000300</v>
          </cell>
          <cell r="F273" t="str">
            <v>ENF-VH2</v>
          </cell>
        </row>
        <row r="274">
          <cell r="C274" t="str">
            <v>20-800-1268</v>
          </cell>
          <cell r="D274" t="str">
            <v>Laryngo-videoscopen</v>
          </cell>
          <cell r="E274" t="str">
            <v>7000347</v>
          </cell>
          <cell r="F274" t="str">
            <v>ENF-VH2</v>
          </cell>
        </row>
        <row r="275">
          <cell r="C275" t="str">
            <v>20-800-1269</v>
          </cell>
          <cell r="D275" t="str">
            <v>Laryngo-videoscopen</v>
          </cell>
          <cell r="E275" t="str">
            <v>7000350</v>
          </cell>
          <cell r="F275" t="str">
            <v>ENF-VH2</v>
          </cell>
        </row>
        <row r="276">
          <cell r="C276" t="str">
            <v>20-800-1278</v>
          </cell>
          <cell r="D276" t="str">
            <v>lichtbronnen; endoscopen</v>
          </cell>
          <cell r="E276" t="str">
            <v>20272W070099</v>
          </cell>
          <cell r="F276" t="str">
            <v>CLL-S1</v>
          </cell>
        </row>
        <row r="277">
          <cell r="C277" t="str">
            <v>20-800-1270</v>
          </cell>
          <cell r="D277" t="str">
            <v>Laryngo-videoscopen</v>
          </cell>
          <cell r="E277" t="str">
            <v>7000365</v>
          </cell>
          <cell r="F277" t="str">
            <v>ENF-VH2</v>
          </cell>
        </row>
        <row r="278">
          <cell r="C278" t="str">
            <v>20-800-1271</v>
          </cell>
          <cell r="D278" t="str">
            <v>Laryngo-videoscopen</v>
          </cell>
          <cell r="E278" t="str">
            <v>7000371</v>
          </cell>
          <cell r="F278" t="str">
            <v>ENF-VH2</v>
          </cell>
        </row>
        <row r="279">
          <cell r="C279" t="str">
            <v>20-800-1272</v>
          </cell>
          <cell r="D279" t="str">
            <v>Laryngo-videoscopen</v>
          </cell>
          <cell r="E279" t="str">
            <v>7000375</v>
          </cell>
          <cell r="F279" t="str">
            <v>ENF-VH2</v>
          </cell>
        </row>
        <row r="280">
          <cell r="C280" t="str">
            <v>20-800-1273</v>
          </cell>
          <cell r="D280" t="str">
            <v>Laryngo-videoscopen</v>
          </cell>
          <cell r="E280" t="str">
            <v>7000376</v>
          </cell>
          <cell r="F280" t="str">
            <v>ENF-VH2</v>
          </cell>
        </row>
        <row r="281">
          <cell r="C281" t="str">
            <v>20-800-1277</v>
          </cell>
          <cell r="D281" t="str">
            <v>Videoprocessorunits endoscopie</v>
          </cell>
          <cell r="E281" t="str">
            <v>7040748</v>
          </cell>
          <cell r="F281" t="str">
            <v>OTV-S200</v>
          </cell>
        </row>
        <row r="282">
          <cell r="C282" t="str">
            <v>20-800-1282</v>
          </cell>
          <cell r="D282" t="str">
            <v>Laryngo-videoscopen</v>
          </cell>
          <cell r="E282" t="str">
            <v>7000378</v>
          </cell>
          <cell r="F282" t="str">
            <v>ENF-VH2</v>
          </cell>
        </row>
        <row r="283">
          <cell r="C283" t="str">
            <v>20-800-1283</v>
          </cell>
          <cell r="D283" t="str">
            <v>Laryngo-videoscopen</v>
          </cell>
          <cell r="E283" t="str">
            <v>7000380</v>
          </cell>
          <cell r="F283" t="str">
            <v>ENF-VH2</v>
          </cell>
        </row>
        <row r="284">
          <cell r="C284" t="str">
            <v>20-800-1284</v>
          </cell>
          <cell r="D284" t="str">
            <v>Laryngo-videoscopen</v>
          </cell>
          <cell r="E284" t="str">
            <v>7000384</v>
          </cell>
          <cell r="F284" t="str">
            <v>ENF-VH2</v>
          </cell>
        </row>
        <row r="285">
          <cell r="C285" t="str">
            <v>20-800-1285</v>
          </cell>
          <cell r="D285" t="str">
            <v>Laryngo-videoscopen</v>
          </cell>
          <cell r="E285" t="str">
            <v>7000386</v>
          </cell>
          <cell r="F285" t="str">
            <v>ENF-VH2</v>
          </cell>
        </row>
        <row r="286">
          <cell r="C286" t="str">
            <v>20-800-1286</v>
          </cell>
          <cell r="D286" t="str">
            <v>Laryngo-videoscopen</v>
          </cell>
          <cell r="E286" t="str">
            <v>7000388</v>
          </cell>
          <cell r="F286" t="str">
            <v>ENF-VH2</v>
          </cell>
        </row>
        <row r="287">
          <cell r="C287" t="str">
            <v>20-800-1287</v>
          </cell>
          <cell r="D287" t="str">
            <v>Laryngo-videoscopen</v>
          </cell>
          <cell r="E287" t="str">
            <v>7000390</v>
          </cell>
          <cell r="F287" t="str">
            <v>ENF-VH2</v>
          </cell>
        </row>
        <row r="288">
          <cell r="C288" t="str">
            <v>20-800-1288</v>
          </cell>
          <cell r="D288" t="str">
            <v>Laryngo-videoscopen</v>
          </cell>
          <cell r="E288" t="str">
            <v>7000394</v>
          </cell>
          <cell r="F288" t="str">
            <v>ENF-VH2</v>
          </cell>
        </row>
        <row r="289">
          <cell r="C289" t="str">
            <v>20-800-1289</v>
          </cell>
          <cell r="D289" t="str">
            <v>Laryngo-videoscopen</v>
          </cell>
          <cell r="E289" t="str">
            <v>7000395</v>
          </cell>
          <cell r="F289" t="str">
            <v>ENF-VH2</v>
          </cell>
        </row>
        <row r="290">
          <cell r="C290" t="str">
            <v>20-800-1290</v>
          </cell>
          <cell r="D290" t="str">
            <v>Laryngo-videoscopen</v>
          </cell>
          <cell r="E290" t="str">
            <v>7000396</v>
          </cell>
          <cell r="F290" t="str">
            <v>ENF-VH2</v>
          </cell>
        </row>
        <row r="291">
          <cell r="C291" t="str">
            <v>20-800-1291</v>
          </cell>
          <cell r="D291" t="str">
            <v>Laryngo-videoscopen</v>
          </cell>
          <cell r="E291" t="str">
            <v>7000397</v>
          </cell>
          <cell r="F291" t="str">
            <v>ENF-VH2</v>
          </cell>
        </row>
        <row r="292">
          <cell r="C292" t="str">
            <v>20-800-1292</v>
          </cell>
          <cell r="D292" t="str">
            <v>Laryngo-videoscopen</v>
          </cell>
          <cell r="E292" t="str">
            <v>7000398</v>
          </cell>
          <cell r="F292" t="str">
            <v>ENF-VH2</v>
          </cell>
        </row>
        <row r="293">
          <cell r="C293" t="str">
            <v>20-800-1293</v>
          </cell>
          <cell r="D293" t="str">
            <v>Laryngo-videoscopen</v>
          </cell>
          <cell r="E293" t="str">
            <v>7900033</v>
          </cell>
          <cell r="F293" t="str">
            <v>ENF-VT3</v>
          </cell>
        </row>
        <row r="294">
          <cell r="C294" t="str">
            <v>21-800-1325</v>
          </cell>
          <cell r="D294" t="str">
            <v>lichtbronnen; endoscopen</v>
          </cell>
          <cell r="E294" t="str">
            <v>S281P-2104</v>
          </cell>
          <cell r="F294" t="str">
            <v>30W</v>
          </cell>
        </row>
        <row r="295">
          <cell r="C295" t="str">
            <v>20-800-1294</v>
          </cell>
          <cell r="D295" t="str">
            <v>Laryngo-videoscopen</v>
          </cell>
          <cell r="E295" t="str">
            <v>7900004</v>
          </cell>
          <cell r="F295" t="str">
            <v>ENF-VT3</v>
          </cell>
        </row>
        <row r="296">
          <cell r="C296" t="str">
            <v>20-800-1420</v>
          </cell>
          <cell r="D296" t="str">
            <v>Broncho-videoscopen</v>
          </cell>
          <cell r="E296" t="str">
            <v>2013594</v>
          </cell>
          <cell r="F296" t="str">
            <v>BF-P190</v>
          </cell>
        </row>
        <row r="297">
          <cell r="C297" t="str">
            <v>21-800-0257</v>
          </cell>
          <cell r="D297" t="str">
            <v>Broncho-videoscopen</v>
          </cell>
          <cell r="E297" t="str">
            <v>2112312</v>
          </cell>
          <cell r="F297" t="str">
            <v>BF-XP190</v>
          </cell>
        </row>
        <row r="298">
          <cell r="C298" t="str">
            <v>21-800-0789</v>
          </cell>
          <cell r="D298" t="str">
            <v>Laryngo-videoscopen</v>
          </cell>
          <cell r="E298" t="str">
            <v>21NA40A</v>
          </cell>
          <cell r="F298" t="str">
            <v>VNL9-CP</v>
          </cell>
        </row>
        <row r="299">
          <cell r="C299" t="str">
            <v>21-800-0790</v>
          </cell>
          <cell r="D299" t="str">
            <v>Laryngo-videoscopen</v>
          </cell>
          <cell r="E299" t="str">
            <v>21NA36A</v>
          </cell>
          <cell r="F299" t="str">
            <v>VNL9-CP</v>
          </cell>
        </row>
        <row r="300">
          <cell r="C300" t="str">
            <v>21-800-1485</v>
          </cell>
          <cell r="D300" t="str">
            <v>Broncho-videoscopen</v>
          </cell>
          <cell r="E300" t="str">
            <v>2114065</v>
          </cell>
          <cell r="F300" t="str">
            <v>BF-P190</v>
          </cell>
        </row>
        <row r="301">
          <cell r="C301" t="str">
            <v>21-800-1501</v>
          </cell>
          <cell r="D301" t="str">
            <v>Colono-videoscopen</v>
          </cell>
          <cell r="E301" t="str">
            <v>2100663</v>
          </cell>
          <cell r="F301" t="str">
            <v>CF-EZ1500DL</v>
          </cell>
        </row>
        <row r="302">
          <cell r="C302" t="str">
            <v>21-800-1502</v>
          </cell>
          <cell r="D302" t="str">
            <v>Colono-videoscopen</v>
          </cell>
          <cell r="E302" t="str">
            <v>2100847</v>
          </cell>
          <cell r="F302" t="str">
            <v>CF-EZ1500DL</v>
          </cell>
        </row>
        <row r="303">
          <cell r="C303" t="str">
            <v>21-800-1503</v>
          </cell>
          <cell r="D303" t="str">
            <v>Videoprocessorunits endoscopie</v>
          </cell>
          <cell r="E303" t="str">
            <v>7145741</v>
          </cell>
          <cell r="F303" t="str">
            <v>CV-1500</v>
          </cell>
        </row>
        <row r="304">
          <cell r="C304" t="str">
            <v>21-800-1504</v>
          </cell>
          <cell r="D304" t="str">
            <v>Videoprocessorunits endoscopie</v>
          </cell>
          <cell r="E304" t="str">
            <v>7145743</v>
          </cell>
          <cell r="F304" t="str">
            <v>CV-1500</v>
          </cell>
        </row>
        <row r="305">
          <cell r="C305" t="str">
            <v>21-800-1505</v>
          </cell>
          <cell r="D305" t="str">
            <v>Videoprocessorunits endoscopie</v>
          </cell>
          <cell r="E305" t="str">
            <v>7145744</v>
          </cell>
          <cell r="F305" t="str">
            <v>CV-1500</v>
          </cell>
        </row>
        <row r="306">
          <cell r="C306" t="str">
            <v>21-800-1506</v>
          </cell>
          <cell r="D306" t="str">
            <v>Duodeno-videoscopen</v>
          </cell>
          <cell r="E306" t="str">
            <v>5D127K162</v>
          </cell>
          <cell r="F306" t="str">
            <v>ED-580XT</v>
          </cell>
        </row>
        <row r="307">
          <cell r="C307" t="str">
            <v>21-800-1507</v>
          </cell>
          <cell r="D307" t="str">
            <v>Videoprocessorunits endoscopie</v>
          </cell>
          <cell r="E307" t="str">
            <v>7135217</v>
          </cell>
          <cell r="F307" t="str">
            <v>CV-1500</v>
          </cell>
        </row>
        <row r="308">
          <cell r="C308" t="str">
            <v>21-800-1512</v>
          </cell>
          <cell r="D308" t="str">
            <v>Gastro-videoscopen</v>
          </cell>
          <cell r="E308" t="str">
            <v>6G399K001</v>
          </cell>
          <cell r="F308" t="str">
            <v>EG-740N</v>
          </cell>
        </row>
        <row r="309">
          <cell r="C309" t="str">
            <v>21-800-1513</v>
          </cell>
          <cell r="D309" t="str">
            <v>Gastro-videoscopen</v>
          </cell>
          <cell r="E309" t="str">
            <v>6G399K003</v>
          </cell>
          <cell r="F309" t="str">
            <v>EG-740N</v>
          </cell>
        </row>
        <row r="310">
          <cell r="C310" t="str">
            <v>21-800-1514</v>
          </cell>
          <cell r="D310" t="str">
            <v>Gastro-videoscopen</v>
          </cell>
          <cell r="E310" t="str">
            <v>2001354</v>
          </cell>
          <cell r="F310" t="str">
            <v>GIF-EZ1500</v>
          </cell>
        </row>
        <row r="311">
          <cell r="C311" t="str">
            <v>14-800-1170</v>
          </cell>
          <cell r="D311" t="str">
            <v>lichtbronnen; endoscopen</v>
          </cell>
          <cell r="E311" t="str">
            <v>1409CE129</v>
          </cell>
          <cell r="F311" t="str">
            <v>LED 320</v>
          </cell>
        </row>
        <row r="312">
          <cell r="C312" t="str">
            <v>21-800-1515</v>
          </cell>
          <cell r="D312" t="str">
            <v>Gastro-videoscopen</v>
          </cell>
          <cell r="E312" t="str">
            <v>2102145</v>
          </cell>
          <cell r="F312" t="str">
            <v>GIF-EZ1500</v>
          </cell>
        </row>
        <row r="313">
          <cell r="C313" t="str">
            <v>21-800-1516</v>
          </cell>
          <cell r="D313" t="str">
            <v>Gastro-videoscopen</v>
          </cell>
          <cell r="E313" t="str">
            <v>6C705K016</v>
          </cell>
          <cell r="F313" t="str">
            <v>EI-580BT</v>
          </cell>
        </row>
        <row r="314">
          <cell r="C314" t="str">
            <v>15-800-0572</v>
          </cell>
          <cell r="D314" t="str">
            <v>lichtbronnen; endoscopen</v>
          </cell>
          <cell r="E314" t="str">
            <v>7519361</v>
          </cell>
          <cell r="F314" t="str">
            <v>CLV-S190</v>
          </cell>
        </row>
        <row r="315">
          <cell r="C315" t="str">
            <v>21-800-1519</v>
          </cell>
          <cell r="D315" t="str">
            <v>Laryngofiberscoop</v>
          </cell>
          <cell r="E315" t="str">
            <v>N111300</v>
          </cell>
          <cell r="F315" t="str">
            <v>FNL-7RP3</v>
          </cell>
        </row>
        <row r="316">
          <cell r="C316" t="str">
            <v>21-800-1520</v>
          </cell>
          <cell r="D316" t="str">
            <v>Laryngo-videoscopen</v>
          </cell>
          <cell r="E316" t="str">
            <v>7110505</v>
          </cell>
          <cell r="F316" t="str">
            <v>ENF-VT3</v>
          </cell>
        </row>
        <row r="317">
          <cell r="C317" t="str">
            <v>22-800-0187</v>
          </cell>
          <cell r="D317" t="str">
            <v>Videoprocessorunits endoscopie</v>
          </cell>
          <cell r="E317" t="str">
            <v>22VA36A</v>
          </cell>
          <cell r="F317" t="str">
            <v>CP-1000</v>
          </cell>
        </row>
        <row r="318">
          <cell r="C318" t="str">
            <v>21-800-1521</v>
          </cell>
          <cell r="D318" t="str">
            <v>Laryngo-videoscopen</v>
          </cell>
          <cell r="E318" t="str">
            <v>7110514</v>
          </cell>
          <cell r="F318" t="str">
            <v>ENF-VT3</v>
          </cell>
        </row>
        <row r="319">
          <cell r="C319" t="str">
            <v>21-800-1791</v>
          </cell>
          <cell r="D319" t="str">
            <v>Videoprocessorunits endoscopie</v>
          </cell>
          <cell r="E319" t="str">
            <v>UO03762</v>
          </cell>
          <cell r="F319" t="str">
            <v>TP 101</v>
          </cell>
        </row>
        <row r="320">
          <cell r="C320" t="str">
            <v>21-800-1875</v>
          </cell>
          <cell r="D320" t="str">
            <v>Laryngo-videoscopen</v>
          </cell>
          <cell r="E320" t="str">
            <v>84656</v>
          </cell>
          <cell r="F320" t="str">
            <v>STZ</v>
          </cell>
        </row>
        <row r="321">
          <cell r="C321" t="str">
            <v>22-800-0078</v>
          </cell>
          <cell r="D321" t="str">
            <v>Urethro-videoscopen</v>
          </cell>
          <cell r="E321" t="str">
            <v>2103987</v>
          </cell>
          <cell r="F321" t="str">
            <v>URF-V3</v>
          </cell>
        </row>
        <row r="322">
          <cell r="C322" t="str">
            <v>22-800-0290</v>
          </cell>
          <cell r="D322" t="str">
            <v>Nasogastro-videoscopen</v>
          </cell>
          <cell r="E322" t="str">
            <v>2202926</v>
          </cell>
          <cell r="F322" t="str">
            <v>GIF-H190N</v>
          </cell>
        </row>
        <row r="323">
          <cell r="C323" t="str">
            <v>22-800-0369</v>
          </cell>
          <cell r="D323" t="str">
            <v>Laryngo-videoscopen</v>
          </cell>
          <cell r="E323" t="str">
            <v>22NA57B</v>
          </cell>
          <cell r="F323" t="str">
            <v>VNL9-CP</v>
          </cell>
        </row>
        <row r="324">
          <cell r="C324" t="str">
            <v>22-800-0370</v>
          </cell>
          <cell r="D324" t="str">
            <v>Laryngo-videoscopen</v>
          </cell>
          <cell r="E324" t="str">
            <v>22NA45B</v>
          </cell>
          <cell r="F324" t="str">
            <v>VNL9-CP</v>
          </cell>
        </row>
        <row r="325">
          <cell r="C325" t="str">
            <v>22-800-0371</v>
          </cell>
          <cell r="D325" t="str">
            <v>Laryngo-videoscopen</v>
          </cell>
          <cell r="E325" t="str">
            <v>22NA48B</v>
          </cell>
          <cell r="F325" t="str">
            <v>VNL9-CP</v>
          </cell>
        </row>
        <row r="326">
          <cell r="C326" t="str">
            <v>22-800-0372</v>
          </cell>
          <cell r="D326" t="str">
            <v>Laryngo-videoscopen</v>
          </cell>
          <cell r="E326" t="str">
            <v>22NA47B</v>
          </cell>
          <cell r="F326" t="str">
            <v>VNL9-CP</v>
          </cell>
        </row>
        <row r="327">
          <cell r="C327" t="str">
            <v>22-800-0373</v>
          </cell>
          <cell r="D327" t="str">
            <v>Laryngo-videoscopen</v>
          </cell>
          <cell r="E327" t="str">
            <v>22NA49B</v>
          </cell>
          <cell r="F327" t="str">
            <v>VNL9-CP</v>
          </cell>
        </row>
        <row r="328">
          <cell r="C328" t="str">
            <v>22-800-0423</v>
          </cell>
          <cell r="D328" t="str">
            <v>Videoprocessorunits endoscopie</v>
          </cell>
          <cell r="E328" t="str">
            <v>22VA03B</v>
          </cell>
          <cell r="F328" t="str">
            <v>CP-1000</v>
          </cell>
        </row>
        <row r="329">
          <cell r="C329" t="str">
            <v>22-800-0374</v>
          </cell>
          <cell r="D329" t="str">
            <v>Laryngo-videoscopen</v>
          </cell>
          <cell r="E329" t="str">
            <v>22NA58B</v>
          </cell>
          <cell r="F329" t="str">
            <v>VNL9-CP</v>
          </cell>
        </row>
        <row r="330">
          <cell r="C330" t="str">
            <v>23-091-0183</v>
          </cell>
          <cell r="D330" t="str">
            <v>Videoprocessorunits endoscopie</v>
          </cell>
          <cell r="E330" t="str">
            <v>ME231007E011</v>
          </cell>
          <cell r="F330" t="str">
            <v>BS-W-100</v>
          </cell>
        </row>
        <row r="331">
          <cell r="C331" t="str">
            <v>22-800-0375</v>
          </cell>
          <cell r="D331" t="str">
            <v>Laryngo-videoscopen</v>
          </cell>
          <cell r="E331" t="str">
            <v>22NA50B</v>
          </cell>
          <cell r="F331" t="str">
            <v>VNL9-CP</v>
          </cell>
        </row>
        <row r="332">
          <cell r="C332" t="str">
            <v>22-800-0376</v>
          </cell>
          <cell r="D332" t="str">
            <v>Laryngo-videoscopen</v>
          </cell>
          <cell r="E332" t="str">
            <v>22NA51B</v>
          </cell>
          <cell r="F332" t="str">
            <v>VNL9-CP</v>
          </cell>
        </row>
        <row r="333">
          <cell r="C333" t="str">
            <v>22-800-0422</v>
          </cell>
          <cell r="D333" t="str">
            <v>Videoprocessorunits endoscopie</v>
          </cell>
          <cell r="E333" t="str">
            <v>22VA00B</v>
          </cell>
          <cell r="F333" t="str">
            <v>CP-1000</v>
          </cell>
        </row>
        <row r="334">
          <cell r="C334" t="str">
            <v>22-800-0794</v>
          </cell>
          <cell r="D334" t="str">
            <v>Intubatiefiberscoop</v>
          </cell>
          <cell r="E334" t="str">
            <v>2200575</v>
          </cell>
          <cell r="F334" t="str">
            <v>MAF-DM2</v>
          </cell>
        </row>
        <row r="335">
          <cell r="C335" t="str">
            <v>23-800-0319</v>
          </cell>
          <cell r="D335" t="str">
            <v>Laryngo-videoscopen</v>
          </cell>
          <cell r="E335" t="str">
            <v>23NA35A</v>
          </cell>
          <cell r="F335" t="str">
            <v>VNL9-CP</v>
          </cell>
        </row>
        <row r="336">
          <cell r="C336" t="str">
            <v>23-800-0320</v>
          </cell>
          <cell r="D336" t="str">
            <v>Laryngo-videoscopen</v>
          </cell>
          <cell r="E336" t="str">
            <v>23NA36A</v>
          </cell>
          <cell r="F336" t="str">
            <v>VNL9-CP</v>
          </cell>
        </row>
        <row r="337">
          <cell r="C337" t="str">
            <v>23-800-0321</v>
          </cell>
          <cell r="D337" t="str">
            <v>Laryngo-videoscopen</v>
          </cell>
          <cell r="E337" t="str">
            <v>23NA34A</v>
          </cell>
          <cell r="F337" t="str">
            <v>VNL9-CP</v>
          </cell>
        </row>
        <row r="338">
          <cell r="C338" t="str">
            <v>16-800-1382</v>
          </cell>
          <cell r="D338" t="str">
            <v>lichtbronnen; endoscopen</v>
          </cell>
          <cell r="E338" t="str">
            <v>169W</v>
          </cell>
          <cell r="F338" t="str">
            <v>WA91502A</v>
          </cell>
        </row>
        <row r="339">
          <cell r="C339" t="str">
            <v>23-800-0322</v>
          </cell>
          <cell r="D339" t="str">
            <v>Laryngo-videoscopen</v>
          </cell>
          <cell r="E339" t="str">
            <v>23NA51A</v>
          </cell>
          <cell r="F339" t="str">
            <v>VNL9-CP</v>
          </cell>
        </row>
        <row r="340">
          <cell r="C340" t="str">
            <v>23-800-0323</v>
          </cell>
          <cell r="D340" t="str">
            <v>Laryngo-videoscopen</v>
          </cell>
          <cell r="E340" t="str">
            <v>23NA52A</v>
          </cell>
          <cell r="F340" t="str">
            <v>VNL9-CP</v>
          </cell>
        </row>
        <row r="341">
          <cell r="C341" t="str">
            <v>23-800-0324</v>
          </cell>
          <cell r="D341" t="str">
            <v>Laryngo-videoscopen</v>
          </cell>
          <cell r="E341" t="str">
            <v>23NA53A</v>
          </cell>
          <cell r="F341" t="str">
            <v>VNL9-CP</v>
          </cell>
        </row>
        <row r="342">
          <cell r="C342" t="str">
            <v>23-800-0325</v>
          </cell>
          <cell r="D342" t="str">
            <v>Laryngo-videoscopen</v>
          </cell>
          <cell r="E342" t="str">
            <v>23NA54A</v>
          </cell>
          <cell r="F342" t="str">
            <v>VNL9-CP</v>
          </cell>
        </row>
        <row r="343">
          <cell r="C343" t="str">
            <v>21-800-1965</v>
          </cell>
          <cell r="D343" t="str">
            <v>Videoprocessorunits endoscopie</v>
          </cell>
          <cell r="E343" t="str">
            <v>973652</v>
          </cell>
          <cell r="F343" t="str">
            <v>10</v>
          </cell>
        </row>
        <row r="344">
          <cell r="C344" t="str">
            <v>21-800-1966</v>
          </cell>
          <cell r="D344" t="str">
            <v>lichtbronnen; endoscopen</v>
          </cell>
          <cell r="E344" t="str">
            <v>974093</v>
          </cell>
          <cell r="F344" t="str">
            <v>LED Light Source</v>
          </cell>
        </row>
        <row r="345">
          <cell r="C345" t="str">
            <v>23-800-0366</v>
          </cell>
          <cell r="D345" t="str">
            <v>Cystoscoop</v>
          </cell>
          <cell r="E345" t="str">
            <v>7384358</v>
          </cell>
          <cell r="F345" t="str">
            <v>CYF-5</v>
          </cell>
        </row>
        <row r="346">
          <cell r="C346" t="str">
            <v>23-800-0561</v>
          </cell>
          <cell r="D346" t="str">
            <v>Laryngo-videoscopen</v>
          </cell>
          <cell r="E346" t="str">
            <v>97506</v>
          </cell>
          <cell r="F346" t="str">
            <v>STZ</v>
          </cell>
        </row>
        <row r="347">
          <cell r="C347" t="str">
            <v>23-800-0562</v>
          </cell>
          <cell r="D347" t="str">
            <v>Laryngo-videoscopen</v>
          </cell>
          <cell r="E347" t="str">
            <v>97518</v>
          </cell>
          <cell r="F347" t="str">
            <v>STZ</v>
          </cell>
        </row>
        <row r="348">
          <cell r="C348" t="str">
            <v>23-800-2359</v>
          </cell>
          <cell r="D348" t="str">
            <v>Broncho-videoscopen</v>
          </cell>
          <cell r="E348" t="str">
            <v>2313023</v>
          </cell>
          <cell r="F348" t="str">
            <v>BF-XP190</v>
          </cell>
        </row>
        <row r="349">
          <cell r="C349" t="str">
            <v>23-800-2455</v>
          </cell>
          <cell r="D349" t="str">
            <v>Cystoscoop</v>
          </cell>
          <cell r="E349" t="str">
            <v>7384597</v>
          </cell>
          <cell r="F349" t="str">
            <v>CYF-5</v>
          </cell>
        </row>
        <row r="350">
          <cell r="C350" t="str">
            <v>23-800-2456</v>
          </cell>
          <cell r="D350" t="str">
            <v>Cystoscoop</v>
          </cell>
          <cell r="E350" t="str">
            <v>7384590</v>
          </cell>
          <cell r="F350" t="str">
            <v>CYF-5</v>
          </cell>
        </row>
        <row r="351">
          <cell r="C351" t="str">
            <v>23-800-2710</v>
          </cell>
          <cell r="D351" t="str">
            <v>Laryngo-videoscopen</v>
          </cell>
          <cell r="E351" t="str">
            <v>23NA50D</v>
          </cell>
          <cell r="F351" t="str">
            <v>VNL9-CP</v>
          </cell>
        </row>
        <row r="352">
          <cell r="C352" t="str">
            <v>23-800-2712</v>
          </cell>
          <cell r="D352" t="str">
            <v>Laryngo-videoscopen</v>
          </cell>
          <cell r="E352" t="str">
            <v>23NA52D</v>
          </cell>
          <cell r="F352" t="str">
            <v>VNL9-CP</v>
          </cell>
        </row>
        <row r="353">
          <cell r="C353" t="str">
            <v>23-800-2713</v>
          </cell>
          <cell r="D353" t="str">
            <v>Laryngo-videoscopen</v>
          </cell>
          <cell r="E353" t="str">
            <v>23NA53D</v>
          </cell>
          <cell r="F353" t="str">
            <v>VNL9-CP</v>
          </cell>
        </row>
        <row r="354">
          <cell r="C354" t="str">
            <v>23-800-2714</v>
          </cell>
          <cell r="D354" t="str">
            <v>Laryngo-videoscopen</v>
          </cell>
          <cell r="E354" t="str">
            <v>23NA56D</v>
          </cell>
          <cell r="F354" t="str">
            <v>VNL9-CP</v>
          </cell>
        </row>
        <row r="355">
          <cell r="C355" t="str">
            <v>23-800-2715</v>
          </cell>
          <cell r="D355" t="str">
            <v>Laryngo-videoscopen</v>
          </cell>
          <cell r="E355" t="str">
            <v>23NA57D</v>
          </cell>
          <cell r="F355" t="str">
            <v>VNL9-CP</v>
          </cell>
        </row>
        <row r="356">
          <cell r="C356" t="str">
            <v>23-800-2716</v>
          </cell>
          <cell r="D356" t="str">
            <v>Laryngo-videoscopen</v>
          </cell>
          <cell r="E356" t="str">
            <v>23NA58D</v>
          </cell>
          <cell r="F356" t="str">
            <v>VNL9-CP</v>
          </cell>
        </row>
        <row r="357">
          <cell r="C357" t="str">
            <v>23-800-2717</v>
          </cell>
          <cell r="D357" t="str">
            <v>Laryngo-videoscopen</v>
          </cell>
          <cell r="E357" t="str">
            <v>23NA59D</v>
          </cell>
          <cell r="F357" t="str">
            <v>VNL9-CP</v>
          </cell>
        </row>
        <row r="358">
          <cell r="C358" t="str">
            <v>23-800-2718</v>
          </cell>
          <cell r="D358" t="str">
            <v>Laryngo-videoscopen</v>
          </cell>
          <cell r="E358" t="str">
            <v>23NA60D</v>
          </cell>
          <cell r="F358" t="str">
            <v>VNL9-CP</v>
          </cell>
        </row>
        <row r="359">
          <cell r="C359" t="str">
            <v>23-800-2719</v>
          </cell>
          <cell r="D359" t="str">
            <v>Laryngo-videoscopen</v>
          </cell>
          <cell r="E359" t="str">
            <v>23NA61D</v>
          </cell>
          <cell r="F359" t="str">
            <v>VNL9-CP</v>
          </cell>
        </row>
        <row r="360">
          <cell r="C360" t="str">
            <v>23-800-2723</v>
          </cell>
          <cell r="D360" t="str">
            <v>Cystoscoop</v>
          </cell>
          <cell r="E360" t="str">
            <v>7384509</v>
          </cell>
          <cell r="F360" t="str">
            <v>CYF-5</v>
          </cell>
        </row>
        <row r="361">
          <cell r="C361" t="str">
            <v>23-800-2724</v>
          </cell>
          <cell r="D361" t="str">
            <v>Cystoscoop</v>
          </cell>
          <cell r="E361" t="str">
            <v>7384514</v>
          </cell>
          <cell r="F361" t="str">
            <v>CYF-5</v>
          </cell>
        </row>
        <row r="362">
          <cell r="C362" t="str">
            <v>24-800-0851</v>
          </cell>
          <cell r="D362" t="str">
            <v>Laryngo-videoscopen</v>
          </cell>
          <cell r="E362" t="str">
            <v>24NC11A</v>
          </cell>
          <cell r="F362" t="str">
            <v>VNL9-CP</v>
          </cell>
        </row>
        <row r="363">
          <cell r="C363" t="str">
            <v>24-800-0852</v>
          </cell>
          <cell r="D363" t="str">
            <v>Laryngo-videoscopen</v>
          </cell>
          <cell r="E363" t="str">
            <v>24NC12A</v>
          </cell>
          <cell r="F363" t="str">
            <v>VNL9-CP</v>
          </cell>
        </row>
        <row r="364">
          <cell r="C364" t="str">
            <v>33-800-0171</v>
          </cell>
          <cell r="D364" t="str">
            <v>Laryngoscoop</v>
          </cell>
          <cell r="E364" t="str">
            <v>90002</v>
          </cell>
          <cell r="F364" t="str">
            <v>Stroboscoop</v>
          </cell>
        </row>
        <row r="365">
          <cell r="C365" t="str">
            <v>23-800-2725</v>
          </cell>
          <cell r="D365" t="str">
            <v>Cystoscoop</v>
          </cell>
          <cell r="E365" t="str">
            <v>7384517</v>
          </cell>
          <cell r="F365" t="str">
            <v>CYF-5</v>
          </cell>
        </row>
        <row r="366">
          <cell r="C366" t="str">
            <v>24-091-0036</v>
          </cell>
          <cell r="D366" t="str">
            <v>Gastro-videoscopen</v>
          </cell>
          <cell r="E366" t="str">
            <v>2U052K085</v>
          </cell>
          <cell r="F366" t="str">
            <v>EG-740UT</v>
          </cell>
        </row>
        <row r="367">
          <cell r="C367" t="str">
            <v>92-000-0588</v>
          </cell>
          <cell r="D367" t="str">
            <v>lichtbronnen; endoscopen</v>
          </cell>
          <cell r="E367" t="str">
            <v>EB 12370</v>
          </cell>
          <cell r="F367" t="str">
            <v>3350 0 LH150</v>
          </cell>
        </row>
        <row r="368">
          <cell r="C368" t="str">
            <v>95-000-1224</v>
          </cell>
          <cell r="D368" t="str">
            <v>lichtbronnen; endoscopen</v>
          </cell>
          <cell r="E368" t="str">
            <v>EA01379</v>
          </cell>
          <cell r="F368" t="str">
            <v>LH 150 II</v>
          </cell>
        </row>
        <row r="369">
          <cell r="C369" t="str">
            <v>24-800-0846</v>
          </cell>
          <cell r="D369" t="str">
            <v>Laryngo-videoscopen</v>
          </cell>
          <cell r="E369" t="str">
            <v>24NC06A</v>
          </cell>
          <cell r="F369" t="str">
            <v>VNL9-CP</v>
          </cell>
        </row>
        <row r="370">
          <cell r="C370" t="str">
            <v>18-091-0181</v>
          </cell>
          <cell r="D370" t="str">
            <v xml:space="preserve">Koudlichtbron </v>
          </cell>
          <cell r="E370" t="str">
            <v>300-02117</v>
          </cell>
          <cell r="F370" t="str">
            <v>XLS300</v>
          </cell>
        </row>
        <row r="371">
          <cell r="C371" t="str">
            <v>24-800-0847</v>
          </cell>
          <cell r="D371" t="str">
            <v>Laryngo-videoscopen</v>
          </cell>
          <cell r="E371" t="str">
            <v>24NC07A</v>
          </cell>
          <cell r="F371" t="str">
            <v>VNL9-CP</v>
          </cell>
        </row>
        <row r="372">
          <cell r="C372" t="str">
            <v>24-800-0848</v>
          </cell>
          <cell r="D372" t="str">
            <v>Laryngo-videoscopen</v>
          </cell>
          <cell r="E372" t="str">
            <v>24NC08A</v>
          </cell>
          <cell r="F372" t="str">
            <v>VNL9-CP</v>
          </cell>
        </row>
        <row r="373">
          <cell r="C373"/>
          <cell r="D373"/>
          <cell r="E373"/>
          <cell r="F373"/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2C3C-6414-42B5-A26C-FFD36E80C9CF}">
  <dimension ref="B1:C8"/>
  <sheetViews>
    <sheetView workbookViewId="0">
      <selection activeCell="C19" sqref="C19"/>
    </sheetView>
  </sheetViews>
  <sheetFormatPr defaultColWidth="8.7109375" defaultRowHeight="15" x14ac:dyDescent="0.25"/>
  <cols>
    <col min="1" max="1" width="8.7109375" style="15"/>
    <col min="2" max="2" width="20.28515625" style="15" customWidth="1"/>
    <col min="3" max="3" width="25.28515625" style="15" customWidth="1"/>
    <col min="4" max="16384" width="8.7109375" style="15"/>
  </cols>
  <sheetData>
    <row r="1" spans="2:3" ht="15" customHeight="1" x14ac:dyDescent="0.25"/>
    <row r="3" spans="2:3" x14ac:dyDescent="0.25">
      <c r="B3" s="56" t="s">
        <v>0</v>
      </c>
      <c r="C3" s="56" t="s">
        <v>1</v>
      </c>
    </row>
    <row r="4" spans="2:3" x14ac:dyDescent="0.25">
      <c r="B4" s="16" t="s">
        <v>2</v>
      </c>
      <c r="C4" s="73">
        <f>Aanschaf!I9</f>
        <v>0</v>
      </c>
    </row>
    <row r="5" spans="2:3" x14ac:dyDescent="0.25">
      <c r="B5" s="16" t="s">
        <v>3</v>
      </c>
      <c r="C5" s="73">
        <f>Onderhoud!F11</f>
        <v>0</v>
      </c>
    </row>
    <row r="6" spans="2:3" x14ac:dyDescent="0.25">
      <c r="B6" s="16" t="s">
        <v>4</v>
      </c>
      <c r="C6" s="73">
        <f>Inruilkorting!E8</f>
        <v>0</v>
      </c>
    </row>
    <row r="7" spans="2:3" x14ac:dyDescent="0.25">
      <c r="B7" s="75" t="s">
        <v>5</v>
      </c>
      <c r="C7" s="100">
        <f>(C4+C5)-C6</f>
        <v>0</v>
      </c>
    </row>
    <row r="8" spans="2:3" x14ac:dyDescent="0.25">
      <c r="C8" s="7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6336-6923-4B86-AA4B-829921E32639}">
  <dimension ref="A1:R35"/>
  <sheetViews>
    <sheetView zoomScaleNormal="100" workbookViewId="0">
      <selection activeCell="L7" sqref="L7"/>
    </sheetView>
  </sheetViews>
  <sheetFormatPr defaultColWidth="9.140625" defaultRowHeight="15" zeroHeight="1" x14ac:dyDescent="0.25"/>
  <cols>
    <col min="1" max="1" width="14.140625" style="8" bestFit="1" customWidth="1"/>
    <col min="2" max="2" width="46" style="8" bestFit="1" customWidth="1"/>
    <col min="3" max="3" width="14.7109375" style="58" customWidth="1"/>
    <col min="4" max="4" width="12.42578125" style="52" bestFit="1" customWidth="1"/>
    <col min="5" max="5" width="17.85546875" style="52" bestFit="1" customWidth="1"/>
    <col min="6" max="6" width="17.85546875" style="103" customWidth="1"/>
    <col min="7" max="7" width="22.28515625" style="103" bestFit="1" customWidth="1"/>
    <col min="8" max="8" width="28.28515625" style="52" customWidth="1"/>
    <col min="9" max="9" width="23.7109375" style="52" customWidth="1"/>
    <col min="10" max="10" width="4.85546875" style="62" bestFit="1" customWidth="1"/>
    <col min="11" max="16" width="4.85546875" style="52" bestFit="1" customWidth="1"/>
    <col min="17" max="18" width="20.5703125" style="52" customWidth="1"/>
    <col min="19" max="16384" width="9.140625" style="8"/>
  </cols>
  <sheetData>
    <row r="1" spans="1:18" x14ac:dyDescent="0.25">
      <c r="A1" s="108" t="s">
        <v>1</v>
      </c>
      <c r="B1" s="109"/>
      <c r="C1" s="36" t="s">
        <v>6</v>
      </c>
      <c r="D1" s="21" t="s">
        <v>7</v>
      </c>
      <c r="E1" s="21" t="s">
        <v>8</v>
      </c>
      <c r="F1" s="21" t="s">
        <v>91</v>
      </c>
      <c r="G1" s="21" t="s">
        <v>92</v>
      </c>
      <c r="H1" s="21" t="s">
        <v>9</v>
      </c>
      <c r="I1" s="21" t="s">
        <v>10</v>
      </c>
      <c r="J1" s="37">
        <v>2026</v>
      </c>
      <c r="K1" s="21">
        <v>2027</v>
      </c>
      <c r="L1" s="21">
        <v>2028</v>
      </c>
      <c r="M1" s="21">
        <v>2029</v>
      </c>
      <c r="N1" s="21">
        <v>2030</v>
      </c>
      <c r="O1" s="21">
        <v>2031</v>
      </c>
      <c r="P1" s="21">
        <v>2032</v>
      </c>
      <c r="Q1" s="21" t="s">
        <v>11</v>
      </c>
      <c r="R1" s="21" t="s">
        <v>12</v>
      </c>
    </row>
    <row r="2" spans="1:18" x14ac:dyDescent="0.25">
      <c r="A2" s="63" t="s">
        <v>13</v>
      </c>
      <c r="B2" s="64" t="s">
        <v>14</v>
      </c>
      <c r="C2" s="20"/>
      <c r="D2" s="12"/>
      <c r="E2" s="12"/>
      <c r="F2" s="12"/>
      <c r="G2" s="12"/>
      <c r="H2" s="12"/>
      <c r="I2" s="12"/>
      <c r="J2" s="13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1" t="s">
        <v>15</v>
      </c>
      <c r="B3" s="7" t="s">
        <v>16</v>
      </c>
      <c r="C3" s="32"/>
      <c r="D3" s="5">
        <v>7</v>
      </c>
      <c r="E3" s="5">
        <v>5</v>
      </c>
      <c r="F3" s="31">
        <v>0</v>
      </c>
      <c r="G3" s="105">
        <v>0</v>
      </c>
      <c r="H3" s="9">
        <f>F3*(1-G3)</f>
        <v>0</v>
      </c>
      <c r="I3" s="9">
        <f>E3*H3</f>
        <v>0</v>
      </c>
      <c r="J3" s="6">
        <v>1</v>
      </c>
      <c r="K3" s="5">
        <v>1</v>
      </c>
      <c r="L3" s="5">
        <v>1</v>
      </c>
      <c r="M3" s="5"/>
      <c r="N3" s="5">
        <v>2</v>
      </c>
      <c r="O3" s="5"/>
      <c r="P3" s="5"/>
      <c r="Q3" s="31">
        <v>0</v>
      </c>
      <c r="R3" s="31">
        <v>0</v>
      </c>
    </row>
    <row r="4" spans="1:18" x14ac:dyDescent="0.25">
      <c r="A4" s="1" t="s">
        <v>17</v>
      </c>
      <c r="B4" s="1" t="s">
        <v>18</v>
      </c>
      <c r="C4" s="32"/>
      <c r="D4" s="2">
        <v>1</v>
      </c>
      <c r="E4" s="2">
        <v>1</v>
      </c>
      <c r="F4" s="31">
        <v>0</v>
      </c>
      <c r="G4" s="105">
        <v>0</v>
      </c>
      <c r="H4" s="9">
        <f t="shared" ref="H4:H8" si="0">F4*(1-G4)</f>
        <v>0</v>
      </c>
      <c r="I4" s="9">
        <f t="shared" ref="I4:I6" si="1">E4*H4</f>
        <v>0</v>
      </c>
      <c r="J4" s="6"/>
      <c r="K4" s="2">
        <v>1</v>
      </c>
      <c r="L4" s="2"/>
      <c r="M4" s="2"/>
      <c r="N4" s="2"/>
      <c r="O4" s="2"/>
      <c r="P4" s="2"/>
      <c r="Q4" s="31">
        <v>0</v>
      </c>
      <c r="R4" s="31">
        <v>0</v>
      </c>
    </row>
    <row r="5" spans="1:18" x14ac:dyDescent="0.25">
      <c r="A5" s="1" t="s">
        <v>19</v>
      </c>
      <c r="B5" s="1" t="s">
        <v>20</v>
      </c>
      <c r="C5" s="32"/>
      <c r="D5" s="2">
        <v>5</v>
      </c>
      <c r="E5" s="2">
        <v>4</v>
      </c>
      <c r="F5" s="31">
        <v>0</v>
      </c>
      <c r="G5" s="105">
        <v>0</v>
      </c>
      <c r="H5" s="9">
        <f t="shared" si="0"/>
        <v>0</v>
      </c>
      <c r="I5" s="9">
        <f t="shared" si="1"/>
        <v>0</v>
      </c>
      <c r="J5" s="6">
        <v>1</v>
      </c>
      <c r="K5" s="2">
        <v>3</v>
      </c>
      <c r="L5" s="2"/>
      <c r="M5" s="2"/>
      <c r="N5" s="2"/>
      <c r="O5" s="2"/>
      <c r="P5" s="2"/>
      <c r="Q5" s="31">
        <v>0</v>
      </c>
      <c r="R5" s="31">
        <v>0</v>
      </c>
    </row>
    <row r="6" spans="1:18" x14ac:dyDescent="0.25">
      <c r="A6" s="1" t="s">
        <v>21</v>
      </c>
      <c r="B6" s="1" t="s">
        <v>22</v>
      </c>
      <c r="C6" s="32"/>
      <c r="D6" s="5">
        <v>6</v>
      </c>
      <c r="E6" s="5">
        <v>6</v>
      </c>
      <c r="F6" s="31">
        <v>0</v>
      </c>
      <c r="G6" s="105">
        <v>0</v>
      </c>
      <c r="H6" s="9">
        <f t="shared" si="0"/>
        <v>0</v>
      </c>
      <c r="I6" s="9">
        <f t="shared" si="1"/>
        <v>0</v>
      </c>
      <c r="J6" s="6">
        <v>2</v>
      </c>
      <c r="K6" s="2">
        <v>2</v>
      </c>
      <c r="L6" s="2"/>
      <c r="M6" s="2"/>
      <c r="N6" s="2">
        <v>1</v>
      </c>
      <c r="O6" s="2">
        <v>1</v>
      </c>
      <c r="P6" s="2"/>
      <c r="Q6" s="31">
        <v>0</v>
      </c>
      <c r="R6" s="31">
        <v>0</v>
      </c>
    </row>
    <row r="7" spans="1:18" x14ac:dyDescent="0.25">
      <c r="A7" s="7" t="s">
        <v>23</v>
      </c>
      <c r="B7" s="1" t="s">
        <v>24</v>
      </c>
      <c r="C7" s="32"/>
      <c r="D7" s="5">
        <v>7</v>
      </c>
      <c r="E7" s="5">
        <v>7</v>
      </c>
      <c r="F7" s="31">
        <v>0</v>
      </c>
      <c r="G7" s="105">
        <v>0</v>
      </c>
      <c r="H7" s="9">
        <f t="shared" si="0"/>
        <v>0</v>
      </c>
      <c r="I7" s="9">
        <f>H7*E7</f>
        <v>0</v>
      </c>
      <c r="J7" s="6">
        <v>0</v>
      </c>
      <c r="K7" s="5">
        <v>5</v>
      </c>
      <c r="L7" s="5"/>
      <c r="M7" s="5"/>
      <c r="N7" s="5"/>
      <c r="O7" s="5">
        <v>2</v>
      </c>
      <c r="P7" s="5"/>
      <c r="Q7" s="31">
        <v>0</v>
      </c>
      <c r="R7" s="34"/>
    </row>
    <row r="8" spans="1:18" x14ac:dyDescent="0.25">
      <c r="A8" s="7" t="s">
        <v>25</v>
      </c>
      <c r="B8" s="1" t="s">
        <v>26</v>
      </c>
      <c r="C8" s="32"/>
      <c r="D8" s="5">
        <v>2</v>
      </c>
      <c r="E8" s="5">
        <v>1</v>
      </c>
      <c r="F8" s="31">
        <v>0</v>
      </c>
      <c r="G8" s="105">
        <v>0</v>
      </c>
      <c r="H8" s="9">
        <f t="shared" si="0"/>
        <v>0</v>
      </c>
      <c r="I8" s="9">
        <f>H8*E8</f>
        <v>0</v>
      </c>
      <c r="J8" s="6">
        <v>0</v>
      </c>
      <c r="K8" s="5">
        <v>1</v>
      </c>
      <c r="L8" s="5"/>
      <c r="M8" s="5"/>
      <c r="N8" s="5"/>
      <c r="O8" s="5"/>
      <c r="P8" s="5"/>
      <c r="Q8" s="31">
        <v>0</v>
      </c>
      <c r="R8" s="34"/>
    </row>
    <row r="9" spans="1:18" x14ac:dyDescent="0.25">
      <c r="A9" s="112"/>
      <c r="B9" s="112"/>
      <c r="C9" s="59"/>
      <c r="D9" s="5"/>
      <c r="E9" s="5"/>
      <c r="F9" s="5"/>
      <c r="G9" s="5"/>
      <c r="H9" s="9"/>
      <c r="I9" s="61">
        <f>I3+I4+I5+I6+I7+I8</f>
        <v>0</v>
      </c>
      <c r="J9" s="6"/>
      <c r="K9" s="5"/>
      <c r="L9" s="5"/>
      <c r="M9" s="5"/>
      <c r="N9" s="5"/>
      <c r="O9" s="5"/>
      <c r="P9" s="5"/>
      <c r="Q9" s="35"/>
      <c r="R9" s="5"/>
    </row>
    <row r="10" spans="1:18" x14ac:dyDescent="0.25">
      <c r="A10" s="113" t="s">
        <v>27</v>
      </c>
      <c r="B10" s="113"/>
      <c r="C10" s="79"/>
      <c r="D10" s="80"/>
      <c r="E10" s="80"/>
      <c r="F10" s="80"/>
      <c r="G10" s="80"/>
      <c r="H10" s="81"/>
      <c r="I10" s="82"/>
      <c r="J10" s="83"/>
      <c r="K10" s="80"/>
      <c r="L10" s="80"/>
      <c r="M10" s="80"/>
      <c r="N10" s="80"/>
      <c r="O10" s="80"/>
      <c r="P10" s="80"/>
      <c r="Q10" s="84"/>
      <c r="R10" s="80"/>
    </row>
    <row r="11" spans="1:18" x14ac:dyDescent="0.25">
      <c r="A11" s="78" t="s">
        <v>28</v>
      </c>
      <c r="B11" s="14" t="s">
        <v>29</v>
      </c>
      <c r="C11" s="59"/>
      <c r="D11" s="5">
        <v>0</v>
      </c>
      <c r="E11" s="5">
        <v>0</v>
      </c>
      <c r="F11" s="31">
        <v>0</v>
      </c>
      <c r="G11" s="105">
        <v>0</v>
      </c>
      <c r="H11" s="9">
        <v>0</v>
      </c>
      <c r="I11" s="60"/>
      <c r="J11" s="6"/>
      <c r="K11" s="5"/>
      <c r="L11" s="5"/>
      <c r="M11" s="5"/>
      <c r="N11" s="5"/>
      <c r="O11" s="5"/>
      <c r="P11" s="5"/>
      <c r="Q11" s="35"/>
      <c r="R11" s="5"/>
    </row>
    <row r="12" spans="1:18" x14ac:dyDescent="0.25">
      <c r="A12" s="110" t="s">
        <v>30</v>
      </c>
      <c r="B12" s="111"/>
      <c r="C12" s="76"/>
      <c r="D12" s="10"/>
      <c r="E12" s="10"/>
      <c r="F12" s="10"/>
      <c r="G12" s="10"/>
      <c r="H12" s="10"/>
      <c r="I12" s="10"/>
      <c r="J12" s="11"/>
      <c r="K12" s="10"/>
      <c r="L12" s="10"/>
      <c r="M12" s="10"/>
      <c r="N12" s="10"/>
      <c r="O12" s="10"/>
      <c r="P12" s="10"/>
      <c r="Q12" s="10"/>
      <c r="R12" s="10"/>
    </row>
    <row r="13" spans="1:18" x14ac:dyDescent="0.25">
      <c r="A13" s="107" t="s">
        <v>31</v>
      </c>
      <c r="B13" s="107"/>
      <c r="C13" s="71"/>
      <c r="D13" s="2">
        <v>2</v>
      </c>
      <c r="E13" s="2">
        <v>2</v>
      </c>
      <c r="F13" s="72">
        <v>0</v>
      </c>
      <c r="G13" s="106">
        <v>0</v>
      </c>
      <c r="H13" s="9">
        <f>F13*(1-G13)</f>
        <v>0</v>
      </c>
      <c r="I13" s="4">
        <f>H13*E13</f>
        <v>0</v>
      </c>
      <c r="J13" s="3">
        <v>0</v>
      </c>
      <c r="K13" s="2">
        <v>2</v>
      </c>
      <c r="L13" s="2"/>
      <c r="M13" s="2"/>
      <c r="N13" s="2"/>
      <c r="O13" s="2"/>
      <c r="P13" s="2"/>
      <c r="Q13" s="72">
        <v>0</v>
      </c>
      <c r="R13" s="72">
        <v>0</v>
      </c>
    </row>
    <row r="14" spans="1:18" x14ac:dyDescent="0.25">
      <c r="A14" s="107" t="s">
        <v>32</v>
      </c>
      <c r="B14" s="107"/>
      <c r="C14" s="71"/>
      <c r="D14" s="2">
        <v>1</v>
      </c>
      <c r="E14" s="2">
        <v>1</v>
      </c>
      <c r="F14" s="72">
        <v>0</v>
      </c>
      <c r="G14" s="106">
        <v>0</v>
      </c>
      <c r="H14" s="9">
        <f t="shared" ref="H14:H16" si="2">F14*(1-G14)</f>
        <v>0</v>
      </c>
      <c r="I14" s="4">
        <f t="shared" ref="I14:I16" si="3">H14*E14</f>
        <v>0</v>
      </c>
      <c r="J14" s="3">
        <v>0</v>
      </c>
      <c r="K14" s="2"/>
      <c r="L14" s="2">
        <v>1</v>
      </c>
      <c r="M14" s="2"/>
      <c r="N14" s="2"/>
      <c r="O14" s="2"/>
      <c r="P14" s="2"/>
      <c r="Q14" s="72">
        <v>0</v>
      </c>
      <c r="R14" s="72">
        <v>0</v>
      </c>
    </row>
    <row r="15" spans="1:18" x14ac:dyDescent="0.25">
      <c r="A15" s="107" t="s">
        <v>33</v>
      </c>
      <c r="B15" s="107"/>
      <c r="C15" s="71"/>
      <c r="D15" s="2">
        <v>1</v>
      </c>
      <c r="E15" s="2">
        <v>1</v>
      </c>
      <c r="F15" s="72">
        <v>0</v>
      </c>
      <c r="G15" s="106">
        <v>0</v>
      </c>
      <c r="H15" s="9">
        <f t="shared" si="2"/>
        <v>0</v>
      </c>
      <c r="I15" s="4">
        <f t="shared" si="3"/>
        <v>0</v>
      </c>
      <c r="J15" s="3">
        <v>0</v>
      </c>
      <c r="K15" s="2"/>
      <c r="L15" s="2"/>
      <c r="M15" s="2"/>
      <c r="N15" s="2"/>
      <c r="O15" s="2"/>
      <c r="P15" s="2"/>
      <c r="Q15" s="72">
        <v>0</v>
      </c>
      <c r="R15" s="72">
        <v>0</v>
      </c>
    </row>
    <row r="16" spans="1:18" x14ac:dyDescent="0.25">
      <c r="A16" s="107" t="s">
        <v>34</v>
      </c>
      <c r="B16" s="107"/>
      <c r="C16" s="71"/>
      <c r="D16" s="2">
        <v>0</v>
      </c>
      <c r="E16" s="2">
        <v>1</v>
      </c>
      <c r="F16" s="72">
        <v>0</v>
      </c>
      <c r="G16" s="106">
        <v>0</v>
      </c>
      <c r="H16" s="9">
        <f t="shared" si="2"/>
        <v>0</v>
      </c>
      <c r="I16" s="4">
        <f t="shared" si="3"/>
        <v>0</v>
      </c>
      <c r="J16" s="3">
        <v>0</v>
      </c>
      <c r="K16" s="2"/>
      <c r="L16" s="2">
        <v>1</v>
      </c>
      <c r="M16" s="2"/>
      <c r="N16" s="2"/>
      <c r="O16" s="2"/>
      <c r="P16" s="2"/>
      <c r="Q16" s="72">
        <v>0</v>
      </c>
      <c r="R16" s="34"/>
    </row>
    <row r="17" spans="2:9" x14ac:dyDescent="0.25"/>
    <row r="18" spans="2:9" x14ac:dyDescent="0.25">
      <c r="I18" s="53"/>
    </row>
    <row r="19" spans="2:9" x14ac:dyDescent="0.25"/>
    <row r="20" spans="2:9" x14ac:dyDescent="0.25">
      <c r="B20" s="52"/>
      <c r="C20" s="52"/>
    </row>
    <row r="21" spans="2:9" x14ac:dyDescent="0.25">
      <c r="B21" s="52"/>
      <c r="C21" s="52"/>
    </row>
    <row r="22" spans="2:9" x14ac:dyDescent="0.25">
      <c r="B22" s="52"/>
      <c r="C22" s="52"/>
    </row>
    <row r="23" spans="2:9" x14ac:dyDescent="0.25">
      <c r="B23" s="52"/>
      <c r="C23" s="52"/>
    </row>
    <row r="24" spans="2:9" x14ac:dyDescent="0.25">
      <c r="B24" s="52"/>
      <c r="C24" s="52"/>
    </row>
    <row r="25" spans="2:9" x14ac:dyDescent="0.25">
      <c r="B25" s="52"/>
      <c r="C25" s="52"/>
    </row>
    <row r="26" spans="2:9" x14ac:dyDescent="0.25">
      <c r="B26" s="52"/>
      <c r="C26" s="52"/>
    </row>
    <row r="27" spans="2:9" x14ac:dyDescent="0.25">
      <c r="B27" s="52"/>
      <c r="C27" s="52"/>
    </row>
    <row r="28" spans="2:9" x14ac:dyDescent="0.25">
      <c r="B28" s="52"/>
      <c r="C28" s="52"/>
    </row>
    <row r="29" spans="2:9" x14ac:dyDescent="0.25">
      <c r="B29" s="52"/>
      <c r="C29" s="52"/>
    </row>
    <row r="30" spans="2:9" x14ac:dyDescent="0.25">
      <c r="B30" s="52"/>
      <c r="C30" s="52"/>
    </row>
    <row r="31" spans="2:9" hidden="1" x14ac:dyDescent="0.25">
      <c r="B31" s="52"/>
      <c r="C31" s="52"/>
    </row>
    <row r="32" spans="2:9" hidden="1" x14ac:dyDescent="0.25">
      <c r="B32" s="52"/>
      <c r="C32" s="52"/>
    </row>
    <row r="33" spans="2:9" hidden="1" x14ac:dyDescent="0.25">
      <c r="B33" s="52"/>
      <c r="C33" s="52"/>
      <c r="H33" s="53"/>
      <c r="I33" s="53"/>
    </row>
    <row r="34" spans="2:9" hidden="1" x14ac:dyDescent="0.25">
      <c r="B34" s="52"/>
      <c r="C34" s="52"/>
    </row>
    <row r="35" spans="2:9" hidden="1" x14ac:dyDescent="0.25">
      <c r="B35" s="52"/>
      <c r="C35" s="52"/>
    </row>
  </sheetData>
  <mergeCells count="8">
    <mergeCell ref="A15:B15"/>
    <mergeCell ref="A1:B1"/>
    <mergeCell ref="A13:B13"/>
    <mergeCell ref="A14:B14"/>
    <mergeCell ref="A16:B16"/>
    <mergeCell ref="A12:B12"/>
    <mergeCell ref="A9:B9"/>
    <mergeCell ref="A10:B10"/>
  </mergeCells>
  <conditionalFormatting sqref="F3:F8">
    <cfRule type="cellIs" dxfId="6" priority="11" operator="greaterThan">
      <formula>35000</formula>
    </cfRule>
  </conditionalFormatting>
  <conditionalFormatting sqref="F13:F14">
    <cfRule type="cellIs" dxfId="5" priority="4" operator="greaterThan">
      <formula>46000</formula>
    </cfRule>
  </conditionalFormatting>
  <conditionalFormatting sqref="F15">
    <cfRule type="cellIs" dxfId="4" priority="3" operator="greaterThan">
      <formula>60000</formula>
    </cfRule>
  </conditionalFormatting>
  <conditionalFormatting sqref="Q3:Q8 Q13:Q16">
    <cfRule type="cellIs" dxfId="3" priority="2" operator="greaterThan">
      <formula>165</formula>
    </cfRule>
  </conditionalFormatting>
  <conditionalFormatting sqref="R3:R6 R13:R15">
    <cfRule type="cellIs" dxfId="2" priority="1" operator="greaterThan">
      <formula>2800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D85C-BBF9-4324-9960-A8EB8F4F38ED}">
  <dimension ref="B1:M56"/>
  <sheetViews>
    <sheetView workbookViewId="0">
      <selection activeCell="H44" sqref="H44:H46"/>
    </sheetView>
  </sheetViews>
  <sheetFormatPr defaultColWidth="8.7109375" defaultRowHeight="15" x14ac:dyDescent="0.25"/>
  <cols>
    <col min="1" max="1" width="8.7109375" style="15"/>
    <col min="2" max="2" width="16.42578125" style="33" customWidth="1"/>
    <col min="3" max="3" width="41.140625" style="15" customWidth="1"/>
    <col min="4" max="4" width="46" style="15" customWidth="1"/>
    <col min="5" max="5" width="18.42578125" style="15" customWidth="1"/>
    <col min="6" max="6" width="30.5703125" style="33" bestFit="1" customWidth="1"/>
    <col min="7" max="8" width="46.28515625" style="15" customWidth="1"/>
    <col min="9" max="16384" width="8.7109375" style="15"/>
  </cols>
  <sheetData>
    <row r="1" spans="2:13" ht="15.75" thickBot="1" x14ac:dyDescent="0.3">
      <c r="B1" s="24"/>
      <c r="C1"/>
      <c r="D1"/>
      <c r="F1" s="24"/>
      <c r="G1"/>
      <c r="H1"/>
    </row>
    <row r="2" spans="2:13" ht="71.099999999999994" customHeight="1" thickBot="1" x14ac:dyDescent="0.3">
      <c r="B2" s="118" t="s">
        <v>35</v>
      </c>
      <c r="C2" s="119"/>
      <c r="D2" s="119"/>
      <c r="E2" s="119"/>
      <c r="F2" s="119"/>
      <c r="G2" s="119"/>
      <c r="H2" s="120"/>
    </row>
    <row r="3" spans="2:13" ht="27.95" customHeight="1" thickBot="1" x14ac:dyDescent="0.3">
      <c r="B3" s="99"/>
      <c r="C3" s="98"/>
      <c r="D3" s="98"/>
      <c r="E3" s="98"/>
      <c r="F3" s="98"/>
      <c r="G3" s="98"/>
      <c r="H3" s="98"/>
    </row>
    <row r="4" spans="2:13" x14ac:dyDescent="0.25">
      <c r="B4" s="123" t="s">
        <v>36</v>
      </c>
      <c r="C4" s="124"/>
      <c r="D4" s="67" t="s">
        <v>37</v>
      </c>
      <c r="E4" s="92" t="s">
        <v>8</v>
      </c>
      <c r="F4" s="93" t="s">
        <v>38</v>
      </c>
    </row>
    <row r="5" spans="2:13" x14ac:dyDescent="0.25">
      <c r="B5" s="121" t="str">
        <f>B13</f>
        <v>B: Duodenoscoop</v>
      </c>
      <c r="C5" s="122"/>
      <c r="D5" s="28">
        <f>C23</f>
        <v>0</v>
      </c>
      <c r="E5" s="57">
        <f>Aanschaf!E3</f>
        <v>5</v>
      </c>
      <c r="F5" s="94">
        <f>D5*E5</f>
        <v>0</v>
      </c>
    </row>
    <row r="6" spans="2:13" x14ac:dyDescent="0.25">
      <c r="B6" s="121" t="str">
        <f>F13</f>
        <v>C1: Gastro-videoscoop ultrageluid - EUS - radiair</v>
      </c>
      <c r="C6" s="122"/>
      <c r="D6" s="28">
        <f>G23</f>
        <v>0</v>
      </c>
      <c r="E6" s="57">
        <f>Aanschaf!E4</f>
        <v>1</v>
      </c>
      <c r="F6" s="94">
        <f t="shared" ref="F6:F10" si="0">D6*E6</f>
        <v>0</v>
      </c>
    </row>
    <row r="7" spans="2:13" x14ac:dyDescent="0.25">
      <c r="B7" s="121" t="str">
        <f>B25</f>
        <v>C2: Gastro-videoscoop ultrageluid - EUS - liniair</v>
      </c>
      <c r="C7" s="122"/>
      <c r="D7" s="28">
        <f>C35</f>
        <v>0</v>
      </c>
      <c r="E7" s="57">
        <f>Aanschaf!E5</f>
        <v>4</v>
      </c>
      <c r="F7" s="94">
        <f t="shared" si="0"/>
        <v>0</v>
      </c>
    </row>
    <row r="8" spans="2:13" x14ac:dyDescent="0.25">
      <c r="B8" s="121" t="str">
        <f>F25</f>
        <v>D: Bronchovideoscoop - EBUS</v>
      </c>
      <c r="C8" s="122"/>
      <c r="D8" s="28">
        <f>G35</f>
        <v>0</v>
      </c>
      <c r="E8" s="57">
        <f>Aanschaf!E6</f>
        <v>6</v>
      </c>
      <c r="F8" s="94">
        <f t="shared" si="0"/>
        <v>0</v>
      </c>
    </row>
    <row r="9" spans="2:13" x14ac:dyDescent="0.25">
      <c r="B9" s="121" t="str">
        <f>B37</f>
        <v>F: Videoprocessor</v>
      </c>
      <c r="C9" s="122"/>
      <c r="D9" s="28">
        <f>C47</f>
        <v>0</v>
      </c>
      <c r="E9" s="57">
        <f>Aanschaf!E7</f>
        <v>7</v>
      </c>
      <c r="F9" s="94">
        <f t="shared" si="0"/>
        <v>0</v>
      </c>
    </row>
    <row r="10" spans="2:13" x14ac:dyDescent="0.25">
      <c r="B10" s="121" t="str">
        <f>F37</f>
        <v>G: Echo-endo videoprocessor</v>
      </c>
      <c r="C10" s="122"/>
      <c r="D10" s="28">
        <f>G47</f>
        <v>0</v>
      </c>
      <c r="E10" s="57">
        <f>Aanschaf!E8</f>
        <v>1</v>
      </c>
      <c r="F10" s="94">
        <f t="shared" si="0"/>
        <v>0</v>
      </c>
    </row>
    <row r="11" spans="2:13" ht="15.75" thickBot="1" x14ac:dyDescent="0.3">
      <c r="B11" s="95"/>
      <c r="C11" s="96"/>
      <c r="D11" s="96"/>
      <c r="E11" s="96"/>
      <c r="F11" s="97">
        <f>SUM(F5:F10)</f>
        <v>0</v>
      </c>
    </row>
    <row r="12" spans="2:13" ht="15.75" thickBot="1" x14ac:dyDescent="0.3"/>
    <row r="13" spans="2:13" ht="15.75" thickBot="1" x14ac:dyDescent="0.3">
      <c r="B13" s="114" t="s">
        <v>39</v>
      </c>
      <c r="C13" s="115"/>
      <c r="D13" s="116"/>
      <c r="F13" s="114" t="s">
        <v>40</v>
      </c>
      <c r="G13" s="115"/>
      <c r="H13" s="116"/>
      <c r="L13" s="8"/>
      <c r="M13" s="54"/>
    </row>
    <row r="14" spans="2:13" x14ac:dyDescent="0.25">
      <c r="B14" s="49" t="s">
        <v>41</v>
      </c>
      <c r="C14" s="29" t="s">
        <v>42</v>
      </c>
      <c r="D14" s="38" t="s">
        <v>43</v>
      </c>
      <c r="F14" s="49" t="s">
        <v>41</v>
      </c>
      <c r="G14" s="29" t="s">
        <v>42</v>
      </c>
      <c r="H14" s="38" t="s">
        <v>43</v>
      </c>
      <c r="L14" s="8"/>
      <c r="M14" s="8"/>
    </row>
    <row r="15" spans="2:13" ht="105" x14ac:dyDescent="0.25">
      <c r="B15" s="50"/>
      <c r="C15" s="30" t="s">
        <v>44</v>
      </c>
      <c r="D15" s="40" t="s">
        <v>45</v>
      </c>
      <c r="F15" s="50"/>
      <c r="G15" s="30" t="s">
        <v>44</v>
      </c>
      <c r="H15" s="40" t="s">
        <v>45</v>
      </c>
      <c r="L15" s="8"/>
      <c r="M15" s="8"/>
    </row>
    <row r="16" spans="2:13" x14ac:dyDescent="0.25">
      <c r="B16" s="50">
        <v>1</v>
      </c>
      <c r="C16" s="28">
        <f>Aanschaf!R3</f>
        <v>0</v>
      </c>
      <c r="D16" s="41">
        <v>0</v>
      </c>
      <c r="F16" s="50">
        <v>1</v>
      </c>
      <c r="G16" s="28">
        <f>Aanschaf!R4</f>
        <v>0</v>
      </c>
      <c r="H16" s="41">
        <v>0</v>
      </c>
      <c r="L16" s="117"/>
      <c r="M16" s="117"/>
    </row>
    <row r="17" spans="2:13" x14ac:dyDescent="0.25">
      <c r="B17" s="50">
        <v>2</v>
      </c>
      <c r="C17" s="47">
        <f>C16</f>
        <v>0</v>
      </c>
      <c r="D17" s="41">
        <v>0</v>
      </c>
      <c r="F17" s="50">
        <v>2</v>
      </c>
      <c r="G17" s="47">
        <f>G16</f>
        <v>0</v>
      </c>
      <c r="H17" s="41">
        <v>0</v>
      </c>
      <c r="L17" s="8"/>
      <c r="M17" s="8"/>
    </row>
    <row r="18" spans="2:13" x14ac:dyDescent="0.25">
      <c r="B18" s="50">
        <v>3</v>
      </c>
      <c r="C18" s="47">
        <f>C16</f>
        <v>0</v>
      </c>
      <c r="D18" s="41">
        <v>0</v>
      </c>
      <c r="F18" s="50">
        <v>3</v>
      </c>
      <c r="G18" s="47">
        <f>G16</f>
        <v>0</v>
      </c>
      <c r="H18" s="41">
        <v>0</v>
      </c>
      <c r="L18" s="8"/>
      <c r="M18" s="8"/>
    </row>
    <row r="19" spans="2:13" x14ac:dyDescent="0.25">
      <c r="B19" s="50">
        <v>4</v>
      </c>
      <c r="C19" s="47">
        <f>C16</f>
        <v>0</v>
      </c>
      <c r="D19" s="41">
        <v>0</v>
      </c>
      <c r="F19" s="50">
        <v>4</v>
      </c>
      <c r="G19" s="47">
        <f>G16</f>
        <v>0</v>
      </c>
      <c r="H19" s="41">
        <v>0</v>
      </c>
      <c r="L19" s="117"/>
      <c r="M19" s="117"/>
    </row>
    <row r="20" spans="2:13" x14ac:dyDescent="0.25">
      <c r="B20" s="50">
        <v>5</v>
      </c>
      <c r="C20" s="47">
        <f>C19*(1+D20)</f>
        <v>0</v>
      </c>
      <c r="D20" s="42">
        <v>0</v>
      </c>
      <c r="F20" s="50">
        <v>5</v>
      </c>
      <c r="G20" s="47">
        <f>G19*(1+H20)</f>
        <v>0</v>
      </c>
      <c r="H20" s="42">
        <v>0</v>
      </c>
      <c r="L20" s="8"/>
      <c r="M20" s="8"/>
    </row>
    <row r="21" spans="2:13" x14ac:dyDescent="0.25">
      <c r="B21" s="50">
        <v>6</v>
      </c>
      <c r="C21" s="47">
        <f t="shared" ref="C21:C22" si="1">C20*(1+D21)</f>
        <v>0</v>
      </c>
      <c r="D21" s="42">
        <v>0</v>
      </c>
      <c r="F21" s="50">
        <v>6</v>
      </c>
      <c r="G21" s="47">
        <f t="shared" ref="G21:G22" si="2">G20*(1+H21)</f>
        <v>0</v>
      </c>
      <c r="H21" s="42">
        <v>0</v>
      </c>
      <c r="L21" s="8"/>
      <c r="M21" s="8"/>
    </row>
    <row r="22" spans="2:13" ht="15.75" thickBot="1" x14ac:dyDescent="0.3">
      <c r="B22" s="51">
        <v>7</v>
      </c>
      <c r="C22" s="47">
        <f t="shared" si="1"/>
        <v>0</v>
      </c>
      <c r="D22" s="44">
        <v>0</v>
      </c>
      <c r="F22" s="51">
        <v>7</v>
      </c>
      <c r="G22" s="47">
        <f t="shared" si="2"/>
        <v>0</v>
      </c>
      <c r="H22" s="44">
        <v>0</v>
      </c>
    </row>
    <row r="23" spans="2:13" ht="15.75" thickBot="1" x14ac:dyDescent="0.3">
      <c r="B23" s="24"/>
      <c r="C23" s="48">
        <f>SUM(C16:C22)</f>
        <v>0</v>
      </c>
      <c r="D23" s="45"/>
      <c r="F23" s="24"/>
      <c r="G23" s="48">
        <f>SUM(G16:G22)</f>
        <v>0</v>
      </c>
      <c r="H23"/>
    </row>
    <row r="24" spans="2:13" ht="15.75" thickBot="1" x14ac:dyDescent="0.3">
      <c r="B24" s="24"/>
      <c r="C24"/>
      <c r="D24"/>
      <c r="F24" s="24"/>
      <c r="G24"/>
      <c r="H24"/>
      <c r="L24" s="117"/>
      <c r="M24" s="117"/>
    </row>
    <row r="25" spans="2:13" ht="15.75" thickBot="1" x14ac:dyDescent="0.3">
      <c r="B25" s="114" t="s">
        <v>46</v>
      </c>
      <c r="C25" s="115"/>
      <c r="D25" s="116"/>
      <c r="F25" s="114" t="s">
        <v>47</v>
      </c>
      <c r="G25" s="115"/>
      <c r="H25" s="116"/>
      <c r="L25" s="8"/>
      <c r="M25" s="8"/>
    </row>
    <row r="26" spans="2:13" x14ac:dyDescent="0.25">
      <c r="B26" s="49" t="s">
        <v>41</v>
      </c>
      <c r="C26" s="29" t="s">
        <v>42</v>
      </c>
      <c r="D26" s="38" t="s">
        <v>43</v>
      </c>
      <c r="F26" s="49" t="s">
        <v>41</v>
      </c>
      <c r="G26" s="29" t="s">
        <v>42</v>
      </c>
      <c r="H26" s="38" t="s">
        <v>43</v>
      </c>
    </row>
    <row r="27" spans="2:13" ht="105" x14ac:dyDescent="0.25">
      <c r="B27" s="50"/>
      <c r="C27" s="30" t="s">
        <v>44</v>
      </c>
      <c r="D27" s="40" t="s">
        <v>45</v>
      </c>
      <c r="F27" s="50"/>
      <c r="G27" s="30" t="s">
        <v>48</v>
      </c>
      <c r="H27" s="40" t="s">
        <v>45</v>
      </c>
    </row>
    <row r="28" spans="2:13" x14ac:dyDescent="0.25">
      <c r="B28" s="50">
        <v>1</v>
      </c>
      <c r="C28" s="28">
        <f>Aanschaf!R5</f>
        <v>0</v>
      </c>
      <c r="D28" s="41">
        <v>0</v>
      </c>
      <c r="F28" s="50">
        <v>1</v>
      </c>
      <c r="G28" s="28">
        <f>Aanschaf!R6</f>
        <v>0</v>
      </c>
      <c r="H28" s="41">
        <v>0</v>
      </c>
    </row>
    <row r="29" spans="2:13" x14ac:dyDescent="0.25">
      <c r="B29" s="50">
        <v>2</v>
      </c>
      <c r="C29" s="47">
        <f>C28</f>
        <v>0</v>
      </c>
      <c r="D29" s="41">
        <v>0</v>
      </c>
      <c r="F29" s="50">
        <v>2</v>
      </c>
      <c r="G29" s="47">
        <f>G28</f>
        <v>0</v>
      </c>
      <c r="H29" s="41">
        <v>0</v>
      </c>
    </row>
    <row r="30" spans="2:13" x14ac:dyDescent="0.25">
      <c r="B30" s="50">
        <v>3</v>
      </c>
      <c r="C30" s="47">
        <f>C28</f>
        <v>0</v>
      </c>
      <c r="D30" s="41">
        <v>0</v>
      </c>
      <c r="F30" s="50">
        <v>3</v>
      </c>
      <c r="G30" s="47">
        <f>G28</f>
        <v>0</v>
      </c>
      <c r="H30" s="41">
        <v>0</v>
      </c>
    </row>
    <row r="31" spans="2:13" x14ac:dyDescent="0.25">
      <c r="B31" s="50">
        <v>4</v>
      </c>
      <c r="C31" s="47">
        <f>C28</f>
        <v>0</v>
      </c>
      <c r="D31" s="41">
        <v>0</v>
      </c>
      <c r="F31" s="50">
        <v>4</v>
      </c>
      <c r="G31" s="47">
        <f>G28</f>
        <v>0</v>
      </c>
      <c r="H31" s="41">
        <v>0</v>
      </c>
    </row>
    <row r="32" spans="2:13" x14ac:dyDescent="0.25">
      <c r="B32" s="50">
        <v>5</v>
      </c>
      <c r="C32" s="47">
        <f>C31*(1+D32)</f>
        <v>0</v>
      </c>
      <c r="D32" s="42">
        <v>0</v>
      </c>
      <c r="F32" s="50">
        <v>5</v>
      </c>
      <c r="G32" s="47">
        <f>G31*(1+H32)</f>
        <v>0</v>
      </c>
      <c r="H32" s="42">
        <v>0</v>
      </c>
    </row>
    <row r="33" spans="2:8" x14ac:dyDescent="0.25">
      <c r="B33" s="50">
        <v>6</v>
      </c>
      <c r="C33" s="47">
        <f t="shared" ref="C33:C34" si="3">C32*(1+D33)</f>
        <v>0</v>
      </c>
      <c r="D33" s="42">
        <v>0</v>
      </c>
      <c r="F33" s="50">
        <v>6</v>
      </c>
      <c r="G33" s="47">
        <f t="shared" ref="G33:G34" si="4">G32*(1+H33)</f>
        <v>0</v>
      </c>
      <c r="H33" s="42">
        <v>0</v>
      </c>
    </row>
    <row r="34" spans="2:8" ht="15.75" thickBot="1" x14ac:dyDescent="0.3">
      <c r="B34" s="51">
        <v>7</v>
      </c>
      <c r="C34" s="47">
        <f t="shared" si="3"/>
        <v>0</v>
      </c>
      <c r="D34" s="44">
        <v>0</v>
      </c>
      <c r="F34" s="51">
        <v>7</v>
      </c>
      <c r="G34" s="47">
        <f t="shared" si="4"/>
        <v>0</v>
      </c>
      <c r="H34" s="44">
        <v>0</v>
      </c>
    </row>
    <row r="35" spans="2:8" ht="15.75" thickBot="1" x14ac:dyDescent="0.3">
      <c r="C35" s="46">
        <f>SUM(C28:C34)</f>
        <v>0</v>
      </c>
      <c r="D35" s="45"/>
      <c r="F35" s="24"/>
      <c r="G35" s="46">
        <f>SUM(G28:G34)</f>
        <v>0</v>
      </c>
      <c r="H35" s="45"/>
    </row>
    <row r="36" spans="2:8" ht="15.75" thickBot="1" x14ac:dyDescent="0.3">
      <c r="H36"/>
    </row>
    <row r="37" spans="2:8" ht="15.75" thickBot="1" x14ac:dyDescent="0.3">
      <c r="B37" s="114" t="s">
        <v>49</v>
      </c>
      <c r="C37" s="115"/>
      <c r="D37" s="116"/>
      <c r="F37" s="114" t="s">
        <v>50</v>
      </c>
      <c r="G37" s="115"/>
      <c r="H37" s="116"/>
    </row>
    <row r="38" spans="2:8" x14ac:dyDescent="0.25">
      <c r="B38" s="49" t="s">
        <v>41</v>
      </c>
      <c r="C38" s="29" t="s">
        <v>51</v>
      </c>
      <c r="D38" s="38" t="s">
        <v>43</v>
      </c>
      <c r="F38" s="49" t="s">
        <v>41</v>
      </c>
      <c r="G38" s="29" t="s">
        <v>51</v>
      </c>
      <c r="H38" s="38" t="s">
        <v>43</v>
      </c>
    </row>
    <row r="39" spans="2:8" ht="90" x14ac:dyDescent="0.25">
      <c r="B39" s="50"/>
      <c r="C39" s="30" t="s">
        <v>48</v>
      </c>
      <c r="D39" s="40" t="s">
        <v>45</v>
      </c>
      <c r="F39" s="50"/>
      <c r="G39" s="30" t="s">
        <v>48</v>
      </c>
      <c r="H39" s="55" t="s">
        <v>45</v>
      </c>
    </row>
    <row r="40" spans="2:8" x14ac:dyDescent="0.25">
      <c r="B40" s="50">
        <v>1</v>
      </c>
      <c r="C40" s="28">
        <f>Aanschaf!Q7</f>
        <v>0</v>
      </c>
      <c r="D40" s="41">
        <v>0</v>
      </c>
      <c r="F40" s="50">
        <v>1</v>
      </c>
      <c r="G40" s="28">
        <f>Aanschaf!Q8</f>
        <v>0</v>
      </c>
      <c r="H40" s="41">
        <v>0</v>
      </c>
    </row>
    <row r="41" spans="2:8" x14ac:dyDescent="0.25">
      <c r="B41" s="50">
        <v>2</v>
      </c>
      <c r="C41" s="47">
        <f>C40</f>
        <v>0</v>
      </c>
      <c r="D41" s="41">
        <v>0</v>
      </c>
      <c r="F41" s="50">
        <v>2</v>
      </c>
      <c r="G41" s="47">
        <f>G40</f>
        <v>0</v>
      </c>
      <c r="H41" s="41">
        <v>0</v>
      </c>
    </row>
    <row r="42" spans="2:8" x14ac:dyDescent="0.25">
      <c r="B42" s="50">
        <v>3</v>
      </c>
      <c r="C42" s="47">
        <f>C40</f>
        <v>0</v>
      </c>
      <c r="D42" s="41">
        <v>0</v>
      </c>
      <c r="F42" s="50">
        <v>3</v>
      </c>
      <c r="G42" s="47">
        <f>G40</f>
        <v>0</v>
      </c>
      <c r="H42" s="41">
        <v>0</v>
      </c>
    </row>
    <row r="43" spans="2:8" x14ac:dyDescent="0.25">
      <c r="B43" s="50">
        <v>4</v>
      </c>
      <c r="C43" s="47">
        <f>C40</f>
        <v>0</v>
      </c>
      <c r="D43" s="41">
        <v>0</v>
      </c>
      <c r="F43" s="50">
        <v>4</v>
      </c>
      <c r="G43" s="47">
        <f>G40</f>
        <v>0</v>
      </c>
      <c r="H43" s="41">
        <v>0</v>
      </c>
    </row>
    <row r="44" spans="2:8" x14ac:dyDescent="0.25">
      <c r="B44" s="50">
        <v>5</v>
      </c>
      <c r="C44" s="47">
        <f>C43*(1+D44)</f>
        <v>0</v>
      </c>
      <c r="D44" s="42">
        <v>0</v>
      </c>
      <c r="F44" s="50">
        <v>5</v>
      </c>
      <c r="G44" s="47">
        <f>G43*(1+H44)</f>
        <v>0</v>
      </c>
      <c r="H44" s="42">
        <v>0</v>
      </c>
    </row>
    <row r="45" spans="2:8" x14ac:dyDescent="0.25">
      <c r="B45" s="50">
        <v>6</v>
      </c>
      <c r="C45" s="47">
        <f t="shared" ref="C45:C46" si="5">C44*(1+D45)</f>
        <v>0</v>
      </c>
      <c r="D45" s="42">
        <v>0</v>
      </c>
      <c r="F45" s="50">
        <v>6</v>
      </c>
      <c r="G45" s="47">
        <f t="shared" ref="G45:G46" si="6">G44*(1+H45)</f>
        <v>0</v>
      </c>
      <c r="H45" s="42">
        <v>0</v>
      </c>
    </row>
    <row r="46" spans="2:8" ht="15.75" thickBot="1" x14ac:dyDescent="0.3">
      <c r="B46" s="51">
        <v>7</v>
      </c>
      <c r="C46" s="47">
        <f t="shared" si="5"/>
        <v>0</v>
      </c>
      <c r="D46" s="44">
        <v>0</v>
      </c>
      <c r="F46" s="51">
        <v>7</v>
      </c>
      <c r="G46" s="47">
        <f t="shared" si="6"/>
        <v>0</v>
      </c>
      <c r="H46" s="44">
        <v>0</v>
      </c>
    </row>
    <row r="47" spans="2:8" ht="15.75" thickBot="1" x14ac:dyDescent="0.3">
      <c r="B47" s="24"/>
      <c r="C47" s="46">
        <f>SUM(C40:C46)</f>
        <v>0</v>
      </c>
      <c r="D47"/>
      <c r="F47" s="24"/>
      <c r="G47" s="46">
        <f>SUM(G40:G46)</f>
        <v>0</v>
      </c>
    </row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</sheetData>
  <mergeCells count="17">
    <mergeCell ref="B13:D13"/>
    <mergeCell ref="F13:H13"/>
    <mergeCell ref="L16:M16"/>
    <mergeCell ref="L19:M19"/>
    <mergeCell ref="B2:H2"/>
    <mergeCell ref="B10:C10"/>
    <mergeCell ref="B4:C4"/>
    <mergeCell ref="B5:C5"/>
    <mergeCell ref="B6:C6"/>
    <mergeCell ref="B7:C7"/>
    <mergeCell ref="B8:C8"/>
    <mergeCell ref="B9:C9"/>
    <mergeCell ref="F37:H37"/>
    <mergeCell ref="L24:M24"/>
    <mergeCell ref="B25:D25"/>
    <mergeCell ref="F25:H25"/>
    <mergeCell ref="B37:D37"/>
  </mergeCells>
  <dataValidations count="1">
    <dataValidation type="list" allowBlank="1" showInputMessage="1" showErrorMessage="1" sqref="H68:H70 H20:H22 H32:H34 D44:D46 D68:D70 D20:D22 D48 D32:D34 H56:H58 H44:H46" xr:uid="{A1227ACB-685A-4342-BFE5-A5C64704E900}">
      <formula1>"0%,1%,2%"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60367-D357-4277-A32B-DC55FE9E0E12}">
  <dimension ref="B2:F23"/>
  <sheetViews>
    <sheetView workbookViewId="0">
      <selection activeCell="B16" sqref="B16:E17"/>
    </sheetView>
  </sheetViews>
  <sheetFormatPr defaultColWidth="8.7109375" defaultRowHeight="15" x14ac:dyDescent="0.25"/>
  <cols>
    <col min="1" max="1" width="8.7109375" style="15"/>
    <col min="2" max="2" width="43.5703125" style="15" customWidth="1"/>
    <col min="3" max="5" width="31.5703125" style="15" customWidth="1"/>
    <col min="6" max="16384" width="8.7109375" style="15"/>
  </cols>
  <sheetData>
    <row r="2" spans="2:6" x14ac:dyDescent="0.25">
      <c r="B2" s="65" t="s">
        <v>52</v>
      </c>
      <c r="C2" s="26"/>
    </row>
    <row r="3" spans="2:6" ht="15.75" thickBot="1" x14ac:dyDescent="0.3">
      <c r="B3" s="65"/>
      <c r="C3" s="26"/>
    </row>
    <row r="4" spans="2:6" ht="108" customHeight="1" thickBot="1" x14ac:dyDescent="0.3">
      <c r="B4" s="125" t="s">
        <v>53</v>
      </c>
      <c r="C4" s="126"/>
      <c r="D4" s="126"/>
      <c r="E4" s="127"/>
    </row>
    <row r="5" spans="2:6" ht="15.75" thickBot="1" x14ac:dyDescent="0.3">
      <c r="B5" s="22"/>
      <c r="C5"/>
      <c r="D5"/>
      <c r="E5"/>
    </row>
    <row r="6" spans="2:6" x14ac:dyDescent="0.25">
      <c r="B6" s="66" t="s">
        <v>54</v>
      </c>
      <c r="C6" s="67" t="s">
        <v>55</v>
      </c>
      <c r="D6" s="67" t="s">
        <v>56</v>
      </c>
      <c r="E6" s="68" t="s">
        <v>57</v>
      </c>
    </row>
    <row r="7" spans="2:6" x14ac:dyDescent="0.25">
      <c r="B7" s="50" t="s">
        <v>58</v>
      </c>
      <c r="C7" s="19">
        <v>100</v>
      </c>
      <c r="D7" s="23">
        <v>0</v>
      </c>
      <c r="E7" s="101">
        <v>150</v>
      </c>
    </row>
    <row r="8" spans="2:6" x14ac:dyDescent="0.25">
      <c r="B8" s="39" t="s">
        <v>59</v>
      </c>
      <c r="C8" s="25">
        <v>0</v>
      </c>
      <c r="D8" s="27">
        <f>D7*(1+C8)</f>
        <v>0</v>
      </c>
      <c r="E8" s="101" t="s">
        <v>60</v>
      </c>
    </row>
    <row r="9" spans="2:6" x14ac:dyDescent="0.25">
      <c r="B9" s="39" t="s">
        <v>61</v>
      </c>
      <c r="C9" s="25">
        <v>0</v>
      </c>
      <c r="D9" s="27">
        <f>D8*(1+C9)</f>
        <v>0</v>
      </c>
      <c r="E9" s="101" t="s">
        <v>60</v>
      </c>
    </row>
    <row r="10" spans="2:6" x14ac:dyDescent="0.25">
      <c r="B10" s="39" t="s">
        <v>62</v>
      </c>
      <c r="C10" s="25">
        <v>0</v>
      </c>
      <c r="D10" s="27">
        <f t="shared" ref="D10" si="0">D9*(1+C10)</f>
        <v>0</v>
      </c>
      <c r="E10" s="101"/>
    </row>
    <row r="11" spans="2:6" ht="15.75" thickBot="1" x14ac:dyDescent="0.3">
      <c r="B11" s="43" t="s">
        <v>63</v>
      </c>
      <c r="C11" s="69"/>
      <c r="D11" s="70">
        <v>0</v>
      </c>
      <c r="E11" s="102">
        <v>150</v>
      </c>
    </row>
    <row r="12" spans="2:6" x14ac:dyDescent="0.25">
      <c r="B12" s="91"/>
    </row>
    <row r="13" spans="2:6" x14ac:dyDescent="0.25">
      <c r="B13" s="24" t="s">
        <v>64</v>
      </c>
      <c r="C13"/>
      <c r="D13"/>
      <c r="E13"/>
    </row>
    <row r="15" spans="2:6" x14ac:dyDescent="0.25">
      <c r="B15" s="129"/>
      <c r="C15" s="129"/>
      <c r="D15" s="129"/>
      <c r="E15" s="129"/>
      <c r="F15" s="85"/>
    </row>
    <row r="16" spans="2:6" x14ac:dyDescent="0.25">
      <c r="B16" s="128"/>
      <c r="C16" s="128"/>
      <c r="D16" s="128"/>
      <c r="E16" s="128"/>
      <c r="F16" s="85"/>
    </row>
    <row r="17" spans="2:6" ht="81" customHeight="1" x14ac:dyDescent="0.25">
      <c r="B17" s="128"/>
      <c r="C17" s="128"/>
      <c r="D17" s="128"/>
      <c r="E17" s="128"/>
      <c r="F17" s="85"/>
    </row>
    <row r="18" spans="2:6" x14ac:dyDescent="0.25">
      <c r="B18" s="85"/>
      <c r="C18" s="86"/>
      <c r="D18" s="87"/>
      <c r="E18" s="88"/>
      <c r="F18" s="85"/>
    </row>
    <row r="19" spans="2:6" x14ac:dyDescent="0.25">
      <c r="B19" s="89"/>
      <c r="C19" s="89"/>
      <c r="D19" s="85"/>
      <c r="E19" s="90"/>
      <c r="F19" s="85"/>
    </row>
    <row r="20" spans="2:6" x14ac:dyDescent="0.25">
      <c r="B20" s="85"/>
      <c r="C20" s="85"/>
      <c r="D20" s="85"/>
      <c r="E20" s="85"/>
      <c r="F20" s="85"/>
    </row>
    <row r="21" spans="2:6" x14ac:dyDescent="0.25">
      <c r="B21" s="85"/>
      <c r="C21" s="85"/>
      <c r="D21" s="85"/>
      <c r="E21" s="85"/>
      <c r="F21" s="85"/>
    </row>
    <row r="22" spans="2:6" x14ac:dyDescent="0.25">
      <c r="B22" s="85"/>
      <c r="C22" s="85"/>
      <c r="D22" s="85"/>
      <c r="E22" s="85"/>
      <c r="F22" s="85"/>
    </row>
    <row r="23" spans="2:6" x14ac:dyDescent="0.25">
      <c r="B23" s="85"/>
      <c r="C23" s="85"/>
      <c r="D23" s="85"/>
      <c r="E23" s="85"/>
      <c r="F23" s="85"/>
    </row>
  </sheetData>
  <mergeCells count="3">
    <mergeCell ref="B4:E4"/>
    <mergeCell ref="B16:E17"/>
    <mergeCell ref="B15:E15"/>
  </mergeCells>
  <conditionalFormatting sqref="D7">
    <cfRule type="cellIs" dxfId="1" priority="2" operator="greaterThan">
      <formula>150</formula>
    </cfRule>
  </conditionalFormatting>
  <conditionalFormatting sqref="D11">
    <cfRule type="cellIs" dxfId="0" priority="1" operator="greaterThan">
      <formula>150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580C-7F03-4BB1-955F-DE151468F325}">
  <dimension ref="B1:E22"/>
  <sheetViews>
    <sheetView workbookViewId="0">
      <selection activeCell="B2" sqref="B2:E2"/>
    </sheetView>
  </sheetViews>
  <sheetFormatPr defaultColWidth="8.85546875" defaultRowHeight="15" x14ac:dyDescent="0.25"/>
  <cols>
    <col min="1" max="1" width="8.85546875" style="15"/>
    <col min="2" max="2" width="21.28515625" style="15" bestFit="1" customWidth="1"/>
    <col min="3" max="3" width="11.28515625" style="15" bestFit="1" customWidth="1"/>
    <col min="4" max="4" width="28.140625" style="15" bestFit="1" customWidth="1"/>
    <col min="5" max="5" width="20.140625" style="15" customWidth="1"/>
    <col min="6" max="6" width="8.85546875" style="15"/>
    <col min="7" max="7" width="21.28515625" style="15" bestFit="1" customWidth="1"/>
    <col min="8" max="8" width="10.140625" style="15" bestFit="1" customWidth="1"/>
    <col min="9" max="9" width="28.140625" style="15" bestFit="1" customWidth="1"/>
    <col min="10" max="10" width="20.42578125" style="15" customWidth="1"/>
    <col min="11" max="16384" width="8.85546875" style="15"/>
  </cols>
  <sheetData>
    <row r="1" spans="2:5" x14ac:dyDescent="0.25">
      <c r="B1" s="117"/>
      <c r="C1" s="117"/>
      <c r="D1" s="117"/>
      <c r="E1" s="117"/>
    </row>
    <row r="2" spans="2:5" x14ac:dyDescent="0.25">
      <c r="B2" s="131" t="s">
        <v>1</v>
      </c>
      <c r="C2" s="132"/>
      <c r="D2" s="132"/>
      <c r="E2" s="133"/>
    </row>
    <row r="3" spans="2:5" x14ac:dyDescent="0.25">
      <c r="B3" s="14" t="s">
        <v>65</v>
      </c>
      <c r="C3" s="14" t="s">
        <v>6</v>
      </c>
      <c r="D3" s="16" t="s">
        <v>66</v>
      </c>
      <c r="E3" s="14" t="s">
        <v>67</v>
      </c>
    </row>
    <row r="4" spans="2:5" x14ac:dyDescent="0.25">
      <c r="B4" s="16" t="s">
        <v>68</v>
      </c>
      <c r="C4" s="16" t="str">
        <f>VLOOKUP(B4,[1]Databestand!$C:$F,4,FALSE)</f>
        <v>BF-UC190F</v>
      </c>
      <c r="D4" s="16" t="s">
        <v>69</v>
      </c>
      <c r="E4" s="17">
        <v>0</v>
      </c>
    </row>
    <row r="5" spans="2:5" x14ac:dyDescent="0.25">
      <c r="B5" s="16" t="s">
        <v>70</v>
      </c>
      <c r="C5" s="16" t="str">
        <f>VLOOKUP(B5,[1]Databestand!$C:$F,4,FALSE)</f>
        <v>BF-UC190F</v>
      </c>
      <c r="D5" s="16" t="s">
        <v>69</v>
      </c>
      <c r="E5" s="17">
        <v>0</v>
      </c>
    </row>
    <row r="6" spans="2:5" x14ac:dyDescent="0.25">
      <c r="B6" s="16" t="s">
        <v>71</v>
      </c>
      <c r="C6" s="16" t="str">
        <f>VLOOKUP(B6,[1]Databestand!$C:$F,4,FALSE)</f>
        <v>ED-580XT</v>
      </c>
      <c r="D6" s="16" t="s">
        <v>72</v>
      </c>
      <c r="E6" s="17">
        <v>0</v>
      </c>
    </row>
    <row r="7" spans="2:5" x14ac:dyDescent="0.25">
      <c r="B7" s="16" t="s">
        <v>73</v>
      </c>
      <c r="C7" s="16" t="str">
        <f>VLOOKUP(B7,[1]Databestand!$C:$F,4,FALSE)</f>
        <v>EG-580UT</v>
      </c>
      <c r="D7" s="16" t="s">
        <v>74</v>
      </c>
      <c r="E7" s="17">
        <v>0</v>
      </c>
    </row>
    <row r="8" spans="2:5" x14ac:dyDescent="0.25">
      <c r="E8" s="18">
        <f>SUM(E4:E7)</f>
        <v>0</v>
      </c>
    </row>
    <row r="9" spans="2:5" x14ac:dyDescent="0.25">
      <c r="E9" s="77"/>
    </row>
    <row r="10" spans="2:5" x14ac:dyDescent="0.25">
      <c r="B10" s="130" t="s">
        <v>75</v>
      </c>
      <c r="C10" s="130"/>
      <c r="D10" s="130"/>
      <c r="E10" s="130"/>
    </row>
    <row r="11" spans="2:5" x14ac:dyDescent="0.25">
      <c r="E11" s="77"/>
    </row>
    <row r="12" spans="2:5" x14ac:dyDescent="0.25">
      <c r="E12" s="77"/>
    </row>
    <row r="13" spans="2:5" x14ac:dyDescent="0.25">
      <c r="E13" s="77"/>
    </row>
    <row r="14" spans="2:5" x14ac:dyDescent="0.25">
      <c r="E14" s="77"/>
    </row>
    <row r="15" spans="2:5" x14ac:dyDescent="0.25">
      <c r="E15" s="77"/>
    </row>
    <row r="16" spans="2:5" x14ac:dyDescent="0.25">
      <c r="E16" s="77"/>
    </row>
    <row r="17" spans="5:5" x14ac:dyDescent="0.25">
      <c r="E17" s="77"/>
    </row>
    <row r="18" spans="5:5" x14ac:dyDescent="0.25">
      <c r="E18" s="77"/>
    </row>
    <row r="19" spans="5:5" x14ac:dyDescent="0.25">
      <c r="E19" s="77"/>
    </row>
    <row r="20" spans="5:5" x14ac:dyDescent="0.25">
      <c r="E20" s="77"/>
    </row>
    <row r="21" spans="5:5" ht="15.6" customHeight="1" x14ac:dyDescent="0.25">
      <c r="E21" s="77"/>
    </row>
    <row r="22" spans="5:5" x14ac:dyDescent="0.25">
      <c r="E22" s="77"/>
    </row>
  </sheetData>
  <mergeCells count="3">
    <mergeCell ref="B1:E1"/>
    <mergeCell ref="B2:E2"/>
    <mergeCell ref="B10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5A8D9-4997-4882-91B7-DE803416B2D4}">
  <dimension ref="A1:J14"/>
  <sheetViews>
    <sheetView tabSelected="1" workbookViewId="0">
      <selection activeCell="A10" sqref="A10:J10"/>
    </sheetView>
  </sheetViews>
  <sheetFormatPr defaultColWidth="8.7109375" defaultRowHeight="15" x14ac:dyDescent="0.25"/>
  <cols>
    <col min="1" max="1" width="49.42578125" style="74" customWidth="1"/>
    <col min="2" max="2" width="29.5703125" style="74" customWidth="1"/>
    <col min="3" max="3" width="25.140625" style="74" customWidth="1"/>
    <col min="4" max="4" width="28.85546875" style="74" bestFit="1" customWidth="1"/>
    <col min="5" max="5" width="27.5703125" style="74" customWidth="1"/>
    <col min="6" max="6" width="22.85546875" style="74" customWidth="1"/>
    <col min="7" max="7" width="46.5703125" style="74" bestFit="1" customWidth="1"/>
    <col min="8" max="9" width="14" style="74" customWidth="1"/>
    <col min="10" max="10" width="34.140625" style="74" bestFit="1" customWidth="1"/>
    <col min="11" max="16384" width="8.7109375" style="74"/>
  </cols>
  <sheetData>
    <row r="1" spans="1:10" customFormat="1" x14ac:dyDescent="0.25">
      <c r="A1" s="134" t="s">
        <v>1</v>
      </c>
      <c r="B1" s="134" t="s">
        <v>6</v>
      </c>
      <c r="C1" s="134" t="s">
        <v>76</v>
      </c>
      <c r="D1" s="134" t="s">
        <v>77</v>
      </c>
      <c r="E1" s="134" t="s">
        <v>78</v>
      </c>
      <c r="F1" s="134" t="s">
        <v>79</v>
      </c>
      <c r="G1" s="134" t="s">
        <v>80</v>
      </c>
      <c r="H1" s="134" t="s">
        <v>81</v>
      </c>
      <c r="I1" s="134" t="s">
        <v>82</v>
      </c>
      <c r="J1" s="134" t="s">
        <v>83</v>
      </c>
    </row>
    <row r="2" spans="1:10" customFormat="1" ht="30" x14ac:dyDescent="0.25">
      <c r="A2" s="104" t="s">
        <v>84</v>
      </c>
      <c r="B2" s="1" t="s">
        <v>85</v>
      </c>
      <c r="C2" s="1" t="s">
        <v>86</v>
      </c>
      <c r="D2" s="1" t="s">
        <v>86</v>
      </c>
      <c r="E2" s="1" t="s">
        <v>86</v>
      </c>
      <c r="F2" s="1" t="s">
        <v>87</v>
      </c>
      <c r="G2" s="1" t="s">
        <v>88</v>
      </c>
      <c r="H2" s="1" t="s">
        <v>86</v>
      </c>
      <c r="I2" s="1" t="s">
        <v>89</v>
      </c>
      <c r="J2" s="1"/>
    </row>
    <row r="3" spans="1:10" customFormat="1" x14ac:dyDescent="0.25">
      <c r="A3" s="7" t="s">
        <v>16</v>
      </c>
      <c r="B3" s="7"/>
      <c r="C3" s="7"/>
      <c r="D3" s="7"/>
      <c r="E3" s="7"/>
      <c r="F3" s="7"/>
      <c r="G3" s="7"/>
      <c r="H3" s="7"/>
      <c r="I3" s="7"/>
      <c r="J3" s="7"/>
    </row>
    <row r="4" spans="1:10" customFormat="1" x14ac:dyDescent="0.25">
      <c r="A4" s="1" t="s">
        <v>18</v>
      </c>
      <c r="B4" s="1"/>
      <c r="C4" s="1"/>
      <c r="D4" s="1"/>
      <c r="E4" s="1"/>
      <c r="F4" s="1"/>
      <c r="G4" s="1"/>
      <c r="H4" s="1"/>
      <c r="I4" s="1"/>
      <c r="J4" s="1"/>
    </row>
    <row r="5" spans="1:10" customFormat="1" x14ac:dyDescent="0.25">
      <c r="A5" s="1" t="s">
        <v>20</v>
      </c>
      <c r="B5" s="1"/>
      <c r="C5" s="1"/>
      <c r="D5" s="1"/>
      <c r="E5" s="1"/>
      <c r="F5" s="1"/>
      <c r="G5" s="1"/>
      <c r="H5" s="1"/>
      <c r="I5" s="1"/>
      <c r="J5" s="1"/>
    </row>
    <row r="6" spans="1:10" customFormat="1" x14ac:dyDescent="0.25">
      <c r="A6" s="1" t="s">
        <v>22</v>
      </c>
      <c r="B6" s="1"/>
      <c r="C6" s="1"/>
      <c r="D6" s="1"/>
      <c r="E6" s="1"/>
      <c r="F6" s="1"/>
      <c r="G6" s="1"/>
      <c r="H6" s="1"/>
      <c r="I6" s="1"/>
      <c r="J6" s="1"/>
    </row>
    <row r="7" spans="1:10" customFormat="1" x14ac:dyDescent="0.25">
      <c r="A7" s="135" t="s">
        <v>27</v>
      </c>
      <c r="B7" s="135"/>
      <c r="C7" s="135"/>
      <c r="D7" s="135"/>
      <c r="E7" s="135"/>
      <c r="F7" s="135"/>
      <c r="G7" s="135"/>
      <c r="H7" s="135"/>
      <c r="I7" s="135"/>
      <c r="J7" s="135"/>
    </row>
    <row r="8" spans="1:10" customFormat="1" x14ac:dyDescent="0.25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</row>
    <row r="9" spans="1:10" customFormat="1" x14ac:dyDescent="0.25">
      <c r="A9" s="1" t="s">
        <v>26</v>
      </c>
      <c r="B9" s="1"/>
      <c r="C9" s="1"/>
      <c r="D9" s="1"/>
      <c r="E9" s="1"/>
      <c r="F9" s="1"/>
      <c r="G9" s="1"/>
      <c r="H9" s="1"/>
      <c r="I9" s="1"/>
      <c r="J9" s="1"/>
    </row>
    <row r="10" spans="1:10" customFormat="1" x14ac:dyDescent="0.25">
      <c r="A10" s="135" t="s">
        <v>30</v>
      </c>
      <c r="B10" s="135"/>
      <c r="C10" s="135"/>
      <c r="D10" s="135"/>
      <c r="E10" s="135"/>
      <c r="F10" s="135"/>
      <c r="G10" s="135"/>
      <c r="H10" s="135"/>
      <c r="I10" s="135"/>
      <c r="J10" s="135"/>
    </row>
    <row r="11" spans="1:10" customFormat="1" x14ac:dyDescent="0.25">
      <c r="A11" s="1" t="s">
        <v>31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customFormat="1" x14ac:dyDescent="0.25">
      <c r="A12" s="1" t="s">
        <v>32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customFormat="1" x14ac:dyDescent="0.25">
      <c r="A13" s="1" t="s">
        <v>90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customFormat="1" x14ac:dyDescent="0.25">
      <c r="A14" s="1" t="s">
        <v>34</v>
      </c>
      <c r="B14" s="1"/>
      <c r="C14" s="1"/>
      <c r="D14" s="1"/>
      <c r="E14" s="1"/>
      <c r="F14" s="1"/>
      <c r="G14" s="1"/>
      <c r="H14" s="1"/>
      <c r="I14" s="1"/>
      <c r="J1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736A1EB779346B57B78F1AD524EA8" ma:contentTypeVersion="3" ma:contentTypeDescription="Een nieuw document maken." ma:contentTypeScope="" ma:versionID="531717bf7a8758a4abcced52ced5cabc">
  <xsd:schema xmlns:xsd="http://www.w3.org/2001/XMLSchema" xmlns:xs="http://www.w3.org/2001/XMLSchema" xmlns:p="http://schemas.microsoft.com/office/2006/metadata/properties" xmlns:ns2="6af447d3-9015-4074-8f82-c4780c731b3f" targetNamespace="http://schemas.microsoft.com/office/2006/metadata/properties" ma:root="true" ma:fieldsID="051b8451f81c295d232148329271e884" ns2:_="">
    <xsd:import namespace="6af447d3-9015-4074-8f82-c4780c731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47d3-9015-4074-8f82-c4780c731b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3536CC-EAE2-4552-A535-0FFA87EF0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447d3-9015-4074-8f82-c4780c731b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33491-0134-4EB9-BF83-F00D17353C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A064DF-84B3-40EB-90DF-88E6BF3A23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Totaalblad </vt:lpstr>
      <vt:lpstr>Aanschaf</vt:lpstr>
      <vt:lpstr>Onderhoud</vt:lpstr>
      <vt:lpstr>Correctief onderhoud</vt:lpstr>
      <vt:lpstr>Inruilkorting</vt:lpstr>
      <vt:lpstr>Kenmerken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Rijn, Malissa van (FB-INKOOP - LUMC)</dc:creator>
  <cp:keywords/>
  <dc:description/>
  <cp:lastModifiedBy>Rijn, Malissa van (FB-INKOOP - LUMC)</cp:lastModifiedBy>
  <cp:revision/>
  <dcterms:created xsi:type="dcterms:W3CDTF">2026-04-13T08:42:43Z</dcterms:created>
  <dcterms:modified xsi:type="dcterms:W3CDTF">2026-06-10T07:32:37Z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0x010100B64736A1EB779346B57B78F1AD524EA8</vt:lpwstr>
  </property>
</Properties>
</file>