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filterPrivacy="1" codeName="ThisWorkbook" autoCompressPictures="0"/>
  <xr:revisionPtr revIDLastSave="188" documentId="13_ncr:1_{C7C6994D-4D6B-FF4F-A441-855B6BA47B28}" xr6:coauthVersionLast="47" xr6:coauthVersionMax="47" xr10:uidLastSave="{D72263B6-845F-294F-A659-47DA1FDECD33}"/>
  <bookViews>
    <workbookView xWindow="5240" yWindow="720" windowWidth="30640" windowHeight="19200" activeTab="6" xr2:uid="{00000000-000D-0000-FFFF-FFFF00000000}"/>
  </bookViews>
  <sheets>
    <sheet name="Beoordelen open vragen" sheetId="6" r:id="rId1"/>
    <sheet name="Beoordelaar 1" sheetId="7" r:id="rId2"/>
    <sheet name="Beoordelaar 2" sheetId="15" r:id="rId3"/>
    <sheet name="Beoordelaar 3" sheetId="16" r:id="rId4"/>
    <sheet name="Beoordelaar 4" sheetId="17" r:id="rId5"/>
    <sheet name="Consensus" sheetId="9" r:id="rId6"/>
    <sheet name="Eindscores" sheetId="18" r:id="rId7"/>
  </sheets>
  <definedNames>
    <definedName name="SCORE">'Beoordelen open vragen'!$A$17:$A$22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4" i="9" l="1"/>
  <c r="G44" i="9"/>
  <c r="D44" i="9"/>
  <c r="J38" i="9"/>
  <c r="G38" i="9"/>
  <c r="D38" i="9"/>
  <c r="J32" i="9"/>
  <c r="G32" i="9"/>
  <c r="D32" i="9"/>
  <c r="J26" i="9"/>
  <c r="G26" i="9"/>
  <c r="D26" i="9"/>
  <c r="J20" i="9"/>
  <c r="G20" i="9"/>
  <c r="D20" i="9"/>
  <c r="J14" i="9"/>
  <c r="G14" i="9"/>
  <c r="D14" i="9"/>
  <c r="J8" i="9"/>
  <c r="G8" i="9"/>
  <c r="D8" i="9"/>
  <c r="I1" i="17"/>
  <c r="F1" i="17"/>
  <c r="C1" i="17"/>
  <c r="I1" i="16"/>
  <c r="F1" i="16"/>
  <c r="C1" i="16"/>
  <c r="I1" i="15"/>
  <c r="F1" i="15"/>
  <c r="C1" i="15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" i="17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2" i="15"/>
  <c r="J42" i="9"/>
  <c r="J41" i="9"/>
  <c r="J40" i="9"/>
  <c r="J39" i="9"/>
  <c r="G42" i="9"/>
  <c r="G41" i="9"/>
  <c r="G40" i="9"/>
  <c r="G39" i="9"/>
  <c r="J36" i="9"/>
  <c r="J35" i="9"/>
  <c r="J34" i="9"/>
  <c r="J33" i="9"/>
  <c r="G36" i="9"/>
  <c r="G35" i="9"/>
  <c r="G34" i="9"/>
  <c r="G33" i="9"/>
  <c r="J30" i="9"/>
  <c r="J29" i="9"/>
  <c r="J28" i="9"/>
  <c r="J27" i="9"/>
  <c r="G30" i="9"/>
  <c r="G29" i="9"/>
  <c r="G28" i="9"/>
  <c r="G27" i="9"/>
  <c r="D42" i="9"/>
  <c r="D41" i="9"/>
  <c r="D40" i="9"/>
  <c r="D39" i="9"/>
  <c r="D36" i="9"/>
  <c r="D35" i="9"/>
  <c r="D34" i="9"/>
  <c r="D33" i="9"/>
  <c r="D30" i="9"/>
  <c r="D29" i="9"/>
  <c r="D28" i="9"/>
  <c r="D27" i="9"/>
  <c r="J24" i="9"/>
  <c r="J23" i="9"/>
  <c r="J22" i="9"/>
  <c r="J21" i="9"/>
  <c r="G24" i="9"/>
  <c r="G23" i="9"/>
  <c r="G22" i="9"/>
  <c r="G21" i="9"/>
  <c r="D24" i="9"/>
  <c r="D23" i="9"/>
  <c r="D22" i="9"/>
  <c r="D21" i="9"/>
  <c r="J18" i="9"/>
  <c r="J17" i="9"/>
  <c r="J16" i="9"/>
  <c r="J15" i="9"/>
  <c r="G18" i="9"/>
  <c r="G17" i="9"/>
  <c r="G16" i="9"/>
  <c r="G15" i="9"/>
  <c r="D18" i="9"/>
  <c r="D17" i="9"/>
  <c r="D16" i="9"/>
  <c r="D15" i="9"/>
  <c r="J12" i="9"/>
  <c r="J11" i="9"/>
  <c r="J10" i="9"/>
  <c r="J9" i="9"/>
  <c r="G12" i="9"/>
  <c r="G11" i="9"/>
  <c r="G10" i="9"/>
  <c r="G9" i="9"/>
  <c r="D12" i="9"/>
  <c r="D11" i="9"/>
  <c r="D10" i="9"/>
  <c r="D9" i="9"/>
  <c r="J6" i="9"/>
  <c r="J5" i="9"/>
  <c r="J4" i="9"/>
  <c r="J3" i="9"/>
  <c r="G6" i="9"/>
  <c r="B12" i="9"/>
  <c r="B18" i="9"/>
  <c r="B24" i="9"/>
  <c r="B30" i="9"/>
  <c r="B36" i="9"/>
  <c r="B42" i="9"/>
  <c r="B11" i="9"/>
  <c r="B17" i="9"/>
  <c r="B23" i="9"/>
  <c r="B29" i="9"/>
  <c r="B35" i="9"/>
  <c r="B41" i="9"/>
  <c r="B10" i="9"/>
  <c r="B16" i="9"/>
  <c r="B22" i="9"/>
  <c r="B28" i="9"/>
  <c r="B34" i="9"/>
  <c r="B40" i="9"/>
  <c r="B9" i="9"/>
  <c r="B15" i="9"/>
  <c r="B21" i="9"/>
  <c r="B27" i="9"/>
  <c r="B33" i="9"/>
  <c r="B39" i="9"/>
  <c r="A15" i="7"/>
  <c r="A14" i="7"/>
  <c r="A39" i="9"/>
  <c r="A33" i="9"/>
  <c r="A27" i="9"/>
  <c r="A21" i="9"/>
  <c r="A15" i="9"/>
  <c r="A9" i="9"/>
  <c r="A3" i="9"/>
  <c r="A3" i="7"/>
  <c r="A13" i="7"/>
  <c r="A12" i="7"/>
  <c r="A11" i="7"/>
  <c r="A10" i="7"/>
  <c r="A9" i="7"/>
  <c r="A8" i="7"/>
  <c r="A7" i="7"/>
  <c r="A6" i="7"/>
  <c r="A5" i="7"/>
  <c r="A4" i="7"/>
  <c r="A2" i="7"/>
  <c r="G2" i="18"/>
  <c r="E2" i="18"/>
  <c r="C2" i="18"/>
  <c r="D2" i="9"/>
  <c r="J2" i="9"/>
  <c r="G2" i="9"/>
  <c r="G3" i="9"/>
  <c r="G4" i="9"/>
  <c r="G5" i="9"/>
  <c r="D6" i="9"/>
  <c r="D5" i="9"/>
  <c r="D4" i="9"/>
  <c r="D3" i="9"/>
  <c r="J46" i="9" l="1"/>
  <c r="G3" i="18" s="1"/>
  <c r="G4" i="18" s="1"/>
  <c r="G8" i="18" s="1"/>
  <c r="G46" i="9"/>
  <c r="E3" i="18" s="1"/>
  <c r="E4" i="18" s="1"/>
  <c r="E8" i="18" s="1"/>
  <c r="D46" i="9"/>
  <c r="C3" i="18" s="1"/>
  <c r="C4" i="18" s="1"/>
  <c r="C8" i="18" s="1"/>
</calcChain>
</file>

<file path=xl/sharedStrings.xml><?xml version="1.0" encoding="utf-8"?>
<sst xmlns="http://schemas.openxmlformats.org/spreadsheetml/2006/main" count="264" uniqueCount="43">
  <si>
    <t>7.1	 Schriftelijke beantwoording open vragen</t>
  </si>
  <si>
    <t>Om de kwaliteit en toegevoegde waarde van de inschrijver(s) te kunnen beoordelen dient inschrijver haar kwaliteit aan te tonen en meerwaarde uit te werken conform onderstaande open vragen.</t>
  </si>
  <si>
    <t xml:space="preserve">Open vraag 1 – Beleving schone scholen en IKC’s </t>
  </si>
  <si>
    <t xml:space="preserve">Zie bijlage 7 'kwaliteit'. </t>
  </si>
  <si>
    <t>Open vraag 2 – Goed werkgeverschap en management</t>
  </si>
  <si>
    <t>Open vraag 3 – Invulling werkzaamheden leidinggevende</t>
  </si>
  <si>
    <t>Open vraag 4 – Kwaliteitsverbetering</t>
  </si>
  <si>
    <t>Open vraag 5 – MVO, milieu en duurzaamheid</t>
  </si>
  <si>
    <t>Open vraag 6 – Wijze van rapporteren</t>
  </si>
  <si>
    <t>Open vraag 7 – Werkwijze in geval van ziekte</t>
  </si>
  <si>
    <t>Score:</t>
  </si>
  <si>
    <t>Uitmuntend</t>
  </si>
  <si>
    <t>Goed</t>
  </si>
  <si>
    <t>Voldoende</t>
  </si>
  <si>
    <t>Matig</t>
  </si>
  <si>
    <t>Onvoldoende</t>
  </si>
  <si>
    <t>7.2	Persoonlijke toelichting beantwoording van de schriftelijk ingediende open vragen</t>
  </si>
  <si>
    <t xml:space="preserve">Dit onderdeel kent dus GEEN eigen beoordelingskader, maar kan leiden tot een aanpassing van een beoordeling van de beantwoording van de open vragen. </t>
  </si>
  <si>
    <t>SCORE</t>
  </si>
  <si>
    <t>Beoordelaar 1: &lt;&lt;&gt;&gt;</t>
  </si>
  <si>
    <t>Inschrijver 1</t>
  </si>
  <si>
    <t>Inschrijver 2</t>
  </si>
  <si>
    <t>Inschrijver 3</t>
  </si>
  <si>
    <t>&lt;MOTIVATIE&gt;</t>
  </si>
  <si>
    <t>Beoordelaar 2: &lt;&lt;&gt;&gt;</t>
  </si>
  <si>
    <t>Beoordelaar 3: &lt;&lt;&gt;&gt;</t>
  </si>
  <si>
    <t>Beoordelaar 4: &lt;&lt;&gt;&gt;</t>
  </si>
  <si>
    <t>Totaalwaardes</t>
  </si>
  <si>
    <t>Open vraag</t>
  </si>
  <si>
    <t>MOTIVATIE CONSENSUS</t>
  </si>
  <si>
    <t>Beoordelaar 1</t>
  </si>
  <si>
    <t>&lt;&lt;motivatie CONSENSUS&gt;&gt;</t>
  </si>
  <si>
    <t>Beoordelaar 2</t>
  </si>
  <si>
    <t>Beoordelaar 3</t>
  </si>
  <si>
    <t>Beoordelaar 4</t>
  </si>
  <si>
    <t>Consensus</t>
  </si>
  <si>
    <t>Totaal behaalde waarde open vragen:</t>
  </si>
  <si>
    <t>Totaalwaarde criterium kwaliteit</t>
  </si>
  <si>
    <t>Onderdeel</t>
  </si>
  <si>
    <t>6.1 Open vragen + toelichting</t>
  </si>
  <si>
    <t>Totaal behaalde waarde criterium kwaliteit:</t>
  </si>
  <si>
    <t>Totaal behaalde waarde criterium prijs:</t>
  </si>
  <si>
    <t>FICTIEVE EINDWAARDE (prijs -/- kwaliteit):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</si>
</sst>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sz val="10"/>
      <color rgb="FF000000"/>
      <name val="Verdana"/>
      <family val="2"/>
    </font>
    <font>
      <b/>
      <sz val="18"/>
      <color theme="1"/>
      <name val="Verdana"/>
      <family val="2"/>
    </font>
    <font>
      <sz val="12"/>
      <color rgb="FF454545"/>
      <name val="Helvetica Neue"/>
      <family val="2"/>
    </font>
    <font>
      <b/>
      <sz val="9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theme="6" tint="-0.49998474074526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/>
    <xf numFmtId="0" fontId="7" fillId="0" borderId="0" xfId="0" applyFont="1"/>
    <xf numFmtId="165" fontId="3" fillId="2" borderId="10" xfId="0" applyNumberFormat="1" applyFont="1" applyFill="1" applyBorder="1" applyAlignment="1" applyProtection="1">
      <alignment horizontal="center" vertical="center"/>
      <protection locked="0"/>
    </xf>
    <xf numFmtId="165" fontId="3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0" xfId="0" applyFont="1"/>
    <xf numFmtId="164" fontId="3" fillId="2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/>
    </xf>
    <xf numFmtId="167" fontId="4" fillId="0" borderId="8" xfId="0" applyNumberFormat="1" applyFont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166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vertical="center" wrapText="1"/>
    </xf>
    <xf numFmtId="166" fontId="1" fillId="7" borderId="13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indent="1"/>
      <protection locked="0"/>
    </xf>
    <xf numFmtId="0" fontId="2" fillId="3" borderId="2" xfId="0" applyFont="1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3" fillId="5" borderId="1" xfId="0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12" fillId="6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164" fontId="16" fillId="7" borderId="13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8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horizontal="right" vertical="center" wrapText="1"/>
    </xf>
    <xf numFmtId="0" fontId="10" fillId="8" borderId="11" xfId="0" applyFont="1" applyFill="1" applyBorder="1" applyAlignment="1">
      <alignment horizontal="right" vertical="center" wrapText="1"/>
    </xf>
    <xf numFmtId="164" fontId="16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9" xfId="0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5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165" fontId="3" fillId="7" borderId="10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</cellXfs>
  <cellStyles count="57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3</xdr:col>
      <xdr:colOff>135198</xdr:colOff>
      <xdr:row>1</xdr:row>
      <xdr:rowOff>229870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CFDD6434-57A5-8E47-B15C-06D28D290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3273" y="76200"/>
          <a:ext cx="1474470" cy="534670"/>
        </a:xfrm>
        <a:prstGeom prst="rect">
          <a:avLst/>
        </a:prstGeom>
      </xdr:spPr>
    </xdr:pic>
    <xdr:clientData/>
  </xdr:twoCellAnchor>
  <xdr:twoCellAnchor editAs="oneCell">
    <xdr:from>
      <xdr:col>3</xdr:col>
      <xdr:colOff>133928</xdr:colOff>
      <xdr:row>0</xdr:row>
      <xdr:rowOff>0</xdr:rowOff>
    </xdr:from>
    <xdr:to>
      <xdr:col>5</xdr:col>
      <xdr:colOff>623513</xdr:colOff>
      <xdr:row>1</xdr:row>
      <xdr:rowOff>393700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C089621-8543-CE49-8856-6D11ABEB5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86473" y="0"/>
          <a:ext cx="1828858" cy="77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76200</xdr:rowOff>
    </xdr:from>
    <xdr:to>
      <xdr:col>11</xdr:col>
      <xdr:colOff>585470</xdr:colOff>
      <xdr:row>0</xdr:row>
      <xdr:rowOff>610870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1A529E63-3827-3C4E-A5BD-546101E78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7200" y="76200"/>
          <a:ext cx="1474470" cy="534670"/>
        </a:xfrm>
        <a:prstGeom prst="rect">
          <a:avLst/>
        </a:prstGeom>
      </xdr:spPr>
    </xdr:pic>
    <xdr:clientData/>
  </xdr:twoCellAnchor>
  <xdr:twoCellAnchor editAs="oneCell">
    <xdr:from>
      <xdr:col>11</xdr:col>
      <xdr:colOff>584200</xdr:colOff>
      <xdr:row>0</xdr:row>
      <xdr:rowOff>0</xdr:rowOff>
    </xdr:from>
    <xdr:to>
      <xdr:col>14</xdr:col>
      <xdr:colOff>393758</xdr:colOff>
      <xdr:row>1</xdr:row>
      <xdr:rowOff>139700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6D3877B-C09F-8F43-8BB5-5822D0246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40400" y="0"/>
          <a:ext cx="1828858" cy="77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88900</xdr:colOff>
      <xdr:row>0</xdr:row>
      <xdr:rowOff>76200</xdr:rowOff>
    </xdr:from>
    <xdr:to>
      <xdr:col>12</xdr:col>
      <xdr:colOff>1270</xdr:colOff>
      <xdr:row>0</xdr:row>
      <xdr:rowOff>610870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9878EC5F-8DF5-2660-B91C-F640242AD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56100" y="76200"/>
          <a:ext cx="1439545" cy="53467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482658</xdr:colOff>
      <xdr:row>1</xdr:row>
      <xdr:rowOff>139700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A65A9B9-57EE-CA4F-A4C8-5E9FC3AD9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29300" y="0"/>
          <a:ext cx="1828858" cy="77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76200</xdr:rowOff>
    </xdr:from>
    <xdr:to>
      <xdr:col>11</xdr:col>
      <xdr:colOff>585470</xdr:colOff>
      <xdr:row>0</xdr:row>
      <xdr:rowOff>610870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FFAC13FB-15BB-5947-94B7-5BEE3DC16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7200" y="76200"/>
          <a:ext cx="1474470" cy="534670"/>
        </a:xfrm>
        <a:prstGeom prst="rect">
          <a:avLst/>
        </a:prstGeom>
      </xdr:spPr>
    </xdr:pic>
    <xdr:clientData/>
  </xdr:twoCellAnchor>
  <xdr:twoCellAnchor editAs="oneCell">
    <xdr:from>
      <xdr:col>11</xdr:col>
      <xdr:colOff>584200</xdr:colOff>
      <xdr:row>0</xdr:row>
      <xdr:rowOff>0</xdr:rowOff>
    </xdr:from>
    <xdr:to>
      <xdr:col>14</xdr:col>
      <xdr:colOff>393758</xdr:colOff>
      <xdr:row>1</xdr:row>
      <xdr:rowOff>139700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1B87F75-A13A-574D-9A16-8029ED82C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40400" y="0"/>
          <a:ext cx="1828858" cy="77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76200</xdr:rowOff>
    </xdr:from>
    <xdr:to>
      <xdr:col>11</xdr:col>
      <xdr:colOff>585470</xdr:colOff>
      <xdr:row>0</xdr:row>
      <xdr:rowOff>610870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94414A1C-A338-904B-9EE9-B5813D28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67200" y="76200"/>
          <a:ext cx="1474470" cy="534670"/>
        </a:xfrm>
        <a:prstGeom prst="rect">
          <a:avLst/>
        </a:prstGeom>
      </xdr:spPr>
    </xdr:pic>
    <xdr:clientData/>
  </xdr:twoCellAnchor>
  <xdr:twoCellAnchor editAs="oneCell">
    <xdr:from>
      <xdr:col>11</xdr:col>
      <xdr:colOff>584200</xdr:colOff>
      <xdr:row>0</xdr:row>
      <xdr:rowOff>0</xdr:rowOff>
    </xdr:from>
    <xdr:to>
      <xdr:col>14</xdr:col>
      <xdr:colOff>393758</xdr:colOff>
      <xdr:row>1</xdr:row>
      <xdr:rowOff>139700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37664D5-9C4F-AF46-95CD-9CE33AC92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440400" y="0"/>
          <a:ext cx="1828858" cy="77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76200</xdr:rowOff>
    </xdr:from>
    <xdr:to>
      <xdr:col>13</xdr:col>
      <xdr:colOff>128270</xdr:colOff>
      <xdr:row>1</xdr:row>
      <xdr:rowOff>102870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D8458C05-60BB-2C48-9874-E28FDD092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31600" y="76200"/>
          <a:ext cx="1474470" cy="534670"/>
        </a:xfrm>
        <a:prstGeom prst="rect">
          <a:avLst/>
        </a:prstGeom>
      </xdr:spPr>
    </xdr:pic>
    <xdr:clientData/>
  </xdr:twoCellAnchor>
  <xdr:twoCellAnchor editAs="oneCell">
    <xdr:from>
      <xdr:col>13</xdr:col>
      <xdr:colOff>127000</xdr:colOff>
      <xdr:row>0</xdr:row>
      <xdr:rowOff>0</xdr:rowOff>
    </xdr:from>
    <xdr:to>
      <xdr:col>15</xdr:col>
      <xdr:colOff>609658</xdr:colOff>
      <xdr:row>1</xdr:row>
      <xdr:rowOff>266700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1D32382-8226-DA48-B790-779C0EF0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04800" y="0"/>
          <a:ext cx="1828858" cy="77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76200</xdr:rowOff>
    </xdr:from>
    <xdr:to>
      <xdr:col>8</xdr:col>
      <xdr:colOff>597016</xdr:colOff>
      <xdr:row>1</xdr:row>
      <xdr:rowOff>229870</xdr:rowOff>
    </xdr:to>
    <xdr:pic>
      <xdr:nvPicPr>
        <xdr:cNvPr id="2" name="Afbeelding 1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A7F8F5F4-C321-5149-9F79-AC18D2CBF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93455" y="76200"/>
          <a:ext cx="1474470" cy="534670"/>
        </a:xfrm>
        <a:prstGeom prst="rect">
          <a:avLst/>
        </a:prstGeom>
      </xdr:spPr>
    </xdr:pic>
    <xdr:clientData/>
  </xdr:twoCellAnchor>
  <xdr:twoCellAnchor editAs="oneCell">
    <xdr:from>
      <xdr:col>8</xdr:col>
      <xdr:colOff>595746</xdr:colOff>
      <xdr:row>0</xdr:row>
      <xdr:rowOff>0</xdr:rowOff>
    </xdr:from>
    <xdr:to>
      <xdr:col>10</xdr:col>
      <xdr:colOff>669695</xdr:colOff>
      <xdr:row>2</xdr:row>
      <xdr:rowOff>12700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D1BDFC7-2AEC-C94C-9F52-FC244EC8D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66655" y="0"/>
          <a:ext cx="1828858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25"/>
  <sheetViews>
    <sheetView showGridLines="0" zoomScale="110" zoomScaleNormal="110" workbookViewId="0">
      <selection activeCell="E4" sqref="E4"/>
    </sheetView>
  </sheetViews>
  <sheetFormatPr baseColWidth="10" defaultColWidth="8.83203125" defaultRowHeight="15" x14ac:dyDescent="0.2"/>
  <cols>
    <col min="1" max="1" width="120.83203125" customWidth="1"/>
  </cols>
  <sheetData>
    <row r="1" spans="1:1" s="21" customFormat="1" ht="30" customHeight="1" x14ac:dyDescent="0.2">
      <c r="A1" s="57" t="s">
        <v>0</v>
      </c>
    </row>
    <row r="2" spans="1:1" s="1" customFormat="1" ht="40" customHeight="1" x14ac:dyDescent="0.2">
      <c r="A2" s="58" t="s">
        <v>1</v>
      </c>
    </row>
    <row r="3" spans="1:1" s="1" customFormat="1" ht="30" customHeight="1" x14ac:dyDescent="0.2">
      <c r="A3" s="63" t="s">
        <v>2</v>
      </c>
    </row>
    <row r="4" spans="1:1" s="1" customFormat="1" ht="75" customHeight="1" x14ac:dyDescent="0.2">
      <c r="A4" s="64" t="s">
        <v>3</v>
      </c>
    </row>
    <row r="5" spans="1:1" s="1" customFormat="1" ht="30" customHeight="1" x14ac:dyDescent="0.2">
      <c r="A5" s="63" t="s">
        <v>4</v>
      </c>
    </row>
    <row r="6" spans="1:1" s="1" customFormat="1" ht="75" customHeight="1" x14ac:dyDescent="0.2">
      <c r="A6" s="64" t="s">
        <v>3</v>
      </c>
    </row>
    <row r="7" spans="1:1" s="1" customFormat="1" ht="30" customHeight="1" x14ac:dyDescent="0.2">
      <c r="A7" s="63" t="s">
        <v>5</v>
      </c>
    </row>
    <row r="8" spans="1:1" s="1" customFormat="1" ht="75" customHeight="1" x14ac:dyDescent="0.2">
      <c r="A8" s="64" t="s">
        <v>3</v>
      </c>
    </row>
    <row r="9" spans="1:1" s="1" customFormat="1" ht="30" customHeight="1" x14ac:dyDescent="0.2">
      <c r="A9" s="63" t="s">
        <v>6</v>
      </c>
    </row>
    <row r="10" spans="1:1" s="1" customFormat="1" ht="75" customHeight="1" x14ac:dyDescent="0.2">
      <c r="A10" s="64" t="s">
        <v>3</v>
      </c>
    </row>
    <row r="11" spans="1:1" s="1" customFormat="1" ht="30" customHeight="1" x14ac:dyDescent="0.2">
      <c r="A11" s="63" t="s">
        <v>7</v>
      </c>
    </row>
    <row r="12" spans="1:1" s="1" customFormat="1" ht="75" customHeight="1" x14ac:dyDescent="0.2">
      <c r="A12" s="64" t="s">
        <v>3</v>
      </c>
    </row>
    <row r="13" spans="1:1" s="1" customFormat="1" ht="30" customHeight="1" x14ac:dyDescent="0.2">
      <c r="A13" s="63" t="s">
        <v>8</v>
      </c>
    </row>
    <row r="14" spans="1:1" s="1" customFormat="1" ht="75" customHeight="1" x14ac:dyDescent="0.2">
      <c r="A14" s="64" t="s">
        <v>3</v>
      </c>
    </row>
    <row r="15" spans="1:1" s="1" customFormat="1" ht="30" customHeight="1" x14ac:dyDescent="0.2">
      <c r="A15" s="63" t="s">
        <v>9</v>
      </c>
    </row>
    <row r="16" spans="1:1" s="1" customFormat="1" ht="75" customHeight="1" x14ac:dyDescent="0.2">
      <c r="A16" s="64" t="s">
        <v>3</v>
      </c>
    </row>
    <row r="17" spans="1:1" ht="25" customHeight="1" x14ac:dyDescent="0.2">
      <c r="A17" s="49" t="s">
        <v>10</v>
      </c>
    </row>
    <row r="18" spans="1:1" ht="20" customHeight="1" x14ac:dyDescent="0.2">
      <c r="A18" s="59" t="s">
        <v>11</v>
      </c>
    </row>
    <row r="19" spans="1:1" ht="20" customHeight="1" x14ac:dyDescent="0.2">
      <c r="A19" s="60" t="s">
        <v>12</v>
      </c>
    </row>
    <row r="20" spans="1:1" ht="20" customHeight="1" x14ac:dyDescent="0.2">
      <c r="A20" s="60" t="s">
        <v>13</v>
      </c>
    </row>
    <row r="21" spans="1:1" ht="20" customHeight="1" x14ac:dyDescent="0.2">
      <c r="A21" s="59" t="s">
        <v>14</v>
      </c>
    </row>
    <row r="22" spans="1:1" ht="20" customHeight="1" x14ac:dyDescent="0.2">
      <c r="A22" s="59" t="s">
        <v>15</v>
      </c>
    </row>
    <row r="23" spans="1:1" s="21" customFormat="1" ht="30" customHeight="1" x14ac:dyDescent="0.2">
      <c r="A23" s="57" t="s">
        <v>16</v>
      </c>
    </row>
    <row r="24" spans="1:1" s="1" customFormat="1" ht="40" customHeight="1" x14ac:dyDescent="0.2">
      <c r="A24" s="61" t="s">
        <v>17</v>
      </c>
    </row>
    <row r="25" spans="1:1" ht="20" customHeight="1" x14ac:dyDescent="0.2">
      <c r="A25" s="62" t="s">
        <v>18</v>
      </c>
    </row>
  </sheetData>
  <sheetProtection algorithmName="SHA-512" hashValue="q/zCLwvTx41KqhXbtngQdWxmSNPuGQHzPbtnvGkByJOY/Y+FqkxoIf46vzPI6MhJt8VbcIDWkWzwYEJiy2CceQ==" saltValue="5OHB2HhDbphmmv13qJAIeQ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16"/>
  <sheetViews>
    <sheetView showGridLines="0" zoomScaleNormal="100" zoomScalePageLayoutView="85" workbookViewId="0">
      <pane ySplit="1" topLeftCell="A2" activePane="bottomLeft" state="frozen"/>
      <selection pane="bottomLeft" activeCell="N3" sqref="N3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5" t="s">
        <v>19</v>
      </c>
      <c r="B1" s="11"/>
      <c r="C1" s="90" t="s">
        <v>20</v>
      </c>
      <c r="D1" s="91"/>
      <c r="E1" s="11"/>
      <c r="F1" s="90" t="s">
        <v>21</v>
      </c>
      <c r="G1" s="91"/>
      <c r="H1" s="11"/>
      <c r="I1" s="90" t="s">
        <v>22</v>
      </c>
      <c r="J1" s="91"/>
      <c r="K1" s="2"/>
    </row>
    <row r="2" spans="1:11" ht="20" customHeight="1" x14ac:dyDescent="0.15">
      <c r="A2" s="65" t="str">
        <f>'Beoordelen open vragen'!A3</f>
        <v xml:space="preserve">Open vraag 1 – Beleving schone scholen en IKC’s </v>
      </c>
      <c r="B2" s="6"/>
      <c r="C2" s="9" t="s">
        <v>10</v>
      </c>
      <c r="D2" s="10"/>
      <c r="E2" s="6"/>
      <c r="F2" s="9" t="s">
        <v>10</v>
      </c>
      <c r="G2" s="10"/>
      <c r="H2" s="6"/>
      <c r="I2" s="9" t="s">
        <v>10</v>
      </c>
      <c r="J2" s="10"/>
    </row>
    <row r="3" spans="1:11" ht="175" customHeight="1" x14ac:dyDescent="0.15">
      <c r="A3" s="66" t="str">
        <f>'Beoordelen open vragen'!A4</f>
        <v xml:space="preserve">Zie bijlage 7 'kwaliteit'. </v>
      </c>
      <c r="B3" s="6"/>
      <c r="C3" s="92" t="s">
        <v>23</v>
      </c>
      <c r="D3" s="93"/>
      <c r="E3" s="6"/>
      <c r="F3" s="87" t="s">
        <v>23</v>
      </c>
      <c r="G3" s="88"/>
      <c r="H3" s="6"/>
      <c r="I3" s="87" t="s">
        <v>23</v>
      </c>
      <c r="J3" s="88"/>
    </row>
    <row r="4" spans="1:11" ht="20" customHeight="1" x14ac:dyDescent="0.15">
      <c r="A4" s="65" t="str">
        <f>'Beoordelen open vragen'!A5</f>
        <v>Open vraag 2 – Goed werkgeverschap en management</v>
      </c>
      <c r="B4" s="6"/>
      <c r="C4" s="9" t="s">
        <v>10</v>
      </c>
      <c r="D4" s="14"/>
      <c r="E4" s="6"/>
      <c r="F4" s="9" t="s">
        <v>10</v>
      </c>
      <c r="G4" s="14"/>
      <c r="H4" s="6"/>
      <c r="I4" s="9" t="s">
        <v>10</v>
      </c>
      <c r="J4" s="14"/>
    </row>
    <row r="5" spans="1:11" ht="175" customHeight="1" x14ac:dyDescent="0.15">
      <c r="A5" s="66" t="str">
        <f>'Beoordelen open vragen'!A6</f>
        <v xml:space="preserve">Zie bijlage 7 'kwaliteit'. </v>
      </c>
      <c r="B5" s="6"/>
      <c r="C5" s="92" t="s">
        <v>23</v>
      </c>
      <c r="D5" s="93"/>
      <c r="E5" s="6"/>
      <c r="F5" s="87" t="s">
        <v>23</v>
      </c>
      <c r="G5" s="88"/>
      <c r="H5" s="6"/>
      <c r="I5" s="87" t="s">
        <v>23</v>
      </c>
      <c r="J5" s="88"/>
    </row>
    <row r="6" spans="1:11" ht="20" customHeight="1" x14ac:dyDescent="0.15">
      <c r="A6" s="65" t="str">
        <f>'Beoordelen open vragen'!A7</f>
        <v>Open vraag 3 – Invulling werkzaamheden leidinggevende</v>
      </c>
      <c r="B6" s="6"/>
      <c r="C6" s="9" t="s">
        <v>10</v>
      </c>
      <c r="D6" s="14"/>
      <c r="E6" s="6"/>
      <c r="F6" s="9" t="s">
        <v>10</v>
      </c>
      <c r="G6" s="14"/>
      <c r="H6" s="6"/>
      <c r="I6" s="9" t="s">
        <v>10</v>
      </c>
      <c r="J6" s="14"/>
    </row>
    <row r="7" spans="1:11" ht="175" customHeight="1" x14ac:dyDescent="0.15">
      <c r="A7" s="66" t="str">
        <f>'Beoordelen open vragen'!A8</f>
        <v xml:space="preserve">Zie bijlage 7 'kwaliteit'. </v>
      </c>
      <c r="B7" s="6"/>
      <c r="C7" s="89" t="s">
        <v>23</v>
      </c>
      <c r="D7" s="88"/>
      <c r="E7" s="6"/>
      <c r="F7" s="87" t="s">
        <v>23</v>
      </c>
      <c r="G7" s="88"/>
      <c r="H7" s="6"/>
      <c r="I7" s="87" t="s">
        <v>23</v>
      </c>
      <c r="J7" s="88"/>
    </row>
    <row r="8" spans="1:11" ht="20" customHeight="1" x14ac:dyDescent="0.15">
      <c r="A8" s="65" t="str">
        <f>'Beoordelen open vragen'!A9</f>
        <v>Open vraag 4 – Kwaliteitsverbetering</v>
      </c>
      <c r="B8" s="6"/>
      <c r="C8" s="9" t="s">
        <v>10</v>
      </c>
      <c r="D8" s="14"/>
      <c r="E8" s="6"/>
      <c r="F8" s="9" t="s">
        <v>10</v>
      </c>
      <c r="G8" s="14"/>
      <c r="H8" s="6"/>
      <c r="I8" s="9" t="s">
        <v>10</v>
      </c>
      <c r="J8" s="14"/>
    </row>
    <row r="9" spans="1:11" ht="175" customHeight="1" x14ac:dyDescent="0.15">
      <c r="A9" s="66" t="str">
        <f>'Beoordelen open vragen'!A10</f>
        <v xml:space="preserve">Zie bijlage 7 'kwaliteit'. </v>
      </c>
      <c r="B9" s="6"/>
      <c r="C9" s="89" t="s">
        <v>23</v>
      </c>
      <c r="D9" s="88"/>
      <c r="E9" s="6"/>
      <c r="F9" s="87" t="s">
        <v>23</v>
      </c>
      <c r="G9" s="88"/>
      <c r="H9" s="6"/>
      <c r="I9" s="87" t="s">
        <v>23</v>
      </c>
      <c r="J9" s="88"/>
    </row>
    <row r="10" spans="1:11" ht="20" customHeight="1" x14ac:dyDescent="0.15">
      <c r="A10" s="65" t="str">
        <f>'Beoordelen open vragen'!A11</f>
        <v>Open vraag 5 – MVO, milieu en duurzaamheid</v>
      </c>
      <c r="B10" s="6"/>
      <c r="C10" s="9" t="s">
        <v>10</v>
      </c>
      <c r="D10" s="14"/>
      <c r="E10" s="6"/>
      <c r="F10" s="9" t="s">
        <v>10</v>
      </c>
      <c r="G10" s="14"/>
      <c r="H10" s="6"/>
      <c r="I10" s="9" t="s">
        <v>10</v>
      </c>
      <c r="J10" s="14"/>
    </row>
    <row r="11" spans="1:11" ht="175" customHeight="1" x14ac:dyDescent="0.15">
      <c r="A11" s="66" t="str">
        <f>'Beoordelen open vragen'!A12</f>
        <v xml:space="preserve">Zie bijlage 7 'kwaliteit'. </v>
      </c>
      <c r="B11" s="6"/>
      <c r="C11" s="89" t="s">
        <v>23</v>
      </c>
      <c r="D11" s="88"/>
      <c r="E11" s="6"/>
      <c r="F11" s="87" t="s">
        <v>23</v>
      </c>
      <c r="G11" s="88"/>
      <c r="H11" s="6"/>
      <c r="I11" s="87" t="s">
        <v>23</v>
      </c>
      <c r="J11" s="88"/>
    </row>
    <row r="12" spans="1:11" ht="20" customHeight="1" x14ac:dyDescent="0.15">
      <c r="A12" s="65" t="str">
        <f>'Beoordelen open vragen'!A13</f>
        <v>Open vraag 6 – Wijze van rapporteren</v>
      </c>
      <c r="B12" s="6"/>
      <c r="C12" s="9" t="s">
        <v>10</v>
      </c>
      <c r="D12" s="14"/>
      <c r="E12" s="6"/>
      <c r="F12" s="9" t="s">
        <v>10</v>
      </c>
      <c r="G12" s="14"/>
      <c r="H12" s="6"/>
      <c r="I12" s="9" t="s">
        <v>10</v>
      </c>
      <c r="J12" s="14"/>
    </row>
    <row r="13" spans="1:11" ht="175" customHeight="1" x14ac:dyDescent="0.15">
      <c r="A13" s="66" t="str">
        <f>'Beoordelen open vragen'!A14</f>
        <v xml:space="preserve">Zie bijlage 7 'kwaliteit'. </v>
      </c>
      <c r="B13" s="6"/>
      <c r="C13" s="89" t="s">
        <v>23</v>
      </c>
      <c r="D13" s="88"/>
      <c r="E13" s="6"/>
      <c r="F13" s="87" t="s">
        <v>23</v>
      </c>
      <c r="G13" s="88"/>
      <c r="H13" s="6"/>
      <c r="I13" s="87" t="s">
        <v>23</v>
      </c>
      <c r="J13" s="88"/>
    </row>
    <row r="14" spans="1:11" ht="20" customHeight="1" x14ac:dyDescent="0.15">
      <c r="A14" s="65" t="str">
        <f>'Beoordelen open vragen'!A15</f>
        <v>Open vraag 7 – Werkwijze in geval van ziekte</v>
      </c>
      <c r="B14" s="6"/>
      <c r="C14" s="9" t="s">
        <v>10</v>
      </c>
      <c r="D14" s="14"/>
      <c r="E14" s="6"/>
      <c r="F14" s="9" t="s">
        <v>10</v>
      </c>
      <c r="G14" s="14"/>
      <c r="H14" s="6"/>
      <c r="I14" s="9" t="s">
        <v>10</v>
      </c>
      <c r="J14" s="14"/>
    </row>
    <row r="15" spans="1:11" ht="175" customHeight="1" x14ac:dyDescent="0.15">
      <c r="A15" s="66" t="str">
        <f>'Beoordelen open vragen'!A16</f>
        <v xml:space="preserve">Zie bijlage 7 'kwaliteit'. </v>
      </c>
      <c r="B15" s="6"/>
      <c r="C15" s="89" t="s">
        <v>23</v>
      </c>
      <c r="D15" s="88"/>
      <c r="E15" s="6"/>
      <c r="F15" s="87" t="s">
        <v>23</v>
      </c>
      <c r="G15" s="88"/>
      <c r="H15" s="6"/>
      <c r="I15" s="87" t="s">
        <v>23</v>
      </c>
      <c r="J15" s="88"/>
    </row>
    <row r="16" spans="1:11" ht="20" customHeight="1" x14ac:dyDescent="0.15">
      <c r="A16" s="46"/>
      <c r="B16" s="7"/>
      <c r="C16" s="47"/>
      <c r="D16" s="47"/>
      <c r="E16" s="7"/>
      <c r="F16" s="47"/>
      <c r="G16" s="47"/>
      <c r="H16" s="7"/>
      <c r="I16" s="47"/>
      <c r="J16" s="48"/>
    </row>
  </sheetData>
  <sheetProtection algorithmName="SHA-512" hashValue="kNWxGz3jvYLbe9rWG9a8L9EvLqge3cGNvODR1hBtIU7cUpdruATdoeDxzrWTUaMqEM3On+8BRkU9gdPwhFt75g==" saltValue="umKqwavKLgcZZ0SYIogGTQ==" spinCount="100000" sheet="1" objects="1" scenarios="1"/>
  <mergeCells count="24">
    <mergeCell ref="I1:J1"/>
    <mergeCell ref="I7:J7"/>
    <mergeCell ref="I9:J9"/>
    <mergeCell ref="C1:D1"/>
    <mergeCell ref="F1:G1"/>
    <mergeCell ref="F7:G7"/>
    <mergeCell ref="F9:G9"/>
    <mergeCell ref="C3:D3"/>
    <mergeCell ref="F3:G3"/>
    <mergeCell ref="I3:J3"/>
    <mergeCell ref="I5:J5"/>
    <mergeCell ref="F5:G5"/>
    <mergeCell ref="C5:D5"/>
    <mergeCell ref="C7:D7"/>
    <mergeCell ref="C9:D9"/>
    <mergeCell ref="I15:J15"/>
    <mergeCell ref="C13:D13"/>
    <mergeCell ref="I13:J13"/>
    <mergeCell ref="I11:J11"/>
    <mergeCell ref="F13:G13"/>
    <mergeCell ref="F11:G11"/>
    <mergeCell ref="C11:D11"/>
    <mergeCell ref="C15:D15"/>
    <mergeCell ref="F15:G15"/>
  </mergeCells>
  <dataValidations count="1">
    <dataValidation type="list" errorStyle="warning" allowBlank="1" showErrorMessage="1" error="Voer juiste waarde in. " sqref="C2 F2 I2 I4 F4 C4 C6 F6 I6 I8 F8 C8 C10 F10 I10 I12 F12 C12 C14 F14 I14" xr:uid="{CFADCB4A-99DB-AF4D-B4E3-C5FD69184C31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showGridLines="0" zoomScaleNormal="100" zoomScalePageLayoutView="85" workbookViewId="0">
      <pane ySplit="1" topLeftCell="A2" activePane="bottomLeft" state="frozen"/>
      <selection pane="bottomLeft" activeCell="K1" sqref="K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5" t="s">
        <v>24</v>
      </c>
      <c r="B1" s="11"/>
      <c r="C1" s="94" t="str">
        <f>'Beoordelaar 1'!C1</f>
        <v>Inschrijver 1</v>
      </c>
      <c r="D1" s="95"/>
      <c r="E1" s="11"/>
      <c r="F1" s="94" t="str">
        <f>'Beoordelaar 1'!F1</f>
        <v>Inschrijver 2</v>
      </c>
      <c r="G1" s="95"/>
      <c r="H1" s="11"/>
      <c r="I1" s="94" t="str">
        <f>'Beoordelaar 1'!I1</f>
        <v>Inschrijver 3</v>
      </c>
      <c r="J1" s="95"/>
      <c r="K1" s="2"/>
    </row>
    <row r="2" spans="1:11" ht="20" customHeight="1" x14ac:dyDescent="0.15">
      <c r="A2" s="65" t="str">
        <f>'Beoordelen open vragen'!A3</f>
        <v xml:space="preserve">Open vraag 1 – Beleving schone scholen en IKC’s </v>
      </c>
      <c r="B2" s="6"/>
      <c r="C2" s="9" t="s">
        <v>10</v>
      </c>
      <c r="D2" s="10"/>
      <c r="E2" s="6"/>
      <c r="F2" s="9" t="s">
        <v>10</v>
      </c>
      <c r="G2" s="10"/>
      <c r="H2" s="6"/>
      <c r="I2" s="9" t="s">
        <v>10</v>
      </c>
      <c r="J2" s="10"/>
    </row>
    <row r="3" spans="1:11" ht="175" customHeight="1" x14ac:dyDescent="0.15">
      <c r="A3" s="66" t="str">
        <f>'Beoordelen open vragen'!A4</f>
        <v xml:space="preserve">Zie bijlage 7 'kwaliteit'. </v>
      </c>
      <c r="B3" s="6"/>
      <c r="C3" s="92" t="s">
        <v>23</v>
      </c>
      <c r="D3" s="93"/>
      <c r="E3" s="6"/>
      <c r="F3" s="87" t="s">
        <v>23</v>
      </c>
      <c r="G3" s="88"/>
      <c r="H3" s="6"/>
      <c r="I3" s="87" t="s">
        <v>23</v>
      </c>
      <c r="J3" s="88"/>
    </row>
    <row r="4" spans="1:11" ht="20" customHeight="1" x14ac:dyDescent="0.15">
      <c r="A4" s="65" t="str">
        <f>'Beoordelen open vragen'!A5</f>
        <v>Open vraag 2 – Goed werkgeverschap en management</v>
      </c>
      <c r="B4" s="6"/>
      <c r="C4" s="9" t="s">
        <v>10</v>
      </c>
      <c r="D4" s="14"/>
      <c r="E4" s="6"/>
      <c r="F4" s="9" t="s">
        <v>10</v>
      </c>
      <c r="G4" s="14"/>
      <c r="H4" s="6"/>
      <c r="I4" s="9" t="s">
        <v>10</v>
      </c>
      <c r="J4" s="14"/>
    </row>
    <row r="5" spans="1:11" ht="175" customHeight="1" x14ac:dyDescent="0.15">
      <c r="A5" s="66" t="str">
        <f>'Beoordelen open vragen'!A6</f>
        <v xml:space="preserve">Zie bijlage 7 'kwaliteit'. </v>
      </c>
      <c r="B5" s="6"/>
      <c r="C5" s="92" t="s">
        <v>23</v>
      </c>
      <c r="D5" s="93"/>
      <c r="E5" s="6"/>
      <c r="F5" s="87" t="s">
        <v>23</v>
      </c>
      <c r="G5" s="88"/>
      <c r="H5" s="6"/>
      <c r="I5" s="87" t="s">
        <v>23</v>
      </c>
      <c r="J5" s="88"/>
    </row>
    <row r="6" spans="1:11" ht="20" customHeight="1" x14ac:dyDescent="0.15">
      <c r="A6" s="65" t="str">
        <f>'Beoordelen open vragen'!A7</f>
        <v>Open vraag 3 – Invulling werkzaamheden leidinggevende</v>
      </c>
      <c r="B6" s="6"/>
      <c r="C6" s="9" t="s">
        <v>10</v>
      </c>
      <c r="D6" s="14"/>
      <c r="E6" s="6"/>
      <c r="F6" s="9" t="s">
        <v>10</v>
      </c>
      <c r="G6" s="14"/>
      <c r="H6" s="6"/>
      <c r="I6" s="9" t="s">
        <v>10</v>
      </c>
      <c r="J6" s="14"/>
    </row>
    <row r="7" spans="1:11" ht="175" customHeight="1" x14ac:dyDescent="0.15">
      <c r="A7" s="66" t="str">
        <f>'Beoordelen open vragen'!A8</f>
        <v xml:space="preserve">Zie bijlage 7 'kwaliteit'. </v>
      </c>
      <c r="B7" s="6"/>
      <c r="C7" s="89" t="s">
        <v>23</v>
      </c>
      <c r="D7" s="88"/>
      <c r="E7" s="6"/>
      <c r="F7" s="87" t="s">
        <v>23</v>
      </c>
      <c r="G7" s="88"/>
      <c r="H7" s="6"/>
      <c r="I7" s="87" t="s">
        <v>23</v>
      </c>
      <c r="J7" s="88"/>
    </row>
    <row r="8" spans="1:11" ht="20" customHeight="1" x14ac:dyDescent="0.15">
      <c r="A8" s="65" t="str">
        <f>'Beoordelen open vragen'!A9</f>
        <v>Open vraag 4 – Kwaliteitsverbetering</v>
      </c>
      <c r="B8" s="6"/>
      <c r="C8" s="9" t="s">
        <v>10</v>
      </c>
      <c r="D8" s="14"/>
      <c r="E8" s="6"/>
      <c r="F8" s="9" t="s">
        <v>10</v>
      </c>
      <c r="G8" s="14"/>
      <c r="H8" s="6"/>
      <c r="I8" s="9" t="s">
        <v>10</v>
      </c>
      <c r="J8" s="14"/>
    </row>
    <row r="9" spans="1:11" ht="175" customHeight="1" x14ac:dyDescent="0.15">
      <c r="A9" s="66" t="str">
        <f>'Beoordelen open vragen'!A10</f>
        <v xml:space="preserve">Zie bijlage 7 'kwaliteit'. </v>
      </c>
      <c r="B9" s="6"/>
      <c r="C9" s="89" t="s">
        <v>23</v>
      </c>
      <c r="D9" s="88"/>
      <c r="E9" s="6"/>
      <c r="F9" s="87" t="s">
        <v>23</v>
      </c>
      <c r="G9" s="88"/>
      <c r="H9" s="6"/>
      <c r="I9" s="87" t="s">
        <v>23</v>
      </c>
      <c r="J9" s="88"/>
    </row>
    <row r="10" spans="1:11" ht="20" customHeight="1" x14ac:dyDescent="0.15">
      <c r="A10" s="65" t="str">
        <f>'Beoordelen open vragen'!A11</f>
        <v>Open vraag 5 – MVO, milieu en duurzaamheid</v>
      </c>
      <c r="B10" s="6"/>
      <c r="C10" s="9" t="s">
        <v>10</v>
      </c>
      <c r="D10" s="14"/>
      <c r="E10" s="6"/>
      <c r="F10" s="9" t="s">
        <v>10</v>
      </c>
      <c r="G10" s="14"/>
      <c r="H10" s="6"/>
      <c r="I10" s="9" t="s">
        <v>10</v>
      </c>
      <c r="J10" s="14"/>
    </row>
    <row r="11" spans="1:11" ht="175" customHeight="1" x14ac:dyDescent="0.15">
      <c r="A11" s="66" t="str">
        <f>'Beoordelen open vragen'!A12</f>
        <v xml:space="preserve">Zie bijlage 7 'kwaliteit'. </v>
      </c>
      <c r="B11" s="6"/>
      <c r="C11" s="89" t="s">
        <v>23</v>
      </c>
      <c r="D11" s="88"/>
      <c r="E11" s="6"/>
      <c r="F11" s="87" t="s">
        <v>23</v>
      </c>
      <c r="G11" s="88"/>
      <c r="H11" s="6"/>
      <c r="I11" s="87" t="s">
        <v>23</v>
      </c>
      <c r="J11" s="88"/>
    </row>
    <row r="12" spans="1:11" ht="20" customHeight="1" x14ac:dyDescent="0.15">
      <c r="A12" s="65" t="str">
        <f>'Beoordelen open vragen'!A13</f>
        <v>Open vraag 6 – Wijze van rapporteren</v>
      </c>
      <c r="B12" s="6"/>
      <c r="C12" s="9" t="s">
        <v>10</v>
      </c>
      <c r="D12" s="14"/>
      <c r="E12" s="6"/>
      <c r="F12" s="9" t="s">
        <v>10</v>
      </c>
      <c r="G12" s="14"/>
      <c r="H12" s="6"/>
      <c r="I12" s="9" t="s">
        <v>10</v>
      </c>
      <c r="J12" s="14"/>
    </row>
    <row r="13" spans="1:11" ht="175" customHeight="1" x14ac:dyDescent="0.15">
      <c r="A13" s="66" t="str">
        <f>'Beoordelen open vragen'!A14</f>
        <v xml:space="preserve">Zie bijlage 7 'kwaliteit'. </v>
      </c>
      <c r="B13" s="6"/>
      <c r="C13" s="89" t="s">
        <v>23</v>
      </c>
      <c r="D13" s="88"/>
      <c r="E13" s="6"/>
      <c r="F13" s="87" t="s">
        <v>23</v>
      </c>
      <c r="G13" s="88"/>
      <c r="H13" s="6"/>
      <c r="I13" s="87" t="s">
        <v>23</v>
      </c>
      <c r="J13" s="88"/>
    </row>
    <row r="14" spans="1:11" ht="20" customHeight="1" x14ac:dyDescent="0.15">
      <c r="A14" s="65" t="str">
        <f>'Beoordelen open vragen'!A15</f>
        <v>Open vraag 7 – Werkwijze in geval van ziekte</v>
      </c>
      <c r="B14" s="6"/>
      <c r="C14" s="9" t="s">
        <v>10</v>
      </c>
      <c r="D14" s="14"/>
      <c r="E14" s="6"/>
      <c r="F14" s="9" t="s">
        <v>10</v>
      </c>
      <c r="G14" s="14"/>
      <c r="H14" s="6"/>
      <c r="I14" s="9" t="s">
        <v>10</v>
      </c>
      <c r="J14" s="14"/>
    </row>
    <row r="15" spans="1:11" ht="175" customHeight="1" x14ac:dyDescent="0.15">
      <c r="A15" s="66" t="str">
        <f>'Beoordelen open vragen'!A16</f>
        <v xml:space="preserve">Zie bijlage 7 'kwaliteit'. </v>
      </c>
      <c r="B15" s="6"/>
      <c r="C15" s="89" t="s">
        <v>23</v>
      </c>
      <c r="D15" s="88"/>
      <c r="E15" s="6"/>
      <c r="F15" s="87" t="s">
        <v>23</v>
      </c>
      <c r="G15" s="88"/>
      <c r="H15" s="6"/>
      <c r="I15" s="87" t="s">
        <v>23</v>
      </c>
      <c r="J15" s="88"/>
    </row>
    <row r="16" spans="1:11" ht="20" customHeight="1" x14ac:dyDescent="0.15">
      <c r="A16" s="46"/>
      <c r="B16" s="7"/>
      <c r="C16" s="47"/>
      <c r="D16" s="47"/>
      <c r="E16" s="7"/>
      <c r="F16" s="47"/>
      <c r="G16" s="47"/>
      <c r="H16" s="7"/>
      <c r="I16" s="47"/>
      <c r="J16" s="48"/>
    </row>
  </sheetData>
  <sheetProtection algorithmName="SHA-512" hashValue="m4XvIbrhPCd2i0v+P/gIP9iXnaysFgzwdeWhQRkt0OsWeT9KJATIkQvkePg5KtefJ6si54DhlLbmSLYrxDnGvA==" saltValue="a06EUnPDs5bFdRfsbtDB5A==" spinCount="100000" sheet="1" objects="1" scenarios="1"/>
  <mergeCells count="24">
    <mergeCell ref="I15:J15"/>
    <mergeCell ref="C15:D15"/>
    <mergeCell ref="F15:G15"/>
    <mergeCell ref="C5:D5"/>
    <mergeCell ref="F5:G5"/>
    <mergeCell ref="F7:G7"/>
    <mergeCell ref="I7:J7"/>
    <mergeCell ref="I5:J5"/>
    <mergeCell ref="C7:D7"/>
    <mergeCell ref="F9:G9"/>
    <mergeCell ref="C13:D13"/>
    <mergeCell ref="F13:G13"/>
    <mergeCell ref="I13:J13"/>
    <mergeCell ref="C11:D11"/>
    <mergeCell ref="F11:G11"/>
    <mergeCell ref="I11:J11"/>
    <mergeCell ref="I9:J9"/>
    <mergeCell ref="C9:D9"/>
    <mergeCell ref="C3:D3"/>
    <mergeCell ref="F3:G3"/>
    <mergeCell ref="I1:J1"/>
    <mergeCell ref="C1:D1"/>
    <mergeCell ref="F1:G1"/>
    <mergeCell ref="I3:J3"/>
  </mergeCells>
  <dataValidations count="1">
    <dataValidation type="list" errorStyle="warning" allowBlank="1" showErrorMessage="1" error="Voer juiste waarde in. " sqref="C2 F2 I2 I4 F4 C4 C6 F6 I6 I8 F8 C8 C10 F10 I10 I12 F12 C12 C14 F14 I14" xr:uid="{F37EEB34-0D37-8345-BEA1-1E69CD08A6C4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6"/>
  <sheetViews>
    <sheetView showGridLines="0" zoomScaleNormal="100" zoomScalePageLayoutView="85" workbookViewId="0">
      <pane ySplit="1" topLeftCell="A2" activePane="bottomLeft" state="frozen"/>
      <selection pane="bottomLeft" activeCell="K1" sqref="K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5" t="s">
        <v>25</v>
      </c>
      <c r="B1" s="11"/>
      <c r="C1" s="94" t="str">
        <f>'Beoordelaar 1'!C1</f>
        <v>Inschrijver 1</v>
      </c>
      <c r="D1" s="95"/>
      <c r="E1" s="11"/>
      <c r="F1" s="94" t="str">
        <f>'Beoordelaar 1'!F1</f>
        <v>Inschrijver 2</v>
      </c>
      <c r="G1" s="95"/>
      <c r="H1" s="11"/>
      <c r="I1" s="94" t="str">
        <f>'Beoordelaar 1'!I1</f>
        <v>Inschrijver 3</v>
      </c>
      <c r="J1" s="95"/>
      <c r="K1" s="2"/>
    </row>
    <row r="2" spans="1:11" ht="20" customHeight="1" x14ac:dyDescent="0.15">
      <c r="A2" s="65" t="str">
        <f>'Beoordelen open vragen'!A3</f>
        <v xml:space="preserve">Open vraag 1 – Beleving schone scholen en IKC’s </v>
      </c>
      <c r="B2" s="6"/>
      <c r="C2" s="9" t="s">
        <v>10</v>
      </c>
      <c r="D2" s="10"/>
      <c r="E2" s="6"/>
      <c r="F2" s="9" t="s">
        <v>10</v>
      </c>
      <c r="G2" s="10"/>
      <c r="H2" s="6"/>
      <c r="I2" s="9" t="s">
        <v>10</v>
      </c>
      <c r="J2" s="10"/>
    </row>
    <row r="3" spans="1:11" ht="175" customHeight="1" x14ac:dyDescent="0.15">
      <c r="A3" s="66" t="str">
        <f>'Beoordelen open vragen'!A4</f>
        <v xml:space="preserve">Zie bijlage 7 'kwaliteit'. </v>
      </c>
      <c r="B3" s="6"/>
      <c r="C3" s="92" t="s">
        <v>23</v>
      </c>
      <c r="D3" s="93"/>
      <c r="E3" s="6"/>
      <c r="F3" s="87" t="s">
        <v>23</v>
      </c>
      <c r="G3" s="88"/>
      <c r="H3" s="6"/>
      <c r="I3" s="87" t="s">
        <v>23</v>
      </c>
      <c r="J3" s="88"/>
    </row>
    <row r="4" spans="1:11" ht="20" customHeight="1" x14ac:dyDescent="0.15">
      <c r="A4" s="65" t="str">
        <f>'Beoordelen open vragen'!A5</f>
        <v>Open vraag 2 – Goed werkgeverschap en management</v>
      </c>
      <c r="B4" s="6"/>
      <c r="C4" s="9" t="s">
        <v>10</v>
      </c>
      <c r="D4" s="14"/>
      <c r="E4" s="6"/>
      <c r="F4" s="9" t="s">
        <v>10</v>
      </c>
      <c r="G4" s="14"/>
      <c r="H4" s="6"/>
      <c r="I4" s="9" t="s">
        <v>10</v>
      </c>
      <c r="J4" s="14"/>
    </row>
    <row r="5" spans="1:11" ht="175" customHeight="1" x14ac:dyDescent="0.15">
      <c r="A5" s="66" t="str">
        <f>'Beoordelen open vragen'!A6</f>
        <v xml:space="preserve">Zie bijlage 7 'kwaliteit'. </v>
      </c>
      <c r="B5" s="6"/>
      <c r="C5" s="92" t="s">
        <v>23</v>
      </c>
      <c r="D5" s="93"/>
      <c r="E5" s="6"/>
      <c r="F5" s="87" t="s">
        <v>23</v>
      </c>
      <c r="G5" s="88"/>
      <c r="H5" s="6"/>
      <c r="I5" s="87" t="s">
        <v>23</v>
      </c>
      <c r="J5" s="88"/>
    </row>
    <row r="6" spans="1:11" ht="20" customHeight="1" x14ac:dyDescent="0.15">
      <c r="A6" s="65" t="str">
        <f>'Beoordelen open vragen'!A7</f>
        <v>Open vraag 3 – Invulling werkzaamheden leidinggevende</v>
      </c>
      <c r="B6" s="6"/>
      <c r="C6" s="9" t="s">
        <v>10</v>
      </c>
      <c r="D6" s="14"/>
      <c r="E6" s="6"/>
      <c r="F6" s="9" t="s">
        <v>10</v>
      </c>
      <c r="G6" s="14"/>
      <c r="H6" s="6"/>
      <c r="I6" s="9" t="s">
        <v>10</v>
      </c>
      <c r="J6" s="14"/>
    </row>
    <row r="7" spans="1:11" ht="175" customHeight="1" x14ac:dyDescent="0.15">
      <c r="A7" s="66" t="str">
        <f>'Beoordelen open vragen'!A8</f>
        <v xml:space="preserve">Zie bijlage 7 'kwaliteit'. </v>
      </c>
      <c r="B7" s="6"/>
      <c r="C7" s="89" t="s">
        <v>23</v>
      </c>
      <c r="D7" s="88"/>
      <c r="E7" s="6"/>
      <c r="F7" s="87" t="s">
        <v>23</v>
      </c>
      <c r="G7" s="88"/>
      <c r="H7" s="6"/>
      <c r="I7" s="87" t="s">
        <v>23</v>
      </c>
      <c r="J7" s="88"/>
    </row>
    <row r="8" spans="1:11" ht="20" customHeight="1" x14ac:dyDescent="0.15">
      <c r="A8" s="65" t="str">
        <f>'Beoordelen open vragen'!A9</f>
        <v>Open vraag 4 – Kwaliteitsverbetering</v>
      </c>
      <c r="B8" s="6"/>
      <c r="C8" s="9" t="s">
        <v>10</v>
      </c>
      <c r="D8" s="14"/>
      <c r="E8" s="6"/>
      <c r="F8" s="9" t="s">
        <v>10</v>
      </c>
      <c r="G8" s="14"/>
      <c r="H8" s="6"/>
      <c r="I8" s="9" t="s">
        <v>10</v>
      </c>
      <c r="J8" s="14"/>
    </row>
    <row r="9" spans="1:11" ht="175" customHeight="1" x14ac:dyDescent="0.15">
      <c r="A9" s="66" t="str">
        <f>'Beoordelen open vragen'!A10</f>
        <v xml:space="preserve">Zie bijlage 7 'kwaliteit'. </v>
      </c>
      <c r="B9" s="6"/>
      <c r="C9" s="89" t="s">
        <v>23</v>
      </c>
      <c r="D9" s="88"/>
      <c r="E9" s="6"/>
      <c r="F9" s="87" t="s">
        <v>23</v>
      </c>
      <c r="G9" s="88"/>
      <c r="H9" s="6"/>
      <c r="I9" s="87" t="s">
        <v>23</v>
      </c>
      <c r="J9" s="88"/>
    </row>
    <row r="10" spans="1:11" ht="20" customHeight="1" x14ac:dyDescent="0.15">
      <c r="A10" s="65" t="str">
        <f>'Beoordelen open vragen'!A11</f>
        <v>Open vraag 5 – MVO, milieu en duurzaamheid</v>
      </c>
      <c r="B10" s="6"/>
      <c r="C10" s="9" t="s">
        <v>10</v>
      </c>
      <c r="D10" s="14"/>
      <c r="E10" s="6"/>
      <c r="F10" s="9" t="s">
        <v>10</v>
      </c>
      <c r="G10" s="14"/>
      <c r="H10" s="6"/>
      <c r="I10" s="9" t="s">
        <v>10</v>
      </c>
      <c r="J10" s="14"/>
    </row>
    <row r="11" spans="1:11" ht="175" customHeight="1" x14ac:dyDescent="0.15">
      <c r="A11" s="66" t="str">
        <f>'Beoordelen open vragen'!A12</f>
        <v xml:space="preserve">Zie bijlage 7 'kwaliteit'. </v>
      </c>
      <c r="B11" s="6"/>
      <c r="C11" s="89" t="s">
        <v>23</v>
      </c>
      <c r="D11" s="88"/>
      <c r="E11" s="6"/>
      <c r="F11" s="87" t="s">
        <v>23</v>
      </c>
      <c r="G11" s="88"/>
      <c r="H11" s="6"/>
      <c r="I11" s="87" t="s">
        <v>23</v>
      </c>
      <c r="J11" s="88"/>
    </row>
    <row r="12" spans="1:11" ht="20" customHeight="1" x14ac:dyDescent="0.15">
      <c r="A12" s="65" t="str">
        <f>'Beoordelen open vragen'!A13</f>
        <v>Open vraag 6 – Wijze van rapporteren</v>
      </c>
      <c r="B12" s="6"/>
      <c r="C12" s="9" t="s">
        <v>10</v>
      </c>
      <c r="D12" s="14"/>
      <c r="E12" s="6"/>
      <c r="F12" s="9" t="s">
        <v>10</v>
      </c>
      <c r="G12" s="14"/>
      <c r="H12" s="6"/>
      <c r="I12" s="9" t="s">
        <v>10</v>
      </c>
      <c r="J12" s="14"/>
    </row>
    <row r="13" spans="1:11" ht="175" customHeight="1" x14ac:dyDescent="0.15">
      <c r="A13" s="66" t="str">
        <f>'Beoordelen open vragen'!A14</f>
        <v xml:space="preserve">Zie bijlage 7 'kwaliteit'. </v>
      </c>
      <c r="B13" s="6"/>
      <c r="C13" s="89" t="s">
        <v>23</v>
      </c>
      <c r="D13" s="88"/>
      <c r="E13" s="6"/>
      <c r="F13" s="87" t="s">
        <v>23</v>
      </c>
      <c r="G13" s="88"/>
      <c r="H13" s="6"/>
      <c r="I13" s="87" t="s">
        <v>23</v>
      </c>
      <c r="J13" s="88"/>
    </row>
    <row r="14" spans="1:11" ht="20" customHeight="1" x14ac:dyDescent="0.15">
      <c r="A14" s="65" t="str">
        <f>'Beoordelen open vragen'!A15</f>
        <v>Open vraag 7 – Werkwijze in geval van ziekte</v>
      </c>
      <c r="B14" s="6"/>
      <c r="C14" s="9" t="s">
        <v>10</v>
      </c>
      <c r="D14" s="14"/>
      <c r="E14" s="6"/>
      <c r="F14" s="9" t="s">
        <v>10</v>
      </c>
      <c r="G14" s="14"/>
      <c r="H14" s="6"/>
      <c r="I14" s="9" t="s">
        <v>10</v>
      </c>
      <c r="J14" s="14"/>
    </row>
    <row r="15" spans="1:11" ht="175" customHeight="1" x14ac:dyDescent="0.15">
      <c r="A15" s="66" t="str">
        <f>'Beoordelen open vragen'!A16</f>
        <v xml:space="preserve">Zie bijlage 7 'kwaliteit'. </v>
      </c>
      <c r="B15" s="6"/>
      <c r="C15" s="89" t="s">
        <v>23</v>
      </c>
      <c r="D15" s="88"/>
      <c r="E15" s="6"/>
      <c r="F15" s="87" t="s">
        <v>23</v>
      </c>
      <c r="G15" s="88"/>
      <c r="H15" s="6"/>
      <c r="I15" s="87" t="s">
        <v>23</v>
      </c>
      <c r="J15" s="88"/>
    </row>
    <row r="16" spans="1:11" ht="20" customHeight="1" x14ac:dyDescent="0.15">
      <c r="A16" s="46"/>
      <c r="B16" s="7"/>
      <c r="C16" s="47"/>
      <c r="D16" s="47"/>
      <c r="E16" s="7"/>
      <c r="F16" s="47"/>
      <c r="G16" s="47"/>
      <c r="H16" s="7"/>
      <c r="I16" s="47"/>
      <c r="J16" s="48"/>
    </row>
  </sheetData>
  <sheetProtection algorithmName="SHA-512" hashValue="iVpc5Sv/AVq9UNNoT4Nhb6rLQn9EtTuj7RxF0STNge+iC+ugCNqzmLGEzTTNU78St1PLDPFc4jD4H01LFUFT7g==" saltValue="3jlAL4IG5AuGqca7HLFfZg==" spinCount="100000" sheet="1" objects="1" scenarios="1"/>
  <mergeCells count="24">
    <mergeCell ref="I15:J15"/>
    <mergeCell ref="C15:D15"/>
    <mergeCell ref="F15:G15"/>
    <mergeCell ref="C5:D5"/>
    <mergeCell ref="F5:G5"/>
    <mergeCell ref="F7:G7"/>
    <mergeCell ref="I7:J7"/>
    <mergeCell ref="I5:J5"/>
    <mergeCell ref="C7:D7"/>
    <mergeCell ref="F9:G9"/>
    <mergeCell ref="C13:D13"/>
    <mergeCell ref="F13:G13"/>
    <mergeCell ref="I13:J13"/>
    <mergeCell ref="C11:D11"/>
    <mergeCell ref="F11:G11"/>
    <mergeCell ref="I11:J11"/>
    <mergeCell ref="I9:J9"/>
    <mergeCell ref="C9:D9"/>
    <mergeCell ref="C3:D3"/>
    <mergeCell ref="F3:G3"/>
    <mergeCell ref="I1:J1"/>
    <mergeCell ref="C1:D1"/>
    <mergeCell ref="F1:G1"/>
    <mergeCell ref="I3:J3"/>
  </mergeCells>
  <dataValidations count="1">
    <dataValidation type="list" errorStyle="warning" allowBlank="1" showErrorMessage="1" error="Voer juiste waarde in. " sqref="C2 F2 I2 I4 F4 C4 C6 F6 I6 I8 F8 C8 C10 F10 I10 I12 F12 C12 C14 F14 I14" xr:uid="{3E5D07DA-93B1-1947-9235-2BDDBF13DC17}">
      <formula1>SCORE</formula1>
    </dataValidation>
  </dataValidations>
  <pageMargins left="0.7" right="0.7" top="0.75" bottom="0.75" header="0.3" footer="0.3"/>
  <pageSetup paperSize="8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A684-3402-094D-B2A8-B30B8AE7F18E}">
  <dimension ref="A1:K16"/>
  <sheetViews>
    <sheetView showGridLines="0" zoomScaleNormal="100" workbookViewId="0">
      <selection activeCell="K1" sqref="K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5" t="s">
        <v>26</v>
      </c>
      <c r="B1" s="11"/>
      <c r="C1" s="94" t="str">
        <f>'Beoordelaar 1'!C1</f>
        <v>Inschrijver 1</v>
      </c>
      <c r="D1" s="95"/>
      <c r="E1" s="11"/>
      <c r="F1" s="94" t="str">
        <f>'Beoordelaar 1'!F1</f>
        <v>Inschrijver 2</v>
      </c>
      <c r="G1" s="95"/>
      <c r="H1" s="11"/>
      <c r="I1" s="94" t="str">
        <f>'Beoordelaar 1'!I1</f>
        <v>Inschrijver 3</v>
      </c>
      <c r="J1" s="95"/>
      <c r="K1" s="2"/>
    </row>
    <row r="2" spans="1:11" ht="20" customHeight="1" x14ac:dyDescent="0.15">
      <c r="A2" s="65" t="str">
        <f>'Beoordelen open vragen'!A3</f>
        <v xml:space="preserve">Open vraag 1 – Beleving schone scholen en IKC’s </v>
      </c>
      <c r="B2" s="6"/>
      <c r="C2" s="9" t="s">
        <v>10</v>
      </c>
      <c r="D2" s="10"/>
      <c r="E2" s="6"/>
      <c r="F2" s="9" t="s">
        <v>10</v>
      </c>
      <c r="G2" s="10"/>
      <c r="H2" s="6"/>
      <c r="I2" s="9" t="s">
        <v>10</v>
      </c>
      <c r="J2" s="10"/>
    </row>
    <row r="3" spans="1:11" ht="175" customHeight="1" x14ac:dyDescent="0.15">
      <c r="A3" s="66" t="str">
        <f>'Beoordelen open vragen'!A4</f>
        <v xml:space="preserve">Zie bijlage 7 'kwaliteit'. </v>
      </c>
      <c r="B3" s="6"/>
      <c r="C3" s="92" t="s">
        <v>23</v>
      </c>
      <c r="D3" s="93"/>
      <c r="E3" s="6"/>
      <c r="F3" s="87" t="s">
        <v>23</v>
      </c>
      <c r="G3" s="88"/>
      <c r="H3" s="6"/>
      <c r="I3" s="87" t="s">
        <v>23</v>
      </c>
      <c r="J3" s="88"/>
    </row>
    <row r="4" spans="1:11" ht="20" customHeight="1" x14ac:dyDescent="0.15">
      <c r="A4" s="65" t="str">
        <f>'Beoordelen open vragen'!A5</f>
        <v>Open vraag 2 – Goed werkgeverschap en management</v>
      </c>
      <c r="B4" s="6"/>
      <c r="C4" s="9" t="s">
        <v>10</v>
      </c>
      <c r="D4" s="14"/>
      <c r="E4" s="6"/>
      <c r="F4" s="9" t="s">
        <v>10</v>
      </c>
      <c r="G4" s="14"/>
      <c r="H4" s="6"/>
      <c r="I4" s="9" t="s">
        <v>10</v>
      </c>
      <c r="J4" s="14"/>
    </row>
    <row r="5" spans="1:11" ht="175" customHeight="1" x14ac:dyDescent="0.15">
      <c r="A5" s="66" t="str">
        <f>'Beoordelen open vragen'!A6</f>
        <v xml:space="preserve">Zie bijlage 7 'kwaliteit'. </v>
      </c>
      <c r="B5" s="6"/>
      <c r="C5" s="92" t="s">
        <v>23</v>
      </c>
      <c r="D5" s="93"/>
      <c r="E5" s="6"/>
      <c r="F5" s="87" t="s">
        <v>23</v>
      </c>
      <c r="G5" s="88"/>
      <c r="H5" s="6"/>
      <c r="I5" s="87" t="s">
        <v>23</v>
      </c>
      <c r="J5" s="88"/>
    </row>
    <row r="6" spans="1:11" ht="20" customHeight="1" x14ac:dyDescent="0.15">
      <c r="A6" s="65" t="str">
        <f>'Beoordelen open vragen'!A7</f>
        <v>Open vraag 3 – Invulling werkzaamheden leidinggevende</v>
      </c>
      <c r="B6" s="6"/>
      <c r="C6" s="9" t="s">
        <v>10</v>
      </c>
      <c r="D6" s="14"/>
      <c r="E6" s="6"/>
      <c r="F6" s="9" t="s">
        <v>10</v>
      </c>
      <c r="G6" s="14"/>
      <c r="H6" s="6"/>
      <c r="I6" s="9" t="s">
        <v>10</v>
      </c>
      <c r="J6" s="14"/>
    </row>
    <row r="7" spans="1:11" ht="175" customHeight="1" x14ac:dyDescent="0.15">
      <c r="A7" s="66" t="str">
        <f>'Beoordelen open vragen'!A8</f>
        <v xml:space="preserve">Zie bijlage 7 'kwaliteit'. </v>
      </c>
      <c r="B7" s="6"/>
      <c r="C7" s="89" t="s">
        <v>23</v>
      </c>
      <c r="D7" s="88"/>
      <c r="E7" s="6"/>
      <c r="F7" s="87" t="s">
        <v>23</v>
      </c>
      <c r="G7" s="88"/>
      <c r="H7" s="6"/>
      <c r="I7" s="87" t="s">
        <v>23</v>
      </c>
      <c r="J7" s="88"/>
    </row>
    <row r="8" spans="1:11" ht="20" customHeight="1" x14ac:dyDescent="0.15">
      <c r="A8" s="65" t="str">
        <f>'Beoordelen open vragen'!A9</f>
        <v>Open vraag 4 – Kwaliteitsverbetering</v>
      </c>
      <c r="B8" s="6"/>
      <c r="C8" s="9" t="s">
        <v>10</v>
      </c>
      <c r="D8" s="14"/>
      <c r="E8" s="6"/>
      <c r="F8" s="9" t="s">
        <v>10</v>
      </c>
      <c r="G8" s="14"/>
      <c r="H8" s="6"/>
      <c r="I8" s="9" t="s">
        <v>10</v>
      </c>
      <c r="J8" s="14"/>
    </row>
    <row r="9" spans="1:11" ht="175" customHeight="1" x14ac:dyDescent="0.15">
      <c r="A9" s="66" t="str">
        <f>'Beoordelen open vragen'!A10</f>
        <v xml:space="preserve">Zie bijlage 7 'kwaliteit'. </v>
      </c>
      <c r="B9" s="6"/>
      <c r="C9" s="89" t="s">
        <v>23</v>
      </c>
      <c r="D9" s="88"/>
      <c r="E9" s="6"/>
      <c r="F9" s="87" t="s">
        <v>23</v>
      </c>
      <c r="G9" s="88"/>
      <c r="H9" s="6"/>
      <c r="I9" s="87" t="s">
        <v>23</v>
      </c>
      <c r="J9" s="88"/>
    </row>
    <row r="10" spans="1:11" ht="20" customHeight="1" x14ac:dyDescent="0.15">
      <c r="A10" s="65" t="str">
        <f>'Beoordelen open vragen'!A11</f>
        <v>Open vraag 5 – MVO, milieu en duurzaamheid</v>
      </c>
      <c r="B10" s="6"/>
      <c r="C10" s="9" t="s">
        <v>10</v>
      </c>
      <c r="D10" s="14"/>
      <c r="E10" s="6"/>
      <c r="F10" s="9" t="s">
        <v>10</v>
      </c>
      <c r="G10" s="14"/>
      <c r="H10" s="6"/>
      <c r="I10" s="9" t="s">
        <v>10</v>
      </c>
      <c r="J10" s="14"/>
    </row>
    <row r="11" spans="1:11" ht="175" customHeight="1" x14ac:dyDescent="0.15">
      <c r="A11" s="66" t="str">
        <f>'Beoordelen open vragen'!A12</f>
        <v xml:space="preserve">Zie bijlage 7 'kwaliteit'. </v>
      </c>
      <c r="B11" s="6"/>
      <c r="C11" s="89" t="s">
        <v>23</v>
      </c>
      <c r="D11" s="88"/>
      <c r="E11" s="6"/>
      <c r="F11" s="87" t="s">
        <v>23</v>
      </c>
      <c r="G11" s="88"/>
      <c r="H11" s="6"/>
      <c r="I11" s="87" t="s">
        <v>23</v>
      </c>
      <c r="J11" s="88"/>
    </row>
    <row r="12" spans="1:11" ht="20" customHeight="1" x14ac:dyDescent="0.15">
      <c r="A12" s="65" t="str">
        <f>'Beoordelen open vragen'!A13</f>
        <v>Open vraag 6 – Wijze van rapporteren</v>
      </c>
      <c r="B12" s="6"/>
      <c r="C12" s="9" t="s">
        <v>10</v>
      </c>
      <c r="D12" s="14"/>
      <c r="E12" s="6"/>
      <c r="F12" s="9" t="s">
        <v>10</v>
      </c>
      <c r="G12" s="14"/>
      <c r="H12" s="6"/>
      <c r="I12" s="9" t="s">
        <v>10</v>
      </c>
      <c r="J12" s="14"/>
    </row>
    <row r="13" spans="1:11" ht="175" customHeight="1" x14ac:dyDescent="0.15">
      <c r="A13" s="66" t="str">
        <f>'Beoordelen open vragen'!A14</f>
        <v xml:space="preserve">Zie bijlage 7 'kwaliteit'. </v>
      </c>
      <c r="B13" s="6"/>
      <c r="C13" s="89" t="s">
        <v>23</v>
      </c>
      <c r="D13" s="88"/>
      <c r="E13" s="6"/>
      <c r="F13" s="87" t="s">
        <v>23</v>
      </c>
      <c r="G13" s="88"/>
      <c r="H13" s="6"/>
      <c r="I13" s="87" t="s">
        <v>23</v>
      </c>
      <c r="J13" s="88"/>
    </row>
    <row r="14" spans="1:11" ht="20" customHeight="1" x14ac:dyDescent="0.15">
      <c r="A14" s="65" t="str">
        <f>'Beoordelen open vragen'!A15</f>
        <v>Open vraag 7 – Werkwijze in geval van ziekte</v>
      </c>
      <c r="B14" s="6"/>
      <c r="C14" s="9" t="s">
        <v>10</v>
      </c>
      <c r="D14" s="14"/>
      <c r="E14" s="6"/>
      <c r="F14" s="9" t="s">
        <v>10</v>
      </c>
      <c r="G14" s="14"/>
      <c r="H14" s="6"/>
      <c r="I14" s="9" t="s">
        <v>10</v>
      </c>
      <c r="J14" s="14"/>
    </row>
    <row r="15" spans="1:11" ht="175" customHeight="1" x14ac:dyDescent="0.15">
      <c r="A15" s="66" t="str">
        <f>'Beoordelen open vragen'!A16</f>
        <v xml:space="preserve">Zie bijlage 7 'kwaliteit'. </v>
      </c>
      <c r="B15" s="6"/>
      <c r="C15" s="89" t="s">
        <v>23</v>
      </c>
      <c r="D15" s="88"/>
      <c r="E15" s="6"/>
      <c r="F15" s="87" t="s">
        <v>23</v>
      </c>
      <c r="G15" s="88"/>
      <c r="H15" s="6"/>
      <c r="I15" s="87" t="s">
        <v>23</v>
      </c>
      <c r="J15" s="88"/>
    </row>
    <row r="16" spans="1:11" ht="20" customHeight="1" x14ac:dyDescent="0.15">
      <c r="A16" s="46"/>
      <c r="B16" s="7"/>
      <c r="C16" s="47"/>
      <c r="D16" s="47"/>
      <c r="E16" s="7"/>
      <c r="F16" s="47"/>
      <c r="G16" s="47"/>
      <c r="H16" s="7"/>
      <c r="I16" s="47"/>
      <c r="J16" s="48"/>
    </row>
  </sheetData>
  <sheetProtection algorithmName="SHA-512" hashValue="nDegiI2e0z4WL6keoMj7XLMe5f5FXEZMpOf5OHufWOUVdkiSThzOByFYkMgjVPgpRc180EkYMneNotuqfE1amA==" saltValue="OdVbt/Kk1maJ6lCc3ILDtQ==" spinCount="100000" sheet="1" objects="1" scenarios="1"/>
  <mergeCells count="24">
    <mergeCell ref="C9:D9"/>
    <mergeCell ref="F9:G9"/>
    <mergeCell ref="I9:J9"/>
    <mergeCell ref="C15:D15"/>
    <mergeCell ref="F15:G15"/>
    <mergeCell ref="I15:J15"/>
    <mergeCell ref="C11:D11"/>
    <mergeCell ref="F11:G11"/>
    <mergeCell ref="I11:J11"/>
    <mergeCell ref="C13:D13"/>
    <mergeCell ref="F13:G13"/>
    <mergeCell ref="I13:J13"/>
    <mergeCell ref="C5:D5"/>
    <mergeCell ref="F5:G5"/>
    <mergeCell ref="I5:J5"/>
    <mergeCell ref="C7:D7"/>
    <mergeCell ref="F7:G7"/>
    <mergeCell ref="I7:J7"/>
    <mergeCell ref="C1:D1"/>
    <mergeCell ref="F1:G1"/>
    <mergeCell ref="I1:J1"/>
    <mergeCell ref="C3:D3"/>
    <mergeCell ref="F3:G3"/>
    <mergeCell ref="I3:J3"/>
  </mergeCells>
  <dataValidations count="1">
    <dataValidation type="list" errorStyle="warning" allowBlank="1" showErrorMessage="1" error="Voer juiste waarde in. " sqref="C2 F2 I2 I4 F4 C4 C6 F6 I6 I8 F8 C8 C10 F10 I10 I12 F12 C12 C14 F14 I14" xr:uid="{760B898C-5658-BD4A-AFA6-ED7E78B62E04}">
      <formula1>SCORE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pageSetUpPr fitToPage="1"/>
  </sheetPr>
  <dimension ref="A1:K46"/>
  <sheetViews>
    <sheetView showGridLines="0" topLeftCell="E1" zoomScaleNormal="100" workbookViewId="0">
      <selection activeCell="N6" sqref="N6"/>
    </sheetView>
  </sheetViews>
  <sheetFormatPr baseColWidth="10" defaultColWidth="8.83203125" defaultRowHeight="15" x14ac:dyDescent="0.2"/>
  <cols>
    <col min="1" max="1" width="60.6640625" customWidth="1"/>
    <col min="2" max="2" width="15.6640625" customWidth="1"/>
    <col min="3" max="3" width="2.83203125" customWidth="1"/>
    <col min="4" max="4" width="26.1640625" customWidth="1"/>
    <col min="5" max="5" width="50.83203125" customWidth="1"/>
    <col min="6" max="6" width="2.83203125" customWidth="1"/>
    <col min="7" max="7" width="26.1640625" customWidth="1"/>
    <col min="8" max="8" width="50.83203125" customWidth="1"/>
    <col min="9" max="9" width="5" customWidth="1"/>
    <col min="10" max="10" width="26.1640625" customWidth="1"/>
    <col min="11" max="11" width="50.83203125" customWidth="1"/>
  </cols>
  <sheetData>
    <row r="1" spans="1:11" ht="40" customHeight="1" x14ac:dyDescent="0.2">
      <c r="A1" s="84" t="s">
        <v>27</v>
      </c>
      <c r="B1" s="85"/>
      <c r="C1" s="11"/>
      <c r="D1" s="86"/>
      <c r="E1" s="86"/>
      <c r="F1" s="15"/>
      <c r="G1" s="75"/>
      <c r="H1" s="76"/>
      <c r="I1" s="18"/>
      <c r="J1" s="75"/>
      <c r="K1" s="76"/>
    </row>
    <row r="2" spans="1:11" ht="28" customHeight="1" x14ac:dyDescent="0.2">
      <c r="A2" s="82" t="s">
        <v>28</v>
      </c>
      <c r="B2" s="83"/>
      <c r="C2" s="13"/>
      <c r="D2" s="54" t="str">
        <f>'Beoordelaar 1'!C1</f>
        <v>Inschrijver 1</v>
      </c>
      <c r="E2" s="55" t="s">
        <v>29</v>
      </c>
      <c r="F2" s="23"/>
      <c r="G2" s="54" t="str">
        <f>'Beoordelaar 1'!F1</f>
        <v>Inschrijver 2</v>
      </c>
      <c r="H2" s="56" t="s">
        <v>29</v>
      </c>
      <c r="I2" s="24"/>
      <c r="J2" s="54" t="str">
        <f>'Beoordelaar 1'!I1</f>
        <v>Inschrijver 3</v>
      </c>
      <c r="K2" s="56" t="s">
        <v>29</v>
      </c>
    </row>
    <row r="3" spans="1:11" ht="20" customHeight="1" x14ac:dyDescent="0.2">
      <c r="A3" s="70" t="str">
        <f>'Beoordelen open vragen'!A3</f>
        <v xml:space="preserve">Open vraag 1 – Beleving schone scholen en IKC’s </v>
      </c>
      <c r="B3" s="43" t="s">
        <v>30</v>
      </c>
      <c r="C3" s="13"/>
      <c r="D3" s="41" t="str">
        <f>'Beoordelaar 1'!C2</f>
        <v>Score:</v>
      </c>
      <c r="E3" s="74" t="s">
        <v>31</v>
      </c>
      <c r="F3" s="13"/>
      <c r="G3" s="41" t="str">
        <f>'Beoordelaar 1'!F2</f>
        <v>Score:</v>
      </c>
      <c r="H3" s="74" t="s">
        <v>31</v>
      </c>
      <c r="I3" s="16"/>
      <c r="J3" s="41" t="str">
        <f>'Beoordelaar 1'!I2</f>
        <v>Score:</v>
      </c>
      <c r="K3" s="74" t="s">
        <v>31</v>
      </c>
    </row>
    <row r="4" spans="1:11" ht="20" customHeight="1" x14ac:dyDescent="0.2">
      <c r="A4" s="71"/>
      <c r="B4" s="43" t="s">
        <v>32</v>
      </c>
      <c r="C4" s="13"/>
      <c r="D4" s="41" t="str">
        <f>'Beoordelaar 2'!C2</f>
        <v>Score:</v>
      </c>
      <c r="E4" s="74"/>
      <c r="F4" s="13"/>
      <c r="G4" s="41" t="str">
        <f>'Beoordelaar 2'!F2</f>
        <v>Score:</v>
      </c>
      <c r="H4" s="74"/>
      <c r="I4" s="16"/>
      <c r="J4" s="41" t="str">
        <f>'Beoordelaar 2'!I2</f>
        <v>Score:</v>
      </c>
      <c r="K4" s="74"/>
    </row>
    <row r="5" spans="1:11" ht="20" customHeight="1" x14ac:dyDescent="0.2">
      <c r="A5" s="71"/>
      <c r="B5" s="43" t="s">
        <v>33</v>
      </c>
      <c r="C5" s="13"/>
      <c r="D5" s="41" t="str">
        <f>'Beoordelaar 3'!C2</f>
        <v>Score:</v>
      </c>
      <c r="E5" s="74"/>
      <c r="F5" s="13"/>
      <c r="G5" s="41" t="str">
        <f>'Beoordelaar 3'!F2</f>
        <v>Score:</v>
      </c>
      <c r="H5" s="74"/>
      <c r="I5" s="16"/>
      <c r="J5" s="41" t="str">
        <f>'Beoordelaar 3'!I2</f>
        <v>Score:</v>
      </c>
      <c r="K5" s="74"/>
    </row>
    <row r="6" spans="1:11" ht="20" customHeight="1" x14ac:dyDescent="0.2">
      <c r="A6" s="71"/>
      <c r="B6" s="43" t="s">
        <v>34</v>
      </c>
      <c r="C6" s="13"/>
      <c r="D6" s="42" t="str">
        <f>'Beoordelaar 4'!C2</f>
        <v>Score:</v>
      </c>
      <c r="E6" s="74"/>
      <c r="F6" s="13"/>
      <c r="G6" s="42" t="str">
        <f>'Beoordelaar 4'!F2</f>
        <v>Score:</v>
      </c>
      <c r="H6" s="74"/>
      <c r="I6" s="16"/>
      <c r="J6" s="42" t="str">
        <f>'Beoordelaar 4'!I2</f>
        <v>Score:</v>
      </c>
      <c r="K6" s="74"/>
    </row>
    <row r="7" spans="1:11" ht="20" customHeight="1" x14ac:dyDescent="0.2">
      <c r="A7" s="72" t="s">
        <v>35</v>
      </c>
      <c r="B7" s="73"/>
      <c r="C7" s="13"/>
      <c r="D7" s="44" t="s">
        <v>10</v>
      </c>
      <c r="E7" s="74"/>
      <c r="F7" s="13"/>
      <c r="G7" s="44" t="s">
        <v>10</v>
      </c>
      <c r="H7" s="74"/>
      <c r="I7" s="16"/>
      <c r="J7" s="44" t="s">
        <v>10</v>
      </c>
      <c r="K7" s="74"/>
    </row>
    <row r="8" spans="1:11" ht="20" customHeight="1" x14ac:dyDescent="0.2">
      <c r="A8" s="81"/>
      <c r="B8" s="80"/>
      <c r="C8" s="12"/>
      <c r="D8" s="40" t="str">
        <f>IF(D7="Uitmuntend","€ 17.500",IF(D7="Goed","€ 15.750",IF(D7="Voldoende","€ 0",IF(D7="Matig","-€ 52.500",IF(D7="Onvoldoende","KNOCK OUT"," ")))))</f>
        <v xml:space="preserve"> </v>
      </c>
      <c r="E8" s="74"/>
      <c r="F8" s="12"/>
      <c r="G8" s="40" t="str">
        <f>IF(G7="Uitmuntend","€ 17.500",IF(G7="Goed","€ 15.750",IF(G7="Voldoende","€ 0",IF(G7="Matig","-€ 52.500",IF(G7="Onvoldoende","KNOCK OUT"," ")))))</f>
        <v xml:space="preserve"> </v>
      </c>
      <c r="H8" s="74"/>
      <c r="I8" s="17"/>
      <c r="J8" s="40" t="str">
        <f>IF(J7="Uitmuntend","€ 17.500",IF(J7="Goed","€ 15.750",IF(J7="Voldoende","€ 0",IF(J7="Matig","-€ 52.500",IF(J7="Onvoldoende","KNOCK OUT"," ")))))</f>
        <v xml:space="preserve"> </v>
      </c>
      <c r="K8" s="74"/>
    </row>
    <row r="9" spans="1:11" ht="20" customHeight="1" x14ac:dyDescent="0.2">
      <c r="A9" s="70" t="str">
        <f>'Beoordelen open vragen'!A5</f>
        <v>Open vraag 2 – Goed werkgeverschap en management</v>
      </c>
      <c r="B9" s="43" t="str">
        <f>B3</f>
        <v>Beoordelaar 1</v>
      </c>
      <c r="C9" s="13"/>
      <c r="D9" s="41" t="str">
        <f>'Beoordelaar 1'!C4</f>
        <v>Score:</v>
      </c>
      <c r="E9" s="68" t="s">
        <v>31</v>
      </c>
      <c r="F9" s="13"/>
      <c r="G9" s="41" t="str">
        <f>'Beoordelaar 1'!F4</f>
        <v>Score:</v>
      </c>
      <c r="H9" s="74" t="s">
        <v>31</v>
      </c>
      <c r="I9" s="16"/>
      <c r="J9" s="41" t="str">
        <f>'Beoordelaar 1'!I4</f>
        <v>Score:</v>
      </c>
      <c r="K9" s="74" t="s">
        <v>31</v>
      </c>
    </row>
    <row r="10" spans="1:11" ht="20" customHeight="1" x14ac:dyDescent="0.2">
      <c r="A10" s="71"/>
      <c r="B10" s="43" t="str">
        <f>B4</f>
        <v>Beoordelaar 2</v>
      </c>
      <c r="C10" s="13"/>
      <c r="D10" s="41" t="str">
        <f>'Beoordelaar 2'!C4</f>
        <v>Score:</v>
      </c>
      <c r="E10" s="68"/>
      <c r="F10" s="13"/>
      <c r="G10" s="41" t="str">
        <f>'Beoordelaar 2'!F4</f>
        <v>Score:</v>
      </c>
      <c r="H10" s="74"/>
      <c r="I10" s="16"/>
      <c r="J10" s="41" t="str">
        <f>'Beoordelaar 2'!I4</f>
        <v>Score:</v>
      </c>
      <c r="K10" s="74"/>
    </row>
    <row r="11" spans="1:11" ht="20" customHeight="1" x14ac:dyDescent="0.2">
      <c r="A11" s="71"/>
      <c r="B11" s="43" t="str">
        <f>B5</f>
        <v>Beoordelaar 3</v>
      </c>
      <c r="C11" s="13"/>
      <c r="D11" s="41" t="str">
        <f>'Beoordelaar 3'!C4</f>
        <v>Score:</v>
      </c>
      <c r="E11" s="68"/>
      <c r="F11" s="13"/>
      <c r="G11" s="41" t="str">
        <f>'Beoordelaar 3'!F4</f>
        <v>Score:</v>
      </c>
      <c r="H11" s="74"/>
      <c r="I11" s="16"/>
      <c r="J11" s="41" t="str">
        <f>'Beoordelaar 3'!I4</f>
        <v>Score:</v>
      </c>
      <c r="K11" s="74"/>
    </row>
    <row r="12" spans="1:11" ht="20" customHeight="1" x14ac:dyDescent="0.2">
      <c r="A12" s="71"/>
      <c r="B12" s="43" t="str">
        <f>B6</f>
        <v>Beoordelaar 4</v>
      </c>
      <c r="C12" s="13"/>
      <c r="D12" s="42" t="str">
        <f>'Beoordelaar 4'!C4</f>
        <v>Score:</v>
      </c>
      <c r="E12" s="68"/>
      <c r="F12" s="13"/>
      <c r="G12" s="42" t="str">
        <f>'Beoordelaar 4'!F4</f>
        <v>Score:</v>
      </c>
      <c r="H12" s="74"/>
      <c r="I12" s="16"/>
      <c r="J12" s="42" t="str">
        <f>'Beoordelaar 4'!I4</f>
        <v>Score:</v>
      </c>
      <c r="K12" s="74"/>
    </row>
    <row r="13" spans="1:11" ht="20" customHeight="1" x14ac:dyDescent="0.2">
      <c r="A13" s="72"/>
      <c r="B13" s="73"/>
      <c r="C13" s="12"/>
      <c r="D13" s="44" t="s">
        <v>10</v>
      </c>
      <c r="E13" s="68"/>
      <c r="F13" s="12"/>
      <c r="G13" s="44" t="s">
        <v>10</v>
      </c>
      <c r="H13" s="74"/>
      <c r="I13" s="17"/>
      <c r="J13" s="44" t="s">
        <v>10</v>
      </c>
      <c r="K13" s="74"/>
    </row>
    <row r="14" spans="1:11" ht="20" customHeight="1" x14ac:dyDescent="0.2">
      <c r="A14" s="81"/>
      <c r="B14" s="80"/>
      <c r="C14" s="12"/>
      <c r="D14" s="40" t="str">
        <f>IF(D13="Uitmuntend","€ 7.000",IF(D13="Goed","€ 6.300",IF(D13="Voldoende","€ 0",IF(D13="Matig","-€ 7.000",IF(D13="Onvoldoende","KNOCK OUT"," ")))))</f>
        <v xml:space="preserve"> </v>
      </c>
      <c r="E14" s="69"/>
      <c r="F14" s="12"/>
      <c r="G14" s="40" t="str">
        <f>IF(G13="Uitmuntend","€ 7.000",IF(G13="Goed","€ 6.300",IF(G13="Voldoende","€ 0",IF(G13="Matig","-€ 7.000",IF(G13="Onvoldoende","KNOCK OUT"," ")))))</f>
        <v xml:space="preserve"> </v>
      </c>
      <c r="H14" s="74"/>
      <c r="I14" s="17"/>
      <c r="J14" s="40" t="str">
        <f>IF(J13="Uitmuntend","€ 7.000",IF(J13="Goed","€ 6.300",IF(J13="Voldoende","€ 0",IF(J13="Matig","-€ 7.000",IF(J13="Onvoldoende","KNOCK OUT"," ")))))</f>
        <v xml:space="preserve"> </v>
      </c>
      <c r="K14" s="74"/>
    </row>
    <row r="15" spans="1:11" ht="20" customHeight="1" x14ac:dyDescent="0.2">
      <c r="A15" s="70" t="str">
        <f>'Beoordelen open vragen'!A7</f>
        <v>Open vraag 3 – Invulling werkzaamheden leidinggevende</v>
      </c>
      <c r="B15" s="43" t="str">
        <f>B9</f>
        <v>Beoordelaar 1</v>
      </c>
      <c r="C15" s="13"/>
      <c r="D15" s="41" t="str">
        <f>'Beoordelaar 1'!C6</f>
        <v>Score:</v>
      </c>
      <c r="E15" s="68" t="s">
        <v>31</v>
      </c>
      <c r="F15" s="13"/>
      <c r="G15" s="41" t="str">
        <f>'Beoordelaar 1'!F6</f>
        <v>Score:</v>
      </c>
      <c r="H15" s="74" t="s">
        <v>31</v>
      </c>
      <c r="I15" s="16"/>
      <c r="J15" s="41" t="str">
        <f>'Beoordelaar 1'!I6</f>
        <v>Score:</v>
      </c>
      <c r="K15" s="74" t="s">
        <v>31</v>
      </c>
    </row>
    <row r="16" spans="1:11" ht="20" customHeight="1" x14ac:dyDescent="0.2">
      <c r="A16" s="71"/>
      <c r="B16" s="43" t="str">
        <f>B10</f>
        <v>Beoordelaar 2</v>
      </c>
      <c r="C16" s="13"/>
      <c r="D16" s="41" t="str">
        <f>'Beoordelaar 2'!C6</f>
        <v>Score:</v>
      </c>
      <c r="E16" s="68"/>
      <c r="F16" s="13"/>
      <c r="G16" s="41" t="str">
        <f>'Beoordelaar 2'!F6</f>
        <v>Score:</v>
      </c>
      <c r="H16" s="74"/>
      <c r="I16" s="16"/>
      <c r="J16" s="41" t="str">
        <f>'Beoordelaar 2'!I6</f>
        <v>Score:</v>
      </c>
      <c r="K16" s="74"/>
    </row>
    <row r="17" spans="1:11" ht="20" customHeight="1" x14ac:dyDescent="0.2">
      <c r="A17" s="71"/>
      <c r="B17" s="43" t="str">
        <f>B11</f>
        <v>Beoordelaar 3</v>
      </c>
      <c r="C17" s="13"/>
      <c r="D17" s="41" t="str">
        <f>'Beoordelaar 3'!C6</f>
        <v>Score:</v>
      </c>
      <c r="E17" s="68"/>
      <c r="F17" s="13"/>
      <c r="G17" s="41" t="str">
        <f>'Beoordelaar 3'!F6</f>
        <v>Score:</v>
      </c>
      <c r="H17" s="74"/>
      <c r="I17" s="16"/>
      <c r="J17" s="41" t="str">
        <f>'Beoordelaar 3'!I6</f>
        <v>Score:</v>
      </c>
      <c r="K17" s="74"/>
    </row>
    <row r="18" spans="1:11" ht="20" customHeight="1" x14ac:dyDescent="0.2">
      <c r="A18" s="71"/>
      <c r="B18" s="43" t="str">
        <f>B12</f>
        <v>Beoordelaar 4</v>
      </c>
      <c r="C18" s="13"/>
      <c r="D18" s="42" t="str">
        <f>'Beoordelaar 4'!C6</f>
        <v>Score:</v>
      </c>
      <c r="E18" s="68"/>
      <c r="F18" s="13"/>
      <c r="G18" s="42" t="str">
        <f>'Beoordelaar 4'!F6</f>
        <v>Score:</v>
      </c>
      <c r="H18" s="74"/>
      <c r="I18" s="16"/>
      <c r="J18" s="42" t="str">
        <f>'Beoordelaar 4'!I6</f>
        <v>Score:</v>
      </c>
      <c r="K18" s="74"/>
    </row>
    <row r="19" spans="1:11" ht="20" customHeight="1" x14ac:dyDescent="0.2">
      <c r="A19" s="72" t="s">
        <v>35</v>
      </c>
      <c r="B19" s="73"/>
      <c r="C19" s="12"/>
      <c r="D19" s="44" t="s">
        <v>10</v>
      </c>
      <c r="E19" s="68"/>
      <c r="F19" s="12"/>
      <c r="G19" s="44" t="s">
        <v>10</v>
      </c>
      <c r="H19" s="74"/>
      <c r="I19" s="17"/>
      <c r="J19" s="44" t="s">
        <v>10</v>
      </c>
      <c r="K19" s="74"/>
    </row>
    <row r="20" spans="1:11" ht="20" customHeight="1" x14ac:dyDescent="0.2">
      <c r="A20" s="81"/>
      <c r="B20" s="80"/>
      <c r="C20" s="12"/>
      <c r="D20" s="40" t="str">
        <f>IF(D19="Uitmuntend","€ 17.500",IF(D19="Goed","€ 15.750",IF(D19="Voldoende","€ 0",IF(D19="Matig","-€ 17.500",IF(D19="Onvoldoende","KNOCK OUT"," ")))))</f>
        <v xml:space="preserve"> </v>
      </c>
      <c r="E20" s="69"/>
      <c r="F20" s="12"/>
      <c r="G20" s="40" t="str">
        <f>IF(G19="Uitmuntend","€ 17.500",IF(G19="Goed","€ 15.750",IF(G19="Voldoende","€ 0",IF(G19="Matig","-€ 17.500",IF(G19="Onvoldoende","KNOCK OUT"," ")))))</f>
        <v xml:space="preserve"> </v>
      </c>
      <c r="H20" s="74"/>
      <c r="I20" s="17"/>
      <c r="J20" s="40" t="str">
        <f>IF(J19="Uitmuntend","€ 17.500",IF(J19="Goed","€ 15.750",IF(J19="Voldoende","€ 0",IF(J19="Matig","-€ 17.500",IF(J19="Onvoldoende","KNOCK OUT"," ")))))</f>
        <v xml:space="preserve"> </v>
      </c>
      <c r="K20" s="74"/>
    </row>
    <row r="21" spans="1:11" ht="20" customHeight="1" x14ac:dyDescent="0.2">
      <c r="A21" s="70" t="str">
        <f>'Beoordelen open vragen'!A9</f>
        <v>Open vraag 4 – Kwaliteitsverbetering</v>
      </c>
      <c r="B21" s="43" t="str">
        <f>B15</f>
        <v>Beoordelaar 1</v>
      </c>
      <c r="C21" s="13"/>
      <c r="D21" s="41" t="str">
        <f>'Beoordelaar 1'!C8</f>
        <v>Score:</v>
      </c>
      <c r="E21" s="68" t="s">
        <v>31</v>
      </c>
      <c r="F21" s="13"/>
      <c r="G21" s="41" t="str">
        <f>'Beoordelaar 1'!F8</f>
        <v>Score:</v>
      </c>
      <c r="H21" s="74" t="s">
        <v>31</v>
      </c>
      <c r="I21" s="16"/>
      <c r="J21" s="41" t="str">
        <f>'Beoordelaar 1'!I8</f>
        <v>Score:</v>
      </c>
      <c r="K21" s="74" t="s">
        <v>31</v>
      </c>
    </row>
    <row r="22" spans="1:11" ht="20" customHeight="1" x14ac:dyDescent="0.2">
      <c r="A22" s="71"/>
      <c r="B22" s="43" t="str">
        <f>B16</f>
        <v>Beoordelaar 2</v>
      </c>
      <c r="C22" s="13"/>
      <c r="D22" s="41" t="str">
        <f>'Beoordelaar 2'!C8</f>
        <v>Score:</v>
      </c>
      <c r="E22" s="68"/>
      <c r="F22" s="13"/>
      <c r="G22" s="41" t="str">
        <f>'Beoordelaar 2'!F8</f>
        <v>Score:</v>
      </c>
      <c r="H22" s="74"/>
      <c r="I22" s="16"/>
      <c r="J22" s="41" t="str">
        <f>'Beoordelaar 2'!I8</f>
        <v>Score:</v>
      </c>
      <c r="K22" s="74"/>
    </row>
    <row r="23" spans="1:11" ht="20" customHeight="1" x14ac:dyDescent="0.2">
      <c r="A23" s="71"/>
      <c r="B23" s="43" t="str">
        <f>B17</f>
        <v>Beoordelaar 3</v>
      </c>
      <c r="C23" s="13"/>
      <c r="D23" s="41" t="str">
        <f>'Beoordelaar 3'!C8</f>
        <v>Score:</v>
      </c>
      <c r="E23" s="68"/>
      <c r="F23" s="13"/>
      <c r="G23" s="41" t="str">
        <f>'Beoordelaar 3'!F8</f>
        <v>Score:</v>
      </c>
      <c r="H23" s="74"/>
      <c r="I23" s="16"/>
      <c r="J23" s="41" t="str">
        <f>'Beoordelaar 3'!I8</f>
        <v>Score:</v>
      </c>
      <c r="K23" s="74"/>
    </row>
    <row r="24" spans="1:11" ht="20" customHeight="1" x14ac:dyDescent="0.2">
      <c r="A24" s="71"/>
      <c r="B24" s="43" t="str">
        <f>B18</f>
        <v>Beoordelaar 4</v>
      </c>
      <c r="C24" s="13"/>
      <c r="D24" s="42" t="str">
        <f>'Beoordelaar 4'!C8</f>
        <v>Score:</v>
      </c>
      <c r="E24" s="68"/>
      <c r="F24" s="13"/>
      <c r="G24" s="42" t="str">
        <f>'Beoordelaar 4'!F8</f>
        <v>Score:</v>
      </c>
      <c r="H24" s="74"/>
      <c r="I24" s="16"/>
      <c r="J24" s="42" t="str">
        <f>'Beoordelaar 4'!I8</f>
        <v>Score:</v>
      </c>
      <c r="K24" s="74"/>
    </row>
    <row r="25" spans="1:11" ht="20" customHeight="1" x14ac:dyDescent="0.2">
      <c r="A25" s="72" t="s">
        <v>35</v>
      </c>
      <c r="B25" s="73"/>
      <c r="C25" s="12"/>
      <c r="D25" s="44" t="s">
        <v>10</v>
      </c>
      <c r="E25" s="68"/>
      <c r="F25" s="12"/>
      <c r="G25" s="44" t="s">
        <v>10</v>
      </c>
      <c r="H25" s="74"/>
      <c r="I25" s="17"/>
      <c r="J25" s="44" t="s">
        <v>10</v>
      </c>
      <c r="K25" s="74"/>
    </row>
    <row r="26" spans="1:11" ht="20" customHeight="1" x14ac:dyDescent="0.2">
      <c r="A26" s="79"/>
      <c r="B26" s="80"/>
      <c r="C26" s="12"/>
      <c r="D26" s="40" t="str">
        <f>IF(D25="Uitmuntend","€ 7.000",IF(D25="Goed","€ 6.300",IF(D25="Voldoende","€ 0",IF(D25="Matig","-€ 7.000",IF(D25="Onvoldoende","KNOCK OUT"," ")))))</f>
        <v xml:space="preserve"> </v>
      </c>
      <c r="E26" s="69"/>
      <c r="F26" s="12"/>
      <c r="G26" s="40" t="str">
        <f>IF(G25="Uitmuntend","€ 7.000",IF(G25="Goed","€ 6.300",IF(G25="Voldoende","€ 0",IF(G25="Matig","-€ 7.000",IF(G25="Onvoldoende","KNOCK OUT"," ")))))</f>
        <v xml:space="preserve"> </v>
      </c>
      <c r="H26" s="74"/>
      <c r="I26" s="17"/>
      <c r="J26" s="40" t="str">
        <f>IF(J25="Uitmuntend","€ 7.000",IF(J25="Goed","€ 6.300",IF(J25="Voldoende","€ 0",IF(J25="Matig","-€ 7.000",IF(J25="Onvoldoende","KNOCK OUT"," ")))))</f>
        <v xml:space="preserve"> </v>
      </c>
      <c r="K26" s="74"/>
    </row>
    <row r="27" spans="1:11" ht="20" customHeight="1" x14ac:dyDescent="0.2">
      <c r="A27" s="70" t="str">
        <f>'Beoordelen open vragen'!A11</f>
        <v>Open vraag 5 – MVO, milieu en duurzaamheid</v>
      </c>
      <c r="B27" s="43" t="str">
        <f>B21</f>
        <v>Beoordelaar 1</v>
      </c>
      <c r="C27" s="13"/>
      <c r="D27" s="41" t="str">
        <f>'Beoordelaar 1'!C10</f>
        <v>Score:</v>
      </c>
      <c r="E27" s="68" t="s">
        <v>31</v>
      </c>
      <c r="F27" s="13"/>
      <c r="G27" s="41" t="str">
        <f>'Beoordelaar 1'!F10</f>
        <v>Score:</v>
      </c>
      <c r="H27" s="74" t="s">
        <v>31</v>
      </c>
      <c r="I27" s="16"/>
      <c r="J27" s="41" t="str">
        <f>'Beoordelaar 1'!I10</f>
        <v>Score:</v>
      </c>
      <c r="K27" s="74" t="s">
        <v>31</v>
      </c>
    </row>
    <row r="28" spans="1:11" ht="20" customHeight="1" x14ac:dyDescent="0.2">
      <c r="A28" s="71"/>
      <c r="B28" s="43" t="str">
        <f>B22</f>
        <v>Beoordelaar 2</v>
      </c>
      <c r="C28" s="13"/>
      <c r="D28" s="41" t="str">
        <f>'Beoordelaar 2'!C10</f>
        <v>Score:</v>
      </c>
      <c r="E28" s="68"/>
      <c r="F28" s="13"/>
      <c r="G28" s="41" t="str">
        <f>'Beoordelaar 2'!F10</f>
        <v>Score:</v>
      </c>
      <c r="H28" s="74"/>
      <c r="I28" s="16"/>
      <c r="J28" s="41" t="str">
        <f>'Beoordelaar 2'!I10</f>
        <v>Score:</v>
      </c>
      <c r="K28" s="74"/>
    </row>
    <row r="29" spans="1:11" ht="20" customHeight="1" x14ac:dyDescent="0.2">
      <c r="A29" s="71"/>
      <c r="B29" s="43" t="str">
        <f>B23</f>
        <v>Beoordelaar 3</v>
      </c>
      <c r="C29" s="13"/>
      <c r="D29" s="41" t="str">
        <f>'Beoordelaar 3'!C10</f>
        <v>Score:</v>
      </c>
      <c r="E29" s="68"/>
      <c r="F29" s="13"/>
      <c r="G29" s="41" t="str">
        <f>'Beoordelaar 3'!F10</f>
        <v>Score:</v>
      </c>
      <c r="H29" s="74"/>
      <c r="I29" s="16"/>
      <c r="J29" s="41" t="str">
        <f>'Beoordelaar 3'!I10</f>
        <v>Score:</v>
      </c>
      <c r="K29" s="74"/>
    </row>
    <row r="30" spans="1:11" ht="20" customHeight="1" x14ac:dyDescent="0.2">
      <c r="A30" s="71"/>
      <c r="B30" s="43" t="str">
        <f>B24</f>
        <v>Beoordelaar 4</v>
      </c>
      <c r="C30" s="13"/>
      <c r="D30" s="42" t="str">
        <f>'Beoordelaar 4'!C10</f>
        <v>Score:</v>
      </c>
      <c r="E30" s="68"/>
      <c r="F30" s="13"/>
      <c r="G30" s="42" t="str">
        <f>'Beoordelaar 4'!F10</f>
        <v>Score:</v>
      </c>
      <c r="H30" s="74"/>
      <c r="I30" s="16"/>
      <c r="J30" s="42" t="str">
        <f>'Beoordelaar 4'!I10</f>
        <v>Score:</v>
      </c>
      <c r="K30" s="74"/>
    </row>
    <row r="31" spans="1:11" ht="20" customHeight="1" x14ac:dyDescent="0.2">
      <c r="A31" s="72" t="s">
        <v>35</v>
      </c>
      <c r="B31" s="73"/>
      <c r="C31" s="12"/>
      <c r="D31" s="44" t="s">
        <v>10</v>
      </c>
      <c r="E31" s="68"/>
      <c r="F31" s="12"/>
      <c r="G31" s="44" t="s">
        <v>10</v>
      </c>
      <c r="H31" s="74"/>
      <c r="I31" s="17"/>
      <c r="J31" s="44" t="s">
        <v>10</v>
      </c>
      <c r="K31" s="74"/>
    </row>
    <row r="32" spans="1:11" ht="20" customHeight="1" x14ac:dyDescent="0.2">
      <c r="A32" s="79"/>
      <c r="B32" s="80"/>
      <c r="C32" s="12"/>
      <c r="D32" s="40" t="str">
        <f>IF(D31="Uitmuntend","€ 3.500",IF(D31="Goed","€ 3.150",IF(D31="Voldoende","€ 0",IF(D31="Matig","-€ 3.500",IF(D31="Onvoldoende","KNOCK OUT"," ")))))</f>
        <v xml:space="preserve"> </v>
      </c>
      <c r="E32" s="69"/>
      <c r="F32" s="12"/>
      <c r="G32" s="40" t="str">
        <f>IF(G31="Uitmuntend","€ 3.500",IF(G31="Goed","€ 3.150",IF(G31="Voldoende","€ 0",IF(G31="Matig","-€ 3.500",IF(G31="Onvoldoende","KNOCK OUT"," ")))))</f>
        <v xml:space="preserve"> </v>
      </c>
      <c r="H32" s="74"/>
      <c r="I32" s="17"/>
      <c r="J32" s="40" t="str">
        <f>IF(J31="Uitmuntend","€ 3.500",IF(J31="Goed","€ 3.150",IF(J31="Voldoende","€ 0",IF(J31="Matig","-€ 3.500",IF(J31="Onvoldoende","KNOCK OUT"," ")))))</f>
        <v xml:space="preserve"> </v>
      </c>
      <c r="K32" s="74"/>
    </row>
    <row r="33" spans="1:11" ht="20" customHeight="1" x14ac:dyDescent="0.2">
      <c r="A33" s="70" t="str">
        <f>'Beoordelen open vragen'!A13</f>
        <v>Open vraag 6 – Wijze van rapporteren</v>
      </c>
      <c r="B33" s="43" t="str">
        <f>B27</f>
        <v>Beoordelaar 1</v>
      </c>
      <c r="C33" s="13"/>
      <c r="D33" s="41" t="str">
        <f>'Beoordelaar 1'!C12</f>
        <v>Score:</v>
      </c>
      <c r="E33" s="67" t="s">
        <v>31</v>
      </c>
      <c r="F33" s="13"/>
      <c r="G33" s="41" t="str">
        <f>'Beoordelaar 1'!F12</f>
        <v>Score:</v>
      </c>
      <c r="H33" s="74" t="s">
        <v>31</v>
      </c>
      <c r="I33" s="16"/>
      <c r="J33" s="41" t="str">
        <f>'Beoordelaar 1'!I12</f>
        <v>Score:</v>
      </c>
      <c r="K33" s="74" t="s">
        <v>31</v>
      </c>
    </row>
    <row r="34" spans="1:11" ht="20" customHeight="1" x14ac:dyDescent="0.2">
      <c r="A34" s="71"/>
      <c r="B34" s="43" t="str">
        <f>B28</f>
        <v>Beoordelaar 2</v>
      </c>
      <c r="C34" s="13"/>
      <c r="D34" s="41" t="str">
        <f>'Beoordelaar 2'!C12</f>
        <v>Score:</v>
      </c>
      <c r="E34" s="68"/>
      <c r="F34" s="13"/>
      <c r="G34" s="41" t="str">
        <f>'Beoordelaar 2'!F12</f>
        <v>Score:</v>
      </c>
      <c r="H34" s="74"/>
      <c r="I34" s="16"/>
      <c r="J34" s="41" t="str">
        <f>'Beoordelaar 2'!I12</f>
        <v>Score:</v>
      </c>
      <c r="K34" s="74"/>
    </row>
    <row r="35" spans="1:11" ht="20" customHeight="1" x14ac:dyDescent="0.2">
      <c r="A35" s="71"/>
      <c r="B35" s="43" t="str">
        <f>B29</f>
        <v>Beoordelaar 3</v>
      </c>
      <c r="C35" s="13"/>
      <c r="D35" s="41" t="str">
        <f>'Beoordelaar 3'!C12</f>
        <v>Score:</v>
      </c>
      <c r="E35" s="68"/>
      <c r="F35" s="13"/>
      <c r="G35" s="41" t="str">
        <f>'Beoordelaar 3'!F12</f>
        <v>Score:</v>
      </c>
      <c r="H35" s="74"/>
      <c r="I35" s="16"/>
      <c r="J35" s="41" t="str">
        <f>'Beoordelaar 3'!I12</f>
        <v>Score:</v>
      </c>
      <c r="K35" s="74"/>
    </row>
    <row r="36" spans="1:11" ht="20" customHeight="1" x14ac:dyDescent="0.2">
      <c r="A36" s="71"/>
      <c r="B36" s="43" t="str">
        <f>B30</f>
        <v>Beoordelaar 4</v>
      </c>
      <c r="C36" s="13"/>
      <c r="D36" s="42" t="str">
        <f>'Beoordelaar 4'!C12</f>
        <v>Score:</v>
      </c>
      <c r="E36" s="68"/>
      <c r="F36" s="13"/>
      <c r="G36" s="42" t="str">
        <f>'Beoordelaar 4'!F12</f>
        <v>Score:</v>
      </c>
      <c r="H36" s="74"/>
      <c r="I36" s="16"/>
      <c r="J36" s="42" t="str">
        <f>'Beoordelaar 4'!I12</f>
        <v>Score:</v>
      </c>
      <c r="K36" s="74"/>
    </row>
    <row r="37" spans="1:11" ht="20" customHeight="1" x14ac:dyDescent="0.2">
      <c r="A37" s="72" t="s">
        <v>35</v>
      </c>
      <c r="B37" s="73"/>
      <c r="C37" s="12"/>
      <c r="D37" s="44" t="s">
        <v>10</v>
      </c>
      <c r="E37" s="68"/>
      <c r="F37" s="12"/>
      <c r="G37" s="44" t="s">
        <v>10</v>
      </c>
      <c r="H37" s="74"/>
      <c r="I37" s="17"/>
      <c r="J37" s="44" t="s">
        <v>10</v>
      </c>
      <c r="K37" s="74"/>
    </row>
    <row r="38" spans="1:11" ht="20" customHeight="1" x14ac:dyDescent="0.2">
      <c r="A38" s="79"/>
      <c r="B38" s="80"/>
      <c r="C38" s="12"/>
      <c r="D38" s="40" t="str">
        <f>IF(D37="Uitmuntend","€ 7.000",IF(D37="Goed","€ 6.300",IF(D37="Voldoende","€ 0",IF(D37="Matig","-€ 7.000",IF(D37="Onvoldoende","KNOCK OUT"," ")))))</f>
        <v xml:space="preserve"> </v>
      </c>
      <c r="E38" s="69"/>
      <c r="F38" s="12"/>
      <c r="G38" s="40" t="str">
        <f>IF(G37="Uitmuntend","€ 7.000",IF(G37="Goed","€ 6.300",IF(G37="Voldoende","€ 0",IF(G37="Matig","-€ 7.000",IF(G37="Onvoldoende","KNOCK OUT"," ")))))</f>
        <v xml:space="preserve"> </v>
      </c>
      <c r="H38" s="74"/>
      <c r="I38" s="17"/>
      <c r="J38" s="40" t="str">
        <f>IF(J37="Uitmuntend","€ 7.000",IF(J37="Goed","€ 6.300",IF(J37="Voldoende","€ 0",IF(J37="Matig","-€ 7.000",IF(J37="Onvoldoende","KNOCK OUT"," ")))))</f>
        <v xml:space="preserve"> </v>
      </c>
      <c r="K38" s="74"/>
    </row>
    <row r="39" spans="1:11" ht="20" customHeight="1" x14ac:dyDescent="0.2">
      <c r="A39" s="70" t="str">
        <f>'Beoordelen open vragen'!A15</f>
        <v>Open vraag 7 – Werkwijze in geval van ziekte</v>
      </c>
      <c r="B39" s="43" t="str">
        <f>B33</f>
        <v>Beoordelaar 1</v>
      </c>
      <c r="C39" s="13"/>
      <c r="D39" s="41" t="str">
        <f>'Beoordelaar 1'!C14</f>
        <v>Score:</v>
      </c>
      <c r="E39" s="67" t="s">
        <v>31</v>
      </c>
      <c r="F39" s="13"/>
      <c r="G39" s="41" t="str">
        <f>'Beoordelaar 1'!F14</f>
        <v>Score:</v>
      </c>
      <c r="H39" s="67" t="s">
        <v>31</v>
      </c>
      <c r="I39" s="16"/>
      <c r="J39" s="41" t="str">
        <f>'Beoordelaar 1'!I14</f>
        <v>Score:</v>
      </c>
      <c r="K39" s="67" t="s">
        <v>31</v>
      </c>
    </row>
    <row r="40" spans="1:11" ht="20" customHeight="1" x14ac:dyDescent="0.2">
      <c r="A40" s="71"/>
      <c r="B40" s="43" t="str">
        <f>B34</f>
        <v>Beoordelaar 2</v>
      </c>
      <c r="C40" s="13"/>
      <c r="D40" s="41" t="str">
        <f>'Beoordelaar 2'!C14</f>
        <v>Score:</v>
      </c>
      <c r="E40" s="68"/>
      <c r="F40" s="13"/>
      <c r="G40" s="41" t="str">
        <f>'Beoordelaar 2'!F14</f>
        <v>Score:</v>
      </c>
      <c r="H40" s="68"/>
      <c r="I40" s="16"/>
      <c r="J40" s="41" t="str">
        <f>'Beoordelaar 2'!I14</f>
        <v>Score:</v>
      </c>
      <c r="K40" s="68"/>
    </row>
    <row r="41" spans="1:11" ht="20" customHeight="1" x14ac:dyDescent="0.2">
      <c r="A41" s="71"/>
      <c r="B41" s="43" t="str">
        <f>B35</f>
        <v>Beoordelaar 3</v>
      </c>
      <c r="C41" s="13"/>
      <c r="D41" s="41" t="str">
        <f>'Beoordelaar 3'!C14</f>
        <v>Score:</v>
      </c>
      <c r="E41" s="68"/>
      <c r="F41" s="13"/>
      <c r="G41" s="41" t="str">
        <f>'Beoordelaar 3'!F14</f>
        <v>Score:</v>
      </c>
      <c r="H41" s="68"/>
      <c r="I41" s="16"/>
      <c r="J41" s="41" t="str">
        <f>'Beoordelaar 3'!I14</f>
        <v>Score:</v>
      </c>
      <c r="K41" s="68"/>
    </row>
    <row r="42" spans="1:11" ht="20" customHeight="1" x14ac:dyDescent="0.2">
      <c r="A42" s="71"/>
      <c r="B42" s="43" t="str">
        <f>B36</f>
        <v>Beoordelaar 4</v>
      </c>
      <c r="C42" s="13"/>
      <c r="D42" s="42" t="str">
        <f>'Beoordelaar 4'!C14</f>
        <v>Score:</v>
      </c>
      <c r="E42" s="68"/>
      <c r="F42" s="13"/>
      <c r="G42" s="42" t="str">
        <f>'Beoordelaar 4'!F14</f>
        <v>Score:</v>
      </c>
      <c r="H42" s="68"/>
      <c r="I42" s="16"/>
      <c r="J42" s="42" t="str">
        <f>'Beoordelaar 4'!I14</f>
        <v>Score:</v>
      </c>
      <c r="K42" s="68"/>
    </row>
    <row r="43" spans="1:11" ht="20" customHeight="1" x14ac:dyDescent="0.2">
      <c r="A43" s="72" t="s">
        <v>35</v>
      </c>
      <c r="B43" s="73"/>
      <c r="C43" s="12"/>
      <c r="D43" s="44" t="s">
        <v>10</v>
      </c>
      <c r="E43" s="68"/>
      <c r="F43" s="12"/>
      <c r="G43" s="44" t="s">
        <v>10</v>
      </c>
      <c r="H43" s="68"/>
      <c r="I43" s="17"/>
      <c r="J43" s="44" t="s">
        <v>10</v>
      </c>
      <c r="K43" s="68"/>
    </row>
    <row r="44" spans="1:11" ht="20" customHeight="1" x14ac:dyDescent="0.2">
      <c r="A44" s="53"/>
      <c r="B44" s="52"/>
      <c r="C44" s="12"/>
      <c r="D44" s="40" t="str">
        <f>IF(D43="Uitmuntend","€ 10.500",IF(D43="Goed","€ 9.450",IF(D43="Voldoende","€ 0",IF(D43="Matig","-€ 10.500",IF(D43="Onvoldoende","KNOCK OUT"," ")))))</f>
        <v xml:space="preserve"> </v>
      </c>
      <c r="E44" s="69"/>
      <c r="F44" s="12"/>
      <c r="G44" s="40" t="str">
        <f>IF(G43="Uitmuntend","€ 10.500",IF(G43="Goed","€ 9.450",IF(G43="Voldoende","€ 0",IF(G43="Matig","-€ 10.500",IF(G43="Onvoldoende","KNOCK OUT"," ")))))</f>
        <v xml:space="preserve"> </v>
      </c>
      <c r="H44" s="69"/>
      <c r="I44" s="17"/>
      <c r="J44" s="40" t="str">
        <f>IF(J43="Uitmuntend","€ 10.500",IF(J43="Goed","€ 9.450",IF(J43="Voldoende","€ 0",IF(J43="Matig","-€ 10.500",IF(J43="Onvoldoende","KNOCK OUT"," ")))))</f>
        <v xml:space="preserve"> </v>
      </c>
      <c r="K44" s="69"/>
    </row>
    <row r="45" spans="1:11" ht="20" customHeight="1" x14ac:dyDescent="0.2">
      <c r="A45" s="19"/>
      <c r="B45" s="19"/>
      <c r="C45" s="20"/>
      <c r="D45" s="20"/>
      <c r="E45" s="20"/>
      <c r="F45" s="20"/>
      <c r="G45" s="20"/>
      <c r="H45" s="20"/>
      <c r="I45" s="20"/>
      <c r="J45" s="20"/>
      <c r="K45" s="20"/>
    </row>
    <row r="46" spans="1:11" s="8" customFormat="1" ht="28" customHeight="1" x14ac:dyDescent="0.2">
      <c r="A46" s="77" t="s">
        <v>36</v>
      </c>
      <c r="B46" s="78"/>
      <c r="C46" s="12"/>
      <c r="D46" s="50" t="e">
        <f>D44+D38+D32+D26+D20+D14+D8</f>
        <v>#VALUE!</v>
      </c>
      <c r="E46" s="51"/>
      <c r="F46" s="12"/>
      <c r="G46" s="50" t="e">
        <f>G44+G38+G32+G26+G20+G14+G8</f>
        <v>#VALUE!</v>
      </c>
      <c r="H46" s="51"/>
      <c r="I46" s="17"/>
      <c r="J46" s="50" t="e">
        <f>J44+J38+J32+J26+J20+J14+J8</f>
        <v>#VALUE!</v>
      </c>
      <c r="K46" s="51"/>
    </row>
  </sheetData>
  <sheetProtection algorithmName="SHA-512" hashValue="AjO40uiCgl1rjtyVVHW5n/fi8iBmbYw8CissUwIishUPQuglaQffEOUg4UzMZyaLJn3Grdq2BEpCS3y3vuhAbw==" saltValue="l2AMc9fQzm7NlaWgkbMjNg==" spinCount="100000" sheet="1" objects="1" scenarios="1"/>
  <mergeCells count="47">
    <mergeCell ref="K3:K8"/>
    <mergeCell ref="K9:K14"/>
    <mergeCell ref="K15:K20"/>
    <mergeCell ref="K21:K26"/>
    <mergeCell ref="K27:K32"/>
    <mergeCell ref="E21:E26"/>
    <mergeCell ref="E27:E32"/>
    <mergeCell ref="E33:E38"/>
    <mergeCell ref="H21:H26"/>
    <mergeCell ref="H27:H32"/>
    <mergeCell ref="H33:H38"/>
    <mergeCell ref="A1:B1"/>
    <mergeCell ref="D1:E1"/>
    <mergeCell ref="E3:E8"/>
    <mergeCell ref="E9:E14"/>
    <mergeCell ref="E15:E20"/>
    <mergeCell ref="A3:A6"/>
    <mergeCell ref="A9:A12"/>
    <mergeCell ref="A15:A18"/>
    <mergeCell ref="A7:B7"/>
    <mergeCell ref="A19:B19"/>
    <mergeCell ref="A13:B13"/>
    <mergeCell ref="A14:B14"/>
    <mergeCell ref="A8:B8"/>
    <mergeCell ref="J1:K1"/>
    <mergeCell ref="G1:H1"/>
    <mergeCell ref="H3:H8"/>
    <mergeCell ref="A46:B46"/>
    <mergeCell ref="A31:B31"/>
    <mergeCell ref="A25:B25"/>
    <mergeCell ref="A26:B26"/>
    <mergeCell ref="A37:B37"/>
    <mergeCell ref="A38:B38"/>
    <mergeCell ref="A32:B32"/>
    <mergeCell ref="A20:B20"/>
    <mergeCell ref="A2:B2"/>
    <mergeCell ref="H9:H14"/>
    <mergeCell ref="H15:H20"/>
    <mergeCell ref="A21:A24"/>
    <mergeCell ref="A27:A30"/>
    <mergeCell ref="E39:E44"/>
    <mergeCell ref="H39:H44"/>
    <mergeCell ref="K39:K44"/>
    <mergeCell ref="A33:A36"/>
    <mergeCell ref="A39:A42"/>
    <mergeCell ref="A43:B43"/>
    <mergeCell ref="K33:K38"/>
  </mergeCells>
  <dataValidations count="1">
    <dataValidation type="list" errorStyle="warning" allowBlank="1" showErrorMessage="1" sqref="I7:J7 I31:J31 I19:J19 F31:G31 F19:G19 F13:G13 I13:J13 I37:J37 F37:G37 I25:J25 F7:G7 F25:G25 D7 D13 D19 D25 D31 D37 I43:J43 F43:G43 D43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7024-C0F0-B44E-941B-87D79D3F4AD4}">
  <dimension ref="A1:G18"/>
  <sheetViews>
    <sheetView showGridLines="0" tabSelected="1" zoomScale="110" zoomScaleNormal="110" workbookViewId="0">
      <selection activeCell="H1" sqref="H1"/>
    </sheetView>
  </sheetViews>
  <sheetFormatPr baseColWidth="10" defaultColWidth="11.5" defaultRowHeight="15" x14ac:dyDescent="0.2"/>
  <cols>
    <col min="1" max="1" width="96.5" customWidth="1"/>
    <col min="2" max="2" width="2.83203125" customWidth="1"/>
    <col min="3" max="3" width="28.83203125" customWidth="1"/>
    <col min="4" max="4" width="2.83203125" customWidth="1"/>
    <col min="5" max="5" width="28.83203125" customWidth="1"/>
    <col min="6" max="6" width="2.83203125" customWidth="1"/>
    <col min="7" max="7" width="28.83203125" customWidth="1"/>
  </cols>
  <sheetData>
    <row r="1" spans="1:7" ht="30" customHeight="1" x14ac:dyDescent="0.2">
      <c r="A1" s="28" t="s">
        <v>37</v>
      </c>
      <c r="B1" s="25"/>
      <c r="C1" s="29"/>
      <c r="D1" s="25"/>
      <c r="E1" s="29"/>
      <c r="F1" s="25"/>
      <c r="G1" s="29"/>
    </row>
    <row r="2" spans="1:7" ht="30" customHeight="1" x14ac:dyDescent="0.2">
      <c r="A2" s="32" t="s">
        <v>38</v>
      </c>
      <c r="B2" s="25"/>
      <c r="C2" s="33" t="str">
        <f>'Beoordelaar 1'!C1:D1</f>
        <v>Inschrijver 1</v>
      </c>
      <c r="D2" s="26"/>
      <c r="E2" s="33" t="str">
        <f>'Beoordelaar 1'!F1</f>
        <v>Inschrijver 2</v>
      </c>
      <c r="F2" s="26"/>
      <c r="G2" s="33" t="str">
        <f>'Beoordelaar 1'!I1</f>
        <v>Inschrijver 3</v>
      </c>
    </row>
    <row r="3" spans="1:7" s="1" customFormat="1" ht="35" customHeight="1" x14ac:dyDescent="0.2">
      <c r="A3" s="38" t="s">
        <v>39</v>
      </c>
      <c r="B3" s="25"/>
      <c r="C3" s="39" t="e">
        <f>Consensus!D46</f>
        <v>#VALUE!</v>
      </c>
      <c r="D3" s="26"/>
      <c r="E3" s="39" t="e">
        <f>Consensus!G46</f>
        <v>#VALUE!</v>
      </c>
      <c r="F3" s="26"/>
      <c r="G3" s="39" t="e">
        <f>Consensus!J46</f>
        <v>#VALUE!</v>
      </c>
    </row>
    <row r="4" spans="1:7" ht="30" customHeight="1" x14ac:dyDescent="0.2">
      <c r="A4" s="35" t="s">
        <v>40</v>
      </c>
      <c r="B4" s="25"/>
      <c r="C4" s="34" t="e">
        <f>C3</f>
        <v>#VALUE!</v>
      </c>
      <c r="D4" s="26"/>
      <c r="E4" s="34" t="e">
        <f>E3</f>
        <v>#VALUE!</v>
      </c>
      <c r="F4" s="26"/>
      <c r="G4" s="34" t="e">
        <f>G3</f>
        <v>#VALUE!</v>
      </c>
    </row>
    <row r="5" spans="1:7" ht="15" customHeight="1" x14ac:dyDescent="0.2"/>
    <row r="6" spans="1:7" ht="30" customHeight="1" x14ac:dyDescent="0.2">
      <c r="A6" s="36" t="s">
        <v>41</v>
      </c>
      <c r="B6" s="25"/>
      <c r="C6" s="37">
        <v>0</v>
      </c>
      <c r="D6" s="26"/>
      <c r="E6" s="37">
        <v>0</v>
      </c>
      <c r="F6" s="26"/>
      <c r="G6" s="37">
        <v>0</v>
      </c>
    </row>
    <row r="8" spans="1:7" ht="30" customHeight="1" x14ac:dyDescent="0.2">
      <c r="A8" s="30" t="s">
        <v>42</v>
      </c>
      <c r="B8" s="25"/>
      <c r="C8" s="31" t="e">
        <f>C6-C4</f>
        <v>#VALUE!</v>
      </c>
      <c r="D8" s="27"/>
      <c r="E8" s="31" t="e">
        <f>E6-E4</f>
        <v>#VALUE!</v>
      </c>
      <c r="F8" s="27"/>
      <c r="G8" s="31" t="e">
        <f>G6-G4</f>
        <v>#VALUE!</v>
      </c>
    </row>
    <row r="15" spans="1:7" ht="16" x14ac:dyDescent="0.2">
      <c r="C15" s="22"/>
    </row>
    <row r="16" spans="1:7" ht="16" x14ac:dyDescent="0.2">
      <c r="C16" s="22"/>
    </row>
    <row r="17" spans="3:3" ht="16" x14ac:dyDescent="0.2">
      <c r="C17" s="22"/>
    </row>
    <row r="18" spans="3:3" ht="16" x14ac:dyDescent="0.2">
      <c r="C18" s="22"/>
    </row>
  </sheetData>
  <sheetProtection algorithmName="SHA-512" hashValue="4tSkIVf2y9otny1xn2sQdk2r8CGYE1k6zsL67s+a4ntlRzmlRHNdrTNiBH3nlTgucobgslhNq8vyGS2kxdPgow==" saltValue="JnvKydn+Et4xcaAExFP++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EF8394CF-FC9E-46BE-9C38-8C17B54F4AED}"/>
</file>

<file path=customXml/itemProps2.xml><?xml version="1.0" encoding="utf-8"?>
<ds:datastoreItem xmlns:ds="http://schemas.openxmlformats.org/officeDocument/2006/customXml" ds:itemID="{EE93AEA1-7FD1-4C0B-BD25-1E636057E0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1DFF0B-FDC7-41E7-9E05-AE11778C838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da8baea6-5e57-4679-bc0c-199f62b17ea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Beoordelen open vragen</vt:lpstr>
      <vt:lpstr>Beoordelaar 1</vt:lpstr>
      <vt:lpstr>Beoordelaar 2</vt:lpstr>
      <vt:lpstr>Beoordelaar 3</vt:lpstr>
      <vt:lpstr>Beoordelaar 4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</dc:description>
  <cp:lastModifiedBy/>
  <cp:revision/>
  <dcterms:created xsi:type="dcterms:W3CDTF">2006-09-16T00:00:00Z</dcterms:created>
  <dcterms:modified xsi:type="dcterms:W3CDTF">2026-06-05T08:35:42Z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