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mallingerland.sharepoint.com/sites/THEMA-Inkopen-en-aanbesteden/Gedeelde documenten/00 Aanbestedingen/13 EA Warme en koude dranken/1.3 Nota van Inlichtingen/"/>
    </mc:Choice>
  </mc:AlternateContent>
  <xr:revisionPtr revIDLastSave="0" documentId="8_{E5D217C7-5CD5-4578-9E01-9DAFADCE204B}" xr6:coauthVersionLast="47" xr6:coauthVersionMax="47" xr10:uidLastSave="{00000000-0000-0000-0000-000000000000}"/>
  <bookViews>
    <workbookView xWindow="25695" yWindow="0" windowWidth="26010" windowHeight="20985" activeTab="2" xr2:uid="{00000000-000D-0000-FFFF-FFFF00000000}"/>
  </bookViews>
  <sheets>
    <sheet name="Leasekosten" sheetId="1" r:id="rId1"/>
    <sheet name="Kosten Onderhoud en Service" sheetId="2" r:id="rId2"/>
    <sheet name="Kosten Ingrediënten en verbruik" sheetId="3" r:id="rId3"/>
    <sheet name="Totale inschrijfprijs" sheetId="4" r:id="rId4"/>
    <sheet name="Optionele stelposten"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3" l="1"/>
  <c r="F12" i="1" l="1"/>
  <c r="E15" i="1" s="1"/>
  <c r="E10" i="5"/>
  <c r="E8" i="5"/>
  <c r="E7" i="5"/>
  <c r="E6" i="5"/>
  <c r="E5" i="5"/>
  <c r="F14" i="3"/>
  <c r="F13" i="3"/>
  <c r="F12" i="3"/>
  <c r="F11" i="3"/>
  <c r="F10" i="3"/>
  <c r="F9" i="3"/>
  <c r="F8" i="3"/>
  <c r="F7" i="3"/>
  <c r="F15" i="3"/>
  <c r="B6" i="4" s="1"/>
  <c r="C6" i="4" s="1"/>
  <c r="F5" i="3"/>
  <c r="B6" i="2"/>
  <c r="D6" i="2" s="1"/>
  <c r="D12" i="1"/>
  <c r="B5" i="2" s="1"/>
  <c r="G11" i="1"/>
  <c r="G10" i="1"/>
  <c r="G9" i="1"/>
  <c r="G8" i="1"/>
  <c r="G7" i="1"/>
  <c r="G6" i="1"/>
  <c r="G5" i="1"/>
  <c r="G12" i="1" s="1"/>
  <c r="F15" i="1" s="1"/>
  <c r="B4" i="4" s="1"/>
  <c r="B7" i="2" l="1"/>
  <c r="D5" i="2"/>
  <c r="D7" i="2" s="1"/>
  <c r="B5" i="4" s="1"/>
  <c r="C5" i="4" s="1"/>
  <c r="C7" i="2"/>
  <c r="C4" i="4"/>
  <c r="B7" i="4" l="1"/>
  <c r="C7" i="4"/>
  <c r="B1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tc={A377BB78-98B7-416B-A962-9D91449FF731}</author>
    <author>tc={BEB3C67D-389B-4E71-A546-BE6552DBF833}</author>
  </authors>
  <commentList>
    <comment ref="F4" authorId="0" shapeId="0" xr:uid="{00000000-0006-0000-00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Verduidelijking n.a.v. vraag 17: eventuele kosten voor separate waterunits die nodig zijn voor gekoeld plat water moeten in de automaat-/leaseprijzen zijn inbegrepen, tenzij elders expliciet uitgevraagd.</t>
      </text>
    </comment>
    <comment ref="G4" authorId="1" shapeId="0" xr:uid="{00000000-0006-0000-0000-000002000000}">
      <text>
        <t>[Opmerkingenthread]
U kunt deze opmerkingenthread lezen in uw versie van Excel. Eventuele wijzigingen aan de thread gaan echter verloren als het bestand wordt geopend in een nieuwere versie van Excel. Meer informatie: https://go.microsoft.com/fwlink/?linkid=870924
Opmerking:
    Wijziging n.a.v. vragen 1 en 11: jaarkosten rekenen nu met aantal automaten x leasekosten per maand x 12.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tc={A2D19143-A019-42E8-9C83-CAB9C923A9DD}</author>
  </authors>
  <commentList>
    <comment ref="D4" authorId="0" shapeId="0" xr:uid="{00000000-0006-0000-01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Wijziging n.a.v. vragen 4 en 9: jaarkosten rekenen nu met aantal x kosten per maand x 12.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tc={126C5409-E10C-45B4-9411-85A94AA7FB2D}</author>
    <author>tc={C379AB51-A8C2-4BF9-BEA1-38648F5C02EF}</author>
  </authors>
  <commentList>
    <comment ref="E4" authorId="0" shapeId="0" xr:uid="{00000000-0006-0000-02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ijziging n.a.v. vraag 5: prijs per eenheid is zichtbaar gemaakt met drie decimalen, relevant voor stuksprijzen zoals thee, suiker en creamer.</t>
      </text>
    </comment>
    <comment ref="F4" authorId="1" shapeId="0" xr:uid="{00000000-0006-0000-0200-000002000000}">
      <text>
        <t>[Opmerkingenthread]
U kunt deze opmerkingenthread lezen in uw versie van Excel. Eventuele wijzigingen aan de thread gaan echter verloren als het bestand wordt geopend in een nieuwere versie van Excel. Meer informatie: https://go.microsoft.com/fwlink/?linkid=870924
Opmerking:
    Aanpassing: formules zijn doorgetrokken voor alle artikelregels (F5:F14) en totaal F15 telt alle regels op.</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tc={1B044336-61B1-41C7-8158-7E7241992785}</author>
  </authors>
  <commentList>
    <comment ref="C3" authorId="0" shapeId="0" xr:uid="{00000000-0006-0000-03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Verduidelijking n.a.v. vraag 8: '6 jaar' betreft een fictieve beoordelingsperiode voor vergelijking van inschrijvingen.</t>
      </text>
    </comment>
  </commentList>
</comments>
</file>

<file path=xl/sharedStrings.xml><?xml version="1.0" encoding="utf-8"?>
<sst xmlns="http://schemas.openxmlformats.org/spreadsheetml/2006/main" count="108" uniqueCount="73">
  <si>
    <t>Bijlage Prijzenblad Gemeente Smallingerland</t>
  </si>
  <si>
    <t xml:space="preserve">Leasekosten </t>
  </si>
  <si>
    <t>Koffieautomaten</t>
  </si>
  <si>
    <t>Nr.</t>
  </si>
  <si>
    <t>Locatie</t>
  </si>
  <si>
    <t>Adres</t>
  </si>
  <si>
    <t>Aantal</t>
  </si>
  <si>
    <t xml:space="preserve">Naam en type automaat </t>
  </si>
  <si>
    <t>Leasekosten per maand</t>
  </si>
  <si>
    <t>Leasekosten per jaar</t>
  </si>
  <si>
    <t>Gemeentehuis</t>
  </si>
  <si>
    <t>Gauke Boelensstraat 2, Drachten</t>
  </si>
  <si>
    <t>1a</t>
  </si>
  <si>
    <t>Gemeentehuis - Catering</t>
  </si>
  <si>
    <t>Regon Milieuservice</t>
  </si>
  <si>
    <t>Tussendiepen 78, Drachten</t>
  </si>
  <si>
    <t>Eco station de Hemmen</t>
  </si>
  <si>
    <t>De Hemmen 97, Drachten</t>
  </si>
  <si>
    <t>Eco station de Boeg</t>
  </si>
  <si>
    <t>De Boeg 5, Drachten</t>
  </si>
  <si>
    <t>Financieel Plein</t>
  </si>
  <si>
    <t>Museumplein 6, Drachten</t>
  </si>
  <si>
    <t>Carins</t>
  </si>
  <si>
    <t>Moleneind Noordzijde 56, Drachten</t>
  </si>
  <si>
    <t>Totaal</t>
  </si>
  <si>
    <t>Per maand</t>
  </si>
  <si>
    <t>Per jaar</t>
  </si>
  <si>
    <t>Koffieautomaten Totale leasekosten</t>
  </si>
  <si>
    <t xml:space="preserve">Het is niet toegestaan wijzigingen aan te brengen. Alleen de geel gearceerde cellen dienen ingevuld te worden. </t>
  </si>
  <si>
    <t>Kosten onderhoud en service</t>
  </si>
  <si>
    <t>Soort automaat</t>
  </si>
  <si>
    <t>Kosten per maand</t>
  </si>
  <si>
    <t>Kosten per jaar</t>
  </si>
  <si>
    <t>Consumptieautomaten</t>
  </si>
  <si>
    <t>Hoogvolumeautomaat</t>
  </si>
  <si>
    <t>TOTAAL</t>
  </si>
  <si>
    <t>Het is niet toegestaan wijzigingen aan te brengen. Alleen de geel gearceerde cellen dienen ingevuld te worden.</t>
  </si>
  <si>
    <t>Kosten ingrediënten en verbruiksartikelen</t>
  </si>
  <si>
    <t xml:space="preserve">Artikel </t>
  </si>
  <si>
    <t>Toepassing in automaat</t>
  </si>
  <si>
    <t>Fictief verbruik per jaar</t>
  </si>
  <si>
    <t>Eenheid</t>
  </si>
  <si>
    <t xml:space="preserve">Prijs per eenheid </t>
  </si>
  <si>
    <t>Kosten per jaar o.b.v. fictieve hoeveelheid</t>
  </si>
  <si>
    <t>Koffiebonen</t>
  </si>
  <si>
    <t>Koffieautomaat</t>
  </si>
  <si>
    <t>Kilo</t>
  </si>
  <si>
    <t>Chocolade / cacao poeder</t>
  </si>
  <si>
    <t>Vegan Cacao</t>
  </si>
  <si>
    <t>Melkpoeder (café au lait en cappuccino)</t>
  </si>
  <si>
    <t>Vegan topping</t>
  </si>
  <si>
    <t>Koffieboon of -oplossing t.b.v. cateringservice</t>
  </si>
  <si>
    <t>Hoogvolume-automaat</t>
  </si>
  <si>
    <t>Theezakjes (éénkops)</t>
  </si>
  <si>
    <t>Los</t>
  </si>
  <si>
    <t>Stuks</t>
  </si>
  <si>
    <t>Suiker sticks</t>
  </si>
  <si>
    <t>Cafeïnevrije koffie</t>
  </si>
  <si>
    <t>Creamer sticks</t>
  </si>
  <si>
    <t>Kostencategorie</t>
  </si>
  <si>
    <t>kosten per jaar</t>
  </si>
  <si>
    <t>kosten fictieve beoordelingsperiode (6 jaar)</t>
  </si>
  <si>
    <t>Leasekosten</t>
  </si>
  <si>
    <t>Kosten levering artikelen</t>
  </si>
  <si>
    <t>Uw totale inschrijfprijs</t>
  </si>
  <si>
    <t>Optionele stelposten voor Financieel Plein en Carins zijn opgenomen op het tabblad 'Optionele stelposten' en maken geen onderdeel uit van de totale inschrijfprijs.</t>
  </si>
  <si>
    <t>Optionele stelposten koffiemeubel en condimentenrek</t>
  </si>
  <si>
    <t>Optionele stelpost</t>
  </si>
  <si>
    <t>Prijs per stuk</t>
  </si>
  <si>
    <t>Koffiemeubel</t>
  </si>
  <si>
    <t>Condimentenrek</t>
  </si>
  <si>
    <t>TOTAAL OPTIONELE STELPOSTEN</t>
  </si>
  <si>
    <t>Deze posten zijn optioneel en maken geen onderdeel uit van de totale inschrijfprijs of de fictieve beoordelingsprijs. De kosten worden uitsluitend in rekening gebracht indien de gemeente van de betreffende optie gebruikmaakt.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</si>
</sst>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 #,##0.00"/>
    <numFmt numFmtId="165" formatCode="\€\ #,##0.000"/>
  </numFmts>
  <fonts count="22" x14ac:knownFonts="1">
    <font>
      <sz val="11"/>
      <color theme="1"/>
      <name val="Calibri"/>
    </font>
    <font>
      <b/>
      <sz val="11"/>
      <color theme="1"/>
      <name val="Calibri"/>
      <family val="2"/>
    </font>
    <font>
      <sz val="11"/>
      <color theme="1"/>
      <name val="Calibri"/>
      <family val="2"/>
    </font>
    <font>
      <b/>
      <sz val="14"/>
      <color rgb="FF000000"/>
      <name val="Arial"/>
      <family val="2"/>
    </font>
    <font>
      <sz val="11"/>
      <color rgb="FF000000"/>
      <name val="Arial"/>
      <family val="2"/>
    </font>
    <font>
      <b/>
      <sz val="12"/>
      <color rgb="FF000000"/>
      <name val="Arial"/>
      <family val="2"/>
    </font>
    <font>
      <b/>
      <sz val="12"/>
      <name val="Arial"/>
      <family val="2"/>
    </font>
    <font>
      <b/>
      <sz val="12"/>
      <color rgb="FFFFFFFF"/>
      <name val="Arial"/>
      <family val="2"/>
    </font>
    <font>
      <sz val="12"/>
      <color rgb="FF000000"/>
      <name val="Arial"/>
      <family val="2"/>
    </font>
    <font>
      <sz val="11"/>
      <color rgb="FF000000"/>
      <name val="Calibri"/>
      <family val="2"/>
    </font>
    <font>
      <b/>
      <sz val="12"/>
      <color rgb="FFF2F2F2"/>
      <name val="Arial"/>
      <family val="2"/>
    </font>
    <font>
      <sz val="12"/>
      <color rgb="FFFF0000"/>
      <name val="Arial"/>
      <family val="2"/>
    </font>
    <font>
      <sz val="11"/>
      <color rgb="FFFF0000"/>
      <name val="Calibri"/>
      <family val="2"/>
    </font>
    <font>
      <sz val="12"/>
      <color rgb="FFFF0000"/>
      <name val="Arial"/>
      <family val="2"/>
    </font>
    <font>
      <b/>
      <sz val="11"/>
      <color theme="1"/>
      <name val="Arial"/>
      <family val="2"/>
    </font>
    <font>
      <b/>
      <sz val="11"/>
      <color rgb="FFFFFFFF"/>
      <name val="Arial"/>
      <family val="2"/>
    </font>
    <font>
      <sz val="11"/>
      <color theme="1"/>
      <name val="Arial"/>
      <family val="2"/>
    </font>
    <font>
      <i/>
      <sz val="11"/>
      <color theme="1"/>
      <name val="Calibri"/>
      <family val="2"/>
    </font>
    <font>
      <sz val="12"/>
      <color theme="1"/>
      <name val="Calibri"/>
      <family val="2"/>
    </font>
    <font>
      <sz val="12"/>
      <color theme="1"/>
      <name val="Arial"/>
      <family val="2"/>
    </font>
    <font>
      <b/>
      <sz val="12"/>
      <color theme="1"/>
      <name val="Calibri"/>
      <family val="2"/>
    </font>
    <font>
      <i/>
      <sz val="12"/>
      <color theme="1"/>
      <name val="Calibri"/>
      <family val="2"/>
    </font>
  </fonts>
  <fills count="18">
    <fill>
      <patternFill patternType="none"/>
    </fill>
    <fill>
      <patternFill patternType="gray125"/>
    </fill>
    <fill>
      <patternFill patternType="solid">
        <fgColor theme="4" tint="0.59993285927915285"/>
        <bgColor indexed="65"/>
      </patternFill>
    </fill>
    <fill>
      <patternFill patternType="solid">
        <fgColor rgb="FFCC3300"/>
      </patternFill>
    </fill>
    <fill>
      <patternFill patternType="solid">
        <fgColor rgb="FF1F4E78"/>
      </patternFill>
    </fill>
    <fill>
      <patternFill patternType="solid">
        <fgColor rgb="FFFFFF00"/>
      </patternFill>
    </fill>
    <fill>
      <patternFill patternType="solid">
        <fgColor rgb="FFB5E6A2"/>
      </patternFill>
    </fill>
    <fill>
      <patternFill patternType="solid">
        <fgColor rgb="FFF2F2F2"/>
      </patternFill>
    </fill>
    <fill>
      <patternFill patternType="solid">
        <fgColor rgb="FF153D64"/>
      </patternFill>
    </fill>
    <fill>
      <patternFill patternType="solid">
        <fgColor rgb="FFA6A6A6"/>
      </patternFill>
    </fill>
    <fill>
      <patternFill patternType="solid">
        <fgColor rgb="FF0B3040"/>
      </patternFill>
    </fill>
    <fill>
      <patternFill patternType="solid">
        <fgColor rgb="FFD9D9D9"/>
      </patternFill>
    </fill>
    <fill>
      <patternFill patternType="solid">
        <fgColor theme="5"/>
      </patternFill>
    </fill>
    <fill>
      <patternFill patternType="solid">
        <fgColor rgb="FFFFFF00"/>
      </patternFill>
    </fill>
    <fill>
      <patternFill patternType="solid">
        <fgColor rgb="FFD9EAD3"/>
      </patternFill>
    </fill>
    <fill>
      <patternFill patternType="solid">
        <fgColor rgb="FF1F4E78"/>
      </patternFill>
    </fill>
    <fill>
      <patternFill patternType="solid">
        <fgColor rgb="FFFFFF00"/>
      </patternFill>
    </fill>
    <fill>
      <patternFill patternType="solid">
        <fgColor rgb="FFD9EAD3"/>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44" fontId="2" fillId="0" borderId="0" applyFont="0" applyFill="0" applyBorder="0" applyAlignment="0" applyProtection="0"/>
  </cellStyleXfs>
  <cellXfs count="107">
    <xf numFmtId="0" fontId="0" fillId="0" borderId="0" xfId="0"/>
    <xf numFmtId="0" fontId="4" fillId="0" borderId="0" xfId="0" applyFont="1" applyAlignment="1">
      <alignment vertical="center" wrapText="1"/>
    </xf>
    <xf numFmtId="0" fontId="4" fillId="0" borderId="0" xfId="0" applyFont="1" applyAlignment="1">
      <alignment vertical="top"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4"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8" fillId="5" borderId="1" xfId="0" applyFont="1" applyFill="1" applyBorder="1" applyAlignment="1">
      <alignment horizontal="center" vertical="center" wrapText="1"/>
    </xf>
    <xf numFmtId="0" fontId="8" fillId="0" borderId="0" xfId="0" applyFont="1" applyAlignment="1">
      <alignment vertical="center" wrapText="1"/>
    </xf>
    <xf numFmtId="0" fontId="8" fillId="7" borderId="1" xfId="0" applyFont="1" applyFill="1" applyBorder="1" applyAlignment="1">
      <alignment vertical="center" wrapText="1"/>
    </xf>
    <xf numFmtId="0" fontId="5" fillId="7" borderId="1" xfId="0" applyFont="1" applyFill="1" applyBorder="1" applyAlignment="1">
      <alignment vertical="center" wrapText="1"/>
    </xf>
    <xf numFmtId="0" fontId="5" fillId="7" borderId="1" xfId="0" applyFont="1" applyFill="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vertical="top" wrapText="1"/>
    </xf>
    <xf numFmtId="0" fontId="5" fillId="0" borderId="0" xfId="0" applyFont="1" applyAlignment="1">
      <alignment vertical="top" wrapText="1"/>
    </xf>
    <xf numFmtId="0" fontId="7" fillId="8" borderId="1" xfId="0"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xf>
    <xf numFmtId="0" fontId="7" fillId="4" borderId="1" xfId="0" applyFont="1" applyFill="1" applyBorder="1" applyAlignment="1">
      <alignment vertical="center" wrapText="1"/>
    </xf>
    <xf numFmtId="0" fontId="4" fillId="0" borderId="0" xfId="0" applyFont="1" applyAlignment="1">
      <alignment vertical="center"/>
    </xf>
    <xf numFmtId="0" fontId="5" fillId="0" borderId="0" xfId="0" applyFont="1" applyAlignment="1">
      <alignment vertical="center"/>
    </xf>
    <xf numFmtId="0" fontId="10" fillId="10"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9" fillId="0" borderId="0" xfId="0" applyFont="1" applyAlignment="1">
      <alignment horizontal="center" vertical="center" wrapText="1"/>
    </xf>
    <xf numFmtId="3" fontId="8" fillId="6" borderId="1" xfId="0" applyNumberFormat="1" applyFont="1" applyFill="1" applyBorder="1" applyAlignment="1">
      <alignment vertical="center" wrapText="1"/>
    </xf>
    <xf numFmtId="0" fontId="8" fillId="6" borderId="1" xfId="0" applyFont="1" applyFill="1" applyBorder="1" applyAlignment="1">
      <alignment vertical="center" wrapText="1"/>
    </xf>
    <xf numFmtId="0" fontId="9" fillId="0" borderId="0" xfId="0" applyFont="1" applyAlignment="1">
      <alignment vertical="center" wrapText="1"/>
    </xf>
    <xf numFmtId="0" fontId="8" fillId="0" borderId="0" xfId="0" applyFont="1" applyAlignment="1">
      <alignment vertical="center"/>
    </xf>
    <xf numFmtId="0" fontId="7" fillId="8" borderId="1" xfId="0" applyFont="1" applyFill="1" applyBorder="1" applyAlignment="1">
      <alignment vertical="center"/>
    </xf>
    <xf numFmtId="0" fontId="7" fillId="8" borderId="4" xfId="0" applyFont="1" applyFill="1" applyBorder="1" applyAlignment="1">
      <alignment vertical="center"/>
    </xf>
    <xf numFmtId="0" fontId="5" fillId="9" borderId="1" xfId="0" applyFont="1" applyFill="1" applyBorder="1" applyAlignment="1">
      <alignment vertical="center"/>
    </xf>
    <xf numFmtId="164" fontId="8" fillId="5" borderId="1"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164" fontId="5" fillId="7" borderId="1" xfId="0" applyNumberFormat="1" applyFont="1" applyFill="1" applyBorder="1" applyAlignment="1">
      <alignment horizontal="center" vertical="center" wrapText="1"/>
    </xf>
    <xf numFmtId="165" fontId="8" fillId="5" borderId="1" xfId="0" applyNumberFormat="1" applyFont="1" applyFill="1" applyBorder="1" applyAlignment="1">
      <alignment vertical="center" wrapText="1"/>
    </xf>
    <xf numFmtId="164" fontId="8" fillId="0" borderId="1" xfId="0" applyNumberFormat="1" applyFont="1" applyBorder="1" applyAlignment="1">
      <alignment vertical="center" wrapText="1"/>
    </xf>
    <xf numFmtId="164" fontId="5" fillId="9" borderId="1" xfId="0" applyNumberFormat="1" applyFont="1" applyFill="1" applyBorder="1" applyAlignment="1">
      <alignment vertical="center" wrapText="1"/>
    </xf>
    <xf numFmtId="164" fontId="8" fillId="0" borderId="4" xfId="0" applyNumberFormat="1" applyFont="1" applyBorder="1" applyAlignment="1">
      <alignment vertical="center"/>
    </xf>
    <xf numFmtId="164" fontId="8" fillId="0" borderId="1" xfId="0" applyNumberFormat="1" applyFont="1" applyBorder="1" applyAlignment="1">
      <alignment vertical="center"/>
    </xf>
    <xf numFmtId="164" fontId="5" fillId="9" borderId="4" xfId="0" applyNumberFormat="1" applyFont="1" applyFill="1" applyBorder="1" applyAlignment="1">
      <alignment vertical="center"/>
    </xf>
    <xf numFmtId="164" fontId="5" fillId="9" borderId="1" xfId="0" applyNumberFormat="1" applyFont="1" applyFill="1" applyBorder="1" applyAlignment="1">
      <alignment vertical="center"/>
    </xf>
    <xf numFmtId="164" fontId="8" fillId="0" borderId="0" xfId="0" applyNumberFormat="1" applyFont="1" applyAlignment="1">
      <alignment vertical="center"/>
    </xf>
    <xf numFmtId="0" fontId="7" fillId="8" borderId="1" xfId="0" applyFont="1" applyFill="1" applyBorder="1" applyAlignment="1">
      <alignment vertical="center" wrapText="1"/>
    </xf>
    <xf numFmtId="0" fontId="13" fillId="0" borderId="0" xfId="0" applyFont="1" applyAlignment="1">
      <alignment vertical="center"/>
    </xf>
    <xf numFmtId="0" fontId="15" fillId="15" borderId="21" xfId="0" applyFont="1" applyFill="1" applyBorder="1" applyAlignment="1">
      <alignment vertical="center" wrapText="1"/>
    </xf>
    <xf numFmtId="0" fontId="15" fillId="15" borderId="22" xfId="0" applyFont="1" applyFill="1" applyBorder="1" applyAlignment="1">
      <alignment vertical="center" wrapText="1"/>
    </xf>
    <xf numFmtId="0" fontId="15" fillId="15" borderId="23" xfId="0" applyFont="1" applyFill="1" applyBorder="1" applyAlignment="1">
      <alignment vertical="center" wrapText="1"/>
    </xf>
    <xf numFmtId="0" fontId="16" fillId="0" borderId="24" xfId="0" applyFont="1" applyBorder="1" applyAlignment="1">
      <alignment vertical="center" wrapText="1"/>
    </xf>
    <xf numFmtId="0" fontId="16" fillId="0" borderId="25" xfId="0" applyFont="1" applyBorder="1" applyAlignment="1">
      <alignment vertical="center" wrapText="1"/>
    </xf>
    <xf numFmtId="0" fontId="16" fillId="0" borderId="27" xfId="0" applyFont="1" applyBorder="1" applyAlignment="1">
      <alignment vertical="center" wrapText="1"/>
    </xf>
    <xf numFmtId="0" fontId="16" fillId="0" borderId="0" xfId="0" applyFont="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164" fontId="16" fillId="16" borderId="29" xfId="0" applyNumberFormat="1" applyFont="1" applyFill="1" applyBorder="1" applyAlignment="1">
      <alignment horizontal="center" vertical="center" wrapText="1"/>
    </xf>
    <xf numFmtId="164" fontId="16" fillId="16" borderId="30" xfId="0" applyNumberFormat="1" applyFont="1" applyFill="1" applyBorder="1" applyAlignment="1">
      <alignment horizontal="center" vertical="center" wrapText="1"/>
    </xf>
    <xf numFmtId="164" fontId="16" fillId="16" borderId="31" xfId="0" applyNumberFormat="1" applyFont="1" applyFill="1" applyBorder="1" applyAlignment="1">
      <alignment horizontal="center" vertical="center" wrapText="1"/>
    </xf>
    <xf numFmtId="0" fontId="16" fillId="0" borderId="25" xfId="0" applyFont="1" applyBorder="1" applyAlignment="1">
      <alignment horizontal="center" vertical="center" wrapText="1"/>
    </xf>
    <xf numFmtId="0" fontId="16" fillId="0" borderId="0" xfId="0" applyFont="1" applyAlignment="1">
      <alignment horizontal="center" vertical="center" wrapText="1"/>
    </xf>
    <xf numFmtId="0" fontId="16" fillId="0" borderId="19" xfId="0" applyFont="1" applyBorder="1" applyAlignment="1">
      <alignment horizontal="center" vertical="center" wrapText="1"/>
    </xf>
    <xf numFmtId="164" fontId="16" fillId="0" borderId="26" xfId="0" applyNumberFormat="1" applyFont="1" applyBorder="1" applyAlignment="1">
      <alignment horizontal="center" vertical="center" wrapText="1"/>
    </xf>
    <xf numFmtId="164" fontId="16" fillId="0" borderId="28" xfId="0" applyNumberFormat="1" applyFont="1" applyBorder="1" applyAlignment="1">
      <alignment horizontal="center" vertical="center" wrapText="1"/>
    </xf>
    <xf numFmtId="164" fontId="16" fillId="0" borderId="20" xfId="0" applyNumberFormat="1" applyFont="1" applyBorder="1" applyAlignment="1">
      <alignment horizontal="center" vertical="center" wrapText="1"/>
    </xf>
    <xf numFmtId="0" fontId="1" fillId="17" borderId="21" xfId="0" applyFont="1" applyFill="1" applyBorder="1" applyAlignment="1">
      <alignment vertical="center" wrapText="1"/>
    </xf>
    <xf numFmtId="0" fontId="1" fillId="17" borderId="22" xfId="0" applyFont="1" applyFill="1" applyBorder="1" applyAlignment="1">
      <alignment vertical="center" wrapText="1"/>
    </xf>
    <xf numFmtId="164" fontId="1" fillId="17" borderId="23" xfId="0" applyNumberFormat="1" applyFont="1" applyFill="1" applyBorder="1" applyAlignment="1">
      <alignment horizontal="center" vertical="center" wrapText="1"/>
    </xf>
    <xf numFmtId="0" fontId="18" fillId="0" borderId="0" xfId="0" applyFont="1"/>
    <xf numFmtId="0" fontId="11" fillId="0" borderId="0" xfId="0" applyFont="1" applyAlignment="1">
      <alignment wrapText="1"/>
    </xf>
    <xf numFmtId="0" fontId="19" fillId="0" borderId="0" xfId="0" applyFont="1"/>
    <xf numFmtId="0" fontId="5" fillId="0" borderId="0" xfId="0" applyFont="1"/>
    <xf numFmtId="0" fontId="8" fillId="0" borderId="1" xfId="0" applyFont="1" applyBorder="1" applyAlignment="1">
      <alignment horizontal="left" vertical="center" wrapText="1"/>
    </xf>
    <xf numFmtId="0" fontId="5" fillId="0" borderId="1" xfId="0" applyFont="1" applyBorder="1" applyAlignment="1">
      <alignment horizontal="center" vertical="center" wrapText="1"/>
    </xf>
    <xf numFmtId="164" fontId="8" fillId="13" borderId="1" xfId="0" applyNumberFormat="1" applyFont="1" applyFill="1" applyBorder="1" applyAlignment="1">
      <alignment horizontal="center" vertical="center" wrapText="1"/>
    </xf>
    <xf numFmtId="0" fontId="5" fillId="14" borderId="1" xfId="0" applyFont="1" applyFill="1" applyBorder="1" applyAlignment="1">
      <alignment horizontal="left" vertical="center" wrapText="1"/>
    </xf>
    <xf numFmtId="0" fontId="5" fillId="14" borderId="1" xfId="0" applyFont="1" applyFill="1" applyBorder="1" applyAlignment="1">
      <alignment horizontal="center" vertical="center" wrapText="1"/>
    </xf>
    <xf numFmtId="164" fontId="5" fillId="14" borderId="1" xfId="0" applyNumberFormat="1" applyFont="1" applyFill="1" applyBorder="1" applyAlignment="1">
      <alignment horizontal="center" vertical="center" wrapText="1"/>
    </xf>
    <xf numFmtId="164" fontId="18" fillId="0" borderId="0" xfId="0" applyNumberFormat="1" applyFont="1"/>
    <xf numFmtId="0" fontId="14" fillId="0" borderId="0" xfId="0" applyFont="1" applyAlignment="1">
      <alignment horizontal="center" vertical="center"/>
    </xf>
    <xf numFmtId="0" fontId="14" fillId="0" borderId="19" xfId="0" applyFont="1" applyBorder="1" applyAlignment="1">
      <alignment horizontal="left" vertical="center" wrapText="1"/>
    </xf>
    <xf numFmtId="0" fontId="17" fillId="0" borderId="0" xfId="0" applyFont="1" applyAlignment="1">
      <alignment vertical="top" wrapText="1"/>
    </xf>
    <xf numFmtId="0" fontId="12" fillId="0" borderId="0" xfId="0" applyFont="1" applyAlignment="1">
      <alignment vertical="top"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8" fillId="0" borderId="6" xfId="0" applyFont="1" applyBorder="1" applyAlignment="1">
      <alignment horizontal="center" vertical="top" wrapText="1"/>
    </xf>
    <xf numFmtId="164" fontId="8" fillId="0" borderId="10" xfId="0" applyNumberFormat="1" applyFont="1" applyBorder="1" applyAlignment="1">
      <alignment horizontal="center" vertical="center" wrapText="1"/>
    </xf>
    <xf numFmtId="8" fontId="8" fillId="0" borderId="11" xfId="0" applyNumberFormat="1" applyFont="1" applyBorder="1" applyAlignment="1">
      <alignment horizontal="center" vertical="center" wrapText="1"/>
    </xf>
    <xf numFmtId="0" fontId="11" fillId="0" borderId="0" xfId="0" applyFont="1" applyAlignment="1">
      <alignment horizontal="left" vertical="center" wrapText="1"/>
    </xf>
    <xf numFmtId="0" fontId="5" fillId="0" borderId="0" xfId="0" applyFont="1" applyAlignment="1">
      <alignment horizontal="center" vertical="center"/>
    </xf>
    <xf numFmtId="0" fontId="5" fillId="0" borderId="0" xfId="0" applyFont="1"/>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3" borderId="2"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3" borderId="4" xfId="0" applyFont="1" applyFill="1" applyBorder="1" applyAlignment="1">
      <alignment horizontal="center" vertical="top" wrapText="1"/>
    </xf>
    <xf numFmtId="0" fontId="5" fillId="0" borderId="5" xfId="0" applyFont="1" applyBorder="1" applyAlignment="1">
      <alignment horizontal="left" vertical="center" wrapText="1"/>
    </xf>
    <xf numFmtId="0" fontId="5" fillId="11" borderId="2"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5" fillId="11" borderId="4" xfId="0" applyFont="1" applyFill="1" applyBorder="1" applyAlignment="1">
      <alignment horizontal="left" vertical="center" wrapText="1"/>
    </xf>
    <xf numFmtId="164" fontId="20" fillId="12" borderId="12" xfId="0" applyNumberFormat="1" applyFont="1" applyFill="1" applyBorder="1" applyAlignment="1">
      <alignment horizontal="center" vertical="center"/>
    </xf>
    <xf numFmtId="164" fontId="20" fillId="12" borderId="13" xfId="0" applyNumberFormat="1" applyFont="1" applyFill="1" applyBorder="1" applyAlignment="1">
      <alignment horizontal="center" vertical="center"/>
    </xf>
    <xf numFmtId="0" fontId="20" fillId="12" borderId="14" xfId="0" applyFont="1" applyFill="1" applyBorder="1" applyAlignment="1">
      <alignment horizontal="center" vertical="center"/>
    </xf>
    <xf numFmtId="0" fontId="20" fillId="1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17" xfId="0" applyFont="1" applyFill="1" applyBorder="1" applyAlignment="1">
      <alignment horizontal="center" vertical="center"/>
    </xf>
    <xf numFmtId="0" fontId="21" fillId="0" borderId="0" xfId="0" applyFont="1" applyAlignment="1">
      <alignment vertical="top" wrapText="1"/>
    </xf>
  </cellXfs>
  <cellStyles count="2">
    <cellStyle name="Standaard" xfId="0" builtinId="0"/>
    <cellStyle name="Valut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514350</xdr:colOff>
      <xdr:row>41</xdr:row>
      <xdr:rowOff>47625</xdr:rowOff>
    </xdr:to>
    <xdr:sp macro="" textlink="">
      <xdr:nvSpPr>
        <xdr:cNvPr id="1029" name="Text Box 5" hidden="1">
          <a:extLst>
            <a:ext uri="{FF2B5EF4-FFF2-40B4-BE49-F238E27FC236}">
              <a16:creationId xmlns:a16="http://schemas.microsoft.com/office/drawing/2014/main" id="{7E8FB17C-F051-3605-5B04-76E253C5CD0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514350</xdr:colOff>
      <xdr:row>42</xdr:row>
      <xdr:rowOff>57150</xdr:rowOff>
    </xdr:to>
    <xdr:sp macro="" textlink="">
      <xdr:nvSpPr>
        <xdr:cNvPr id="2" name="AutoShape 5">
          <a:extLst>
            <a:ext uri="{FF2B5EF4-FFF2-40B4-BE49-F238E27FC236}">
              <a16:creationId xmlns:a16="http://schemas.microsoft.com/office/drawing/2014/main" id="{7C56B944-8F78-3A63-BD21-CF2574CE336E}"/>
            </a:ext>
          </a:extLst>
        </xdr:cNvPr>
        <xdr:cNvSpPr>
          <a:spLocks noChangeArrowheads="1"/>
        </xdr:cNvSpPr>
      </xdr:nvSpPr>
      <xdr:spPr bwMode="auto">
        <a:xfrm>
          <a:off x="0" y="0"/>
          <a:ext cx="11125200" cy="94678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552450</xdr:colOff>
      <xdr:row>41</xdr:row>
      <xdr:rowOff>161925</xdr:rowOff>
    </xdr:to>
    <xdr:sp macro="" textlink="">
      <xdr:nvSpPr>
        <xdr:cNvPr id="2052" name="Text Box 4" hidden="1">
          <a:extLst>
            <a:ext uri="{FF2B5EF4-FFF2-40B4-BE49-F238E27FC236}">
              <a16:creationId xmlns:a16="http://schemas.microsoft.com/office/drawing/2014/main" id="{30FA29A5-A991-639E-E3E3-9D35EF6296B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552450</xdr:colOff>
      <xdr:row>42</xdr:row>
      <xdr:rowOff>161925</xdr:rowOff>
    </xdr:to>
    <xdr:sp macro="" textlink="">
      <xdr:nvSpPr>
        <xdr:cNvPr id="2" name="AutoShape 4">
          <a:extLst>
            <a:ext uri="{FF2B5EF4-FFF2-40B4-BE49-F238E27FC236}">
              <a16:creationId xmlns:a16="http://schemas.microsoft.com/office/drawing/2014/main" id="{73E55B7A-5181-CC75-945F-CDADBFC60BB3}"/>
            </a:ext>
          </a:extLst>
        </xdr:cNvPr>
        <xdr:cNvSpPr>
          <a:spLocks noChangeArrowheads="1"/>
        </xdr:cNvSpPr>
      </xdr:nvSpPr>
      <xdr:spPr bwMode="auto">
        <a:xfrm>
          <a:off x="0" y="0"/>
          <a:ext cx="9525000" cy="95154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57150</xdr:colOff>
      <xdr:row>42</xdr:row>
      <xdr:rowOff>0</xdr:rowOff>
    </xdr:to>
    <xdr:sp macro="" textlink="">
      <xdr:nvSpPr>
        <xdr:cNvPr id="3075" name="Text Box 3" hidden="1">
          <a:extLst>
            <a:ext uri="{FF2B5EF4-FFF2-40B4-BE49-F238E27FC236}">
              <a16:creationId xmlns:a16="http://schemas.microsoft.com/office/drawing/2014/main" id="{8F20FC9A-C5FF-7AA0-8136-78951E0FA36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57150</xdr:colOff>
      <xdr:row>42</xdr:row>
      <xdr:rowOff>0</xdr:rowOff>
    </xdr:to>
    <xdr:sp macro="" textlink="">
      <xdr:nvSpPr>
        <xdr:cNvPr id="2" name="AutoShape 3">
          <a:extLst>
            <a:ext uri="{FF2B5EF4-FFF2-40B4-BE49-F238E27FC236}">
              <a16:creationId xmlns:a16="http://schemas.microsoft.com/office/drawing/2014/main" id="{8BCED936-04A8-1414-3985-D57717ED631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57150</xdr:colOff>
      <xdr:row>46</xdr:row>
      <xdr:rowOff>38100</xdr:rowOff>
    </xdr:to>
    <xdr:sp macro="" textlink="">
      <xdr:nvSpPr>
        <xdr:cNvPr id="4098" name="Text Box 2" hidden="1">
          <a:extLst>
            <a:ext uri="{FF2B5EF4-FFF2-40B4-BE49-F238E27FC236}">
              <a16:creationId xmlns:a16="http://schemas.microsoft.com/office/drawing/2014/main" id="{00F6CDB3-3256-7DB5-5653-2B7338D07AF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57150</xdr:colOff>
      <xdr:row>46</xdr:row>
      <xdr:rowOff>38100</xdr:rowOff>
    </xdr:to>
    <xdr:sp macro="" textlink="">
      <xdr:nvSpPr>
        <xdr:cNvPr id="2" name="AutoShape 2">
          <a:extLst>
            <a:ext uri="{FF2B5EF4-FFF2-40B4-BE49-F238E27FC236}">
              <a16:creationId xmlns:a16="http://schemas.microsoft.com/office/drawing/2014/main" id="{82031BCF-72C0-C937-8E4C-850B1BC8FE6C}"/>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persons/person.xml><?xml version="1.0" encoding="utf-8"?>
<personList xmlns="http://schemas.microsoft.com/office/spreadsheetml/2018/threadedcomments" xmlns:x="http://schemas.openxmlformats.org/spreadsheetml/2006/main">
  <person displayName="Wier, Arjan van der" id="{CB1F4627-FC83-4BF4-BF6C-C4D424B4C491}" userId="" providerId=""/>
</personList>
</file>

<file path=xl/theme/theme1.xml><?xml version="1.0" encoding="utf-8"?>
<a:theme xmlns:a="http://schemas.openxmlformats.org/drawingml/2006/main" name="Kantoor">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Kantoor">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4" dT="2026-06-25T08:54:27.19" personId="{CB1F4627-FC83-4BF4-BF6C-C4D424B4C491}" id="{A377BB78-98B7-416B-A962-9D91449FF731}">
    <text>Verduidelijking n.a.v. vraag 17: eventuele kosten voor separate waterunits die nodig zijn voor gekoeld plat water moeten in de automaat-/leaseprijzen zijn inbegrepen, tenzij elders expliciet uitgevraagd.</text>
  </threadedComment>
  <threadedComment ref="G4" dT="2026-06-25T08:54:41.69" personId="{CB1F4627-FC83-4BF4-BF6C-C4D424B4C491}" id="{BEB3C67D-389B-4E71-A546-BE6552DBF833}">
    <text>Wijziging n.a.v. vragen 1 en 11: jaarkosten rekenen nu met aantal automaten x leasekosten per maand x 12.</text>
  </threadedComment>
</ThreadedComments>
</file>

<file path=xl/threadedComments/threadedComment2.xml><?xml version="1.0" encoding="utf-8"?>
<ThreadedComments xmlns="http://schemas.microsoft.com/office/spreadsheetml/2018/threadedcomments" xmlns:x="http://schemas.openxmlformats.org/spreadsheetml/2006/main">
  <threadedComment ref="D4" dT="2026-06-25T08:56:25.78" personId="{CB1F4627-FC83-4BF4-BF6C-C4D424B4C491}" id="{A2D19143-A019-42E8-9C83-CAB9C923A9DD}">
    <text>Wijziging n.a.v. vragen 4 en 9: jaarkosten rekenen nu met aantal x kosten per maand x 12.</text>
  </threadedComment>
</ThreadedComments>
</file>

<file path=xl/threadedComments/threadedComment3.xml><?xml version="1.0" encoding="utf-8"?>
<ThreadedComments xmlns="http://schemas.microsoft.com/office/spreadsheetml/2018/threadedcomments" xmlns:x="http://schemas.openxmlformats.org/spreadsheetml/2006/main">
  <threadedComment ref="E4" dT="2026-06-25T08:56:42.41" personId="{CB1F4627-FC83-4BF4-BF6C-C4D424B4C491}" id="{126C5409-E10C-45B4-9411-85A94AA7FB2D}">
    <text>ijziging n.a.v. vraag 5: prijs per eenheid is zichtbaar gemaakt met drie decimalen, relevant voor stuksprijzen zoals thee, suiker en creamer.</text>
  </threadedComment>
  <threadedComment ref="F4" dT="2026-06-25T08:56:55.03" personId="{CB1F4627-FC83-4BF4-BF6C-C4D424B4C491}" id="{C379AB51-A8C2-4BF9-BEA1-38648F5C02EF}">
    <text>Aanpassing: formules zijn doorgetrokken voor alle artikelregels (F5:F14) en totaal F15 telt alle regels op.</text>
  </threadedComment>
</ThreadedComments>
</file>

<file path=xl/threadedComments/threadedComment4.xml><?xml version="1.0" encoding="utf-8"?>
<ThreadedComments xmlns="http://schemas.microsoft.com/office/spreadsheetml/2018/threadedcomments" xmlns:x="http://schemas.openxmlformats.org/spreadsheetml/2006/main">
  <threadedComment ref="C3" dT="2026-06-25T08:57:29.29" personId="{CB1F4627-FC83-4BF4-BF6C-C4D424B4C491}" id="{1B044336-61B1-41C7-8158-7E7241992785}">
    <text>Verduidelijking n.a.v. vraag 8: '6 jaar' betreft een fictieve beoordelingsperiode voor vergelijking van inschrijvingen.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workbookViewId="0">
      <selection activeCell="C31" sqref="C31"/>
    </sheetView>
  </sheetViews>
  <sheetFormatPr defaultRowHeight="15" x14ac:dyDescent="0.25"/>
  <cols>
    <col min="2" max="2" width="26.7109375" customWidth="1"/>
    <col min="3" max="3" width="25.140625" customWidth="1"/>
    <col min="5" max="5" width="37.5703125" customWidth="1"/>
    <col min="6" max="6" width="15.7109375" customWidth="1"/>
    <col min="7" max="7" width="17.42578125" customWidth="1"/>
  </cols>
  <sheetData>
    <row r="1" spans="1:9" ht="15.75" x14ac:dyDescent="0.25">
      <c r="A1" s="89" t="s">
        <v>0</v>
      </c>
      <c r="B1" s="89"/>
      <c r="C1" s="89"/>
      <c r="D1" s="89"/>
      <c r="E1" s="89"/>
      <c r="F1" s="89"/>
      <c r="G1" s="89"/>
      <c r="H1" s="1"/>
      <c r="I1" s="1"/>
    </row>
    <row r="2" spans="1:9" ht="15.75" x14ac:dyDescent="0.25">
      <c r="A2" s="90"/>
      <c r="B2" s="90"/>
      <c r="C2" s="70"/>
      <c r="D2" s="15"/>
      <c r="E2" s="15"/>
      <c r="F2" s="15"/>
      <c r="G2" s="15"/>
      <c r="H2" s="2"/>
      <c r="I2" s="2"/>
    </row>
    <row r="3" spans="1:9" ht="15.75" customHeight="1" x14ac:dyDescent="0.25">
      <c r="A3" s="91" t="s">
        <v>1</v>
      </c>
      <c r="B3" s="91"/>
      <c r="C3" s="92"/>
      <c r="D3" s="93" t="s">
        <v>2</v>
      </c>
      <c r="E3" s="94"/>
      <c r="F3" s="94"/>
      <c r="G3" s="95"/>
      <c r="H3" s="2"/>
      <c r="I3" s="2"/>
    </row>
    <row r="4" spans="1:9" ht="31.5" x14ac:dyDescent="0.25">
      <c r="A4" s="3" t="s">
        <v>3</v>
      </c>
      <c r="B4" s="4" t="s">
        <v>4</v>
      </c>
      <c r="C4" s="4" t="s">
        <v>5</v>
      </c>
      <c r="D4" s="3" t="s">
        <v>6</v>
      </c>
      <c r="E4" s="3" t="s">
        <v>7</v>
      </c>
      <c r="F4" s="3" t="s">
        <v>8</v>
      </c>
      <c r="G4" s="3" t="s">
        <v>9</v>
      </c>
      <c r="H4" s="5"/>
      <c r="I4" s="5"/>
    </row>
    <row r="5" spans="1:9" ht="30" x14ac:dyDescent="0.25">
      <c r="A5" s="6">
        <v>1</v>
      </c>
      <c r="B5" s="7" t="s">
        <v>10</v>
      </c>
      <c r="C5" s="8" t="s">
        <v>11</v>
      </c>
      <c r="D5" s="6">
        <v>12</v>
      </c>
      <c r="E5" s="9"/>
      <c r="F5" s="33">
        <v>0</v>
      </c>
      <c r="G5" s="34">
        <f>D5*F5*12</f>
        <v>0</v>
      </c>
      <c r="H5" s="10"/>
      <c r="I5" s="10"/>
    </row>
    <row r="6" spans="1:9" ht="30" x14ac:dyDescent="0.25">
      <c r="A6" s="6" t="s">
        <v>12</v>
      </c>
      <c r="B6" s="7" t="s">
        <v>13</v>
      </c>
      <c r="C6" s="8" t="s">
        <v>11</v>
      </c>
      <c r="D6" s="6">
        <v>1</v>
      </c>
      <c r="E6" s="9"/>
      <c r="F6" s="33">
        <v>0</v>
      </c>
      <c r="G6" s="34">
        <f t="shared" ref="G6:G10" si="0">D6*F6*12</f>
        <v>0</v>
      </c>
      <c r="H6" s="10"/>
      <c r="I6" s="10"/>
    </row>
    <row r="7" spans="1:9" ht="30" x14ac:dyDescent="0.25">
      <c r="A7" s="6">
        <v>2</v>
      </c>
      <c r="B7" s="7" t="s">
        <v>14</v>
      </c>
      <c r="C7" s="8" t="s">
        <v>15</v>
      </c>
      <c r="D7" s="6">
        <v>3</v>
      </c>
      <c r="E7" s="9"/>
      <c r="F7" s="33">
        <v>0</v>
      </c>
      <c r="G7" s="34">
        <f t="shared" si="0"/>
        <v>0</v>
      </c>
      <c r="H7" s="10"/>
      <c r="I7" s="10"/>
    </row>
    <row r="8" spans="1:9" ht="30" x14ac:dyDescent="0.25">
      <c r="A8" s="6">
        <v>3</v>
      </c>
      <c r="B8" s="7" t="s">
        <v>16</v>
      </c>
      <c r="C8" s="8" t="s">
        <v>17</v>
      </c>
      <c r="D8" s="6">
        <v>0</v>
      </c>
      <c r="E8" s="9"/>
      <c r="F8" s="33">
        <v>0</v>
      </c>
      <c r="G8" s="34">
        <f t="shared" si="0"/>
        <v>0</v>
      </c>
      <c r="H8" s="10"/>
      <c r="I8" s="10"/>
    </row>
    <row r="9" spans="1:9" x14ac:dyDescent="0.25">
      <c r="A9" s="6">
        <v>4</v>
      </c>
      <c r="B9" s="7" t="s">
        <v>18</v>
      </c>
      <c r="C9" s="8" t="s">
        <v>19</v>
      </c>
      <c r="D9" s="6">
        <v>1</v>
      </c>
      <c r="E9" s="9"/>
      <c r="F9" s="33">
        <v>0</v>
      </c>
      <c r="G9" s="34">
        <f t="shared" si="0"/>
        <v>0</v>
      </c>
      <c r="H9" s="10"/>
      <c r="I9" s="10"/>
    </row>
    <row r="10" spans="1:9" ht="30" x14ac:dyDescent="0.25">
      <c r="A10" s="6">
        <v>5</v>
      </c>
      <c r="B10" s="7" t="s">
        <v>20</v>
      </c>
      <c r="C10" s="8" t="s">
        <v>21</v>
      </c>
      <c r="D10" s="6">
        <v>1</v>
      </c>
      <c r="E10" s="9"/>
      <c r="F10" s="33">
        <v>0</v>
      </c>
      <c r="G10" s="34">
        <f t="shared" si="0"/>
        <v>0</v>
      </c>
      <c r="H10" s="10"/>
      <c r="I10" s="10"/>
    </row>
    <row r="11" spans="1:9" ht="30" x14ac:dyDescent="0.25">
      <c r="A11" s="6">
        <v>6</v>
      </c>
      <c r="B11" s="7" t="s">
        <v>22</v>
      </c>
      <c r="C11" s="8" t="s">
        <v>23</v>
      </c>
      <c r="D11" s="6">
        <v>2</v>
      </c>
      <c r="E11" s="9"/>
      <c r="F11" s="33">
        <v>0</v>
      </c>
      <c r="G11" s="34">
        <f>D11*F11*12</f>
        <v>0</v>
      </c>
      <c r="H11" s="10"/>
      <c r="I11" s="10"/>
    </row>
    <row r="12" spans="1:9" ht="15.75" x14ac:dyDescent="0.25">
      <c r="A12" s="11"/>
      <c r="B12" s="11"/>
      <c r="C12" s="12" t="s">
        <v>24</v>
      </c>
      <c r="D12" s="13">
        <f>SUM(D5:D11)</f>
        <v>20</v>
      </c>
      <c r="E12" s="13"/>
      <c r="F12" s="35">
        <f>SUMPRODUCT(D5:D11,F5:F11)</f>
        <v>0</v>
      </c>
      <c r="G12" s="35">
        <f>SUM(G5:G11)</f>
        <v>0</v>
      </c>
      <c r="H12" s="10"/>
      <c r="I12" s="10"/>
    </row>
    <row r="13" spans="1:9" x14ac:dyDescent="0.25">
      <c r="A13" s="14"/>
      <c r="B13" s="14"/>
      <c r="C13" s="15"/>
      <c r="D13" s="15"/>
      <c r="E13" s="15"/>
      <c r="F13" s="15"/>
      <c r="G13" s="15"/>
      <c r="H13" s="15"/>
      <c r="I13" s="15"/>
    </row>
    <row r="14" spans="1:9" ht="15.75" x14ac:dyDescent="0.25">
      <c r="A14" s="15"/>
      <c r="B14" s="15"/>
      <c r="C14" s="16"/>
      <c r="D14" s="15"/>
      <c r="E14" s="17" t="s">
        <v>25</v>
      </c>
      <c r="F14" s="17" t="s">
        <v>26</v>
      </c>
      <c r="G14" s="15"/>
      <c r="H14" s="15"/>
      <c r="I14" s="15"/>
    </row>
    <row r="15" spans="1:9" ht="15" customHeight="1" x14ac:dyDescent="0.25">
      <c r="A15" s="15"/>
      <c r="B15" s="15"/>
      <c r="C15" s="82" t="s">
        <v>27</v>
      </c>
      <c r="D15" s="83"/>
      <c r="E15" s="86">
        <f>F12</f>
        <v>0</v>
      </c>
      <c r="F15" s="86">
        <f>G12</f>
        <v>0</v>
      </c>
      <c r="G15" s="15"/>
      <c r="H15" s="15"/>
      <c r="I15" s="15"/>
    </row>
    <row r="16" spans="1:9" ht="15.75" customHeight="1" x14ac:dyDescent="0.25">
      <c r="A16" s="15"/>
      <c r="B16" s="15"/>
      <c r="C16" s="84"/>
      <c r="D16" s="85"/>
      <c r="E16" s="87"/>
      <c r="F16" s="87"/>
      <c r="G16" s="15"/>
      <c r="H16" s="15"/>
      <c r="I16" s="15"/>
    </row>
    <row r="17" spans="1:9" x14ac:dyDescent="0.25">
      <c r="A17" s="15"/>
      <c r="B17" s="15"/>
      <c r="C17" s="15"/>
      <c r="D17" s="15"/>
      <c r="E17" s="15"/>
      <c r="F17" s="15"/>
      <c r="G17" s="15"/>
      <c r="H17" s="15"/>
      <c r="I17" s="15"/>
    </row>
    <row r="18" spans="1:9" x14ac:dyDescent="0.25">
      <c r="A18" s="88" t="s">
        <v>28</v>
      </c>
      <c r="B18" s="88"/>
      <c r="C18" s="88"/>
      <c r="D18" s="88"/>
      <c r="E18" s="88"/>
      <c r="F18" s="88"/>
      <c r="G18" s="88"/>
      <c r="H18" s="15"/>
      <c r="I18" s="15"/>
    </row>
  </sheetData>
  <mergeCells count="8">
    <mergeCell ref="C15:D16"/>
    <mergeCell ref="E15:E16"/>
    <mergeCell ref="F15:F16"/>
    <mergeCell ref="A18:G18"/>
    <mergeCell ref="A1:G1"/>
    <mergeCell ref="A2:B2"/>
    <mergeCell ref="A3:C3"/>
    <mergeCell ref="D3:G3"/>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workbookViewId="0">
      <selection activeCell="F30" sqref="F30"/>
    </sheetView>
  </sheetViews>
  <sheetFormatPr defaultRowHeight="15" x14ac:dyDescent="0.25"/>
  <cols>
    <col min="1" max="1" width="28" customWidth="1"/>
    <col min="2" max="2" width="6.5703125" customWidth="1"/>
    <col min="3" max="4" width="18" customWidth="1"/>
  </cols>
  <sheetData>
    <row r="1" spans="1:11" ht="18" x14ac:dyDescent="0.25">
      <c r="A1" s="89" t="s">
        <v>0</v>
      </c>
      <c r="B1" s="89"/>
      <c r="C1" s="89"/>
      <c r="D1" s="89"/>
      <c r="E1" s="22"/>
      <c r="F1" s="18"/>
      <c r="G1" s="18"/>
      <c r="H1" s="18"/>
      <c r="I1" s="18"/>
      <c r="J1" s="18"/>
      <c r="K1" s="18"/>
    </row>
    <row r="2" spans="1:11" x14ac:dyDescent="0.25">
      <c r="A2" s="29"/>
      <c r="B2" s="29"/>
      <c r="C2" s="29"/>
      <c r="D2" s="29"/>
      <c r="E2" s="29"/>
      <c r="F2" s="19"/>
      <c r="G2" s="19"/>
      <c r="H2" s="19"/>
      <c r="I2" s="19"/>
      <c r="J2" s="19"/>
      <c r="K2" s="19"/>
    </row>
    <row r="3" spans="1:11" ht="15.75" customHeight="1" x14ac:dyDescent="0.25">
      <c r="A3" s="96" t="s">
        <v>29</v>
      </c>
      <c r="B3" s="96"/>
      <c r="C3" s="96"/>
      <c r="D3" s="96"/>
      <c r="E3" s="29"/>
      <c r="F3" s="19"/>
      <c r="G3" s="19"/>
      <c r="H3" s="19"/>
      <c r="I3" s="19"/>
      <c r="J3" s="19"/>
      <c r="K3" s="19"/>
    </row>
    <row r="4" spans="1:11" ht="31.5" x14ac:dyDescent="0.25">
      <c r="A4" s="20" t="s">
        <v>30</v>
      </c>
      <c r="B4" s="20" t="s">
        <v>6</v>
      </c>
      <c r="C4" s="20" t="s">
        <v>31</v>
      </c>
      <c r="D4" s="20" t="s">
        <v>32</v>
      </c>
      <c r="E4" s="29"/>
      <c r="F4" s="19"/>
      <c r="G4" s="19"/>
      <c r="H4" s="19"/>
      <c r="I4" s="19"/>
      <c r="J4" s="19"/>
      <c r="K4" s="19"/>
    </row>
    <row r="5" spans="1:11" ht="21.95" customHeight="1" x14ac:dyDescent="0.25">
      <c r="A5" s="71" t="s">
        <v>33</v>
      </c>
      <c r="B5" s="72">
        <f>Leasekosten!D12-Leasekosten!D6</f>
        <v>19</v>
      </c>
      <c r="C5" s="73">
        <v>0</v>
      </c>
      <c r="D5" s="34">
        <f>B5*C5*12</f>
        <v>0</v>
      </c>
      <c r="E5" s="29"/>
      <c r="F5" s="19"/>
      <c r="G5" s="19"/>
      <c r="H5" s="19"/>
      <c r="I5" s="19"/>
      <c r="J5" s="19"/>
      <c r="K5" s="19"/>
    </row>
    <row r="6" spans="1:11" ht="21.95" customHeight="1" x14ac:dyDescent="0.25">
      <c r="A6" s="71" t="s">
        <v>34</v>
      </c>
      <c r="B6" s="6">
        <f>Leasekosten!D6</f>
        <v>1</v>
      </c>
      <c r="C6" s="73">
        <v>0</v>
      </c>
      <c r="D6" s="34">
        <f>B6*C6*12</f>
        <v>0</v>
      </c>
      <c r="E6" s="29"/>
      <c r="F6" s="19"/>
      <c r="G6" s="19"/>
      <c r="H6" s="19"/>
      <c r="I6" s="19"/>
      <c r="J6" s="19"/>
      <c r="K6" s="19"/>
    </row>
    <row r="7" spans="1:11" ht="21.95" customHeight="1" x14ac:dyDescent="0.25">
      <c r="A7" s="74" t="s">
        <v>35</v>
      </c>
      <c r="B7" s="75">
        <f>SUM(B5:B6)</f>
        <v>20</v>
      </c>
      <c r="C7" s="76">
        <f>SUMPRODUCT(B5:B6,C5:C6)</f>
        <v>0</v>
      </c>
      <c r="D7" s="76">
        <f>SUM(D5:D6)</f>
        <v>0</v>
      </c>
      <c r="E7" s="29"/>
      <c r="F7" s="19"/>
      <c r="G7" s="19"/>
      <c r="H7" s="19"/>
      <c r="I7" s="19"/>
      <c r="J7" s="19"/>
      <c r="K7" s="19"/>
    </row>
    <row r="8" spans="1:11" ht="15.75" x14ac:dyDescent="0.25">
      <c r="A8" s="68"/>
      <c r="B8" s="69"/>
      <c r="C8" s="69"/>
      <c r="D8" s="69"/>
      <c r="E8" s="69"/>
    </row>
    <row r="9" spans="1:11" ht="75.75" x14ac:dyDescent="0.25">
      <c r="A9" s="68" t="s">
        <v>36</v>
      </c>
      <c r="B9" s="69"/>
      <c r="C9" s="69"/>
      <c r="D9" s="69"/>
      <c r="E9" s="69"/>
    </row>
    <row r="10" spans="1:11" ht="15.75" x14ac:dyDescent="0.25">
      <c r="A10" s="69"/>
      <c r="B10" s="69"/>
      <c r="C10" s="69"/>
      <c r="D10" s="69"/>
      <c r="E10" s="69"/>
    </row>
    <row r="11" spans="1:11" ht="15.75" x14ac:dyDescent="0.25">
      <c r="A11" s="69"/>
      <c r="B11" s="69"/>
      <c r="C11" s="69"/>
      <c r="D11" s="69"/>
      <c r="E11" s="69"/>
    </row>
    <row r="12" spans="1:11" ht="15.75" x14ac:dyDescent="0.25">
      <c r="A12" s="69"/>
      <c r="B12" s="69"/>
      <c r="C12" s="69"/>
      <c r="D12" s="69"/>
      <c r="E12" s="69"/>
    </row>
    <row r="13" spans="1:11" ht="15.75" x14ac:dyDescent="0.25">
      <c r="A13" s="69"/>
      <c r="B13" s="69"/>
      <c r="C13" s="69"/>
      <c r="D13" s="69"/>
      <c r="E13" s="69"/>
    </row>
    <row r="14" spans="1:11" ht="15.75" x14ac:dyDescent="0.25">
      <c r="A14" s="69"/>
      <c r="B14" s="69"/>
      <c r="C14" s="69"/>
      <c r="D14" s="69"/>
      <c r="E14" s="69"/>
    </row>
    <row r="15" spans="1:11" ht="15.75" x14ac:dyDescent="0.25">
      <c r="A15" s="69"/>
      <c r="B15" s="69"/>
      <c r="C15" s="69"/>
      <c r="D15" s="69"/>
      <c r="E15" s="69"/>
    </row>
  </sheetData>
  <mergeCells count="2">
    <mergeCell ref="A1:D1"/>
    <mergeCell ref="A3:D3"/>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
  <sheetViews>
    <sheetView tabSelected="1" workbookViewId="0">
      <selection activeCell="E29" sqref="E29"/>
    </sheetView>
  </sheetViews>
  <sheetFormatPr defaultRowHeight="15" x14ac:dyDescent="0.25"/>
  <cols>
    <col min="1" max="1" width="48.140625" customWidth="1"/>
    <col min="2" max="2" width="25.5703125" customWidth="1"/>
    <col min="3" max="3" width="11.42578125" customWidth="1"/>
    <col min="4" max="4" width="10.42578125" customWidth="1"/>
    <col min="5" max="5" width="10.5703125" customWidth="1"/>
    <col min="6" max="6" width="17.5703125" customWidth="1"/>
  </cols>
  <sheetData>
    <row r="1" spans="1:11" ht="18" x14ac:dyDescent="0.25">
      <c r="A1" s="89" t="s">
        <v>0</v>
      </c>
      <c r="B1" s="89"/>
      <c r="C1" s="89"/>
      <c r="D1" s="89"/>
      <c r="E1" s="89"/>
      <c r="F1" s="89"/>
      <c r="G1" s="18"/>
      <c r="H1" s="18"/>
      <c r="I1" s="18"/>
      <c r="J1" s="18"/>
      <c r="K1" s="18"/>
    </row>
    <row r="2" spans="1:11" x14ac:dyDescent="0.25">
      <c r="A2" s="29"/>
      <c r="B2" s="29"/>
      <c r="C2" s="29"/>
      <c r="D2" s="29"/>
      <c r="E2" s="29"/>
      <c r="F2" s="29"/>
      <c r="G2" s="21"/>
      <c r="H2" s="21"/>
      <c r="I2" s="21"/>
      <c r="J2" s="21"/>
      <c r="K2" s="19"/>
    </row>
    <row r="3" spans="1:11" ht="15.75" x14ac:dyDescent="0.25">
      <c r="A3" s="22" t="s">
        <v>37</v>
      </c>
      <c r="B3" s="22"/>
      <c r="C3" s="22"/>
      <c r="D3" s="29"/>
      <c r="E3" s="29"/>
      <c r="F3" s="29"/>
      <c r="G3" s="21"/>
      <c r="H3" s="21"/>
      <c r="I3" s="21"/>
      <c r="J3" s="21"/>
      <c r="K3" s="19"/>
    </row>
    <row r="4" spans="1:11" ht="63" x14ac:dyDescent="0.25">
      <c r="A4" s="23" t="s">
        <v>38</v>
      </c>
      <c r="B4" s="23" t="s">
        <v>39</v>
      </c>
      <c r="C4" s="23" t="s">
        <v>40</v>
      </c>
      <c r="D4" s="23" t="s">
        <v>41</v>
      </c>
      <c r="E4" s="23" t="s">
        <v>42</v>
      </c>
      <c r="F4" s="24" t="s">
        <v>43</v>
      </c>
      <c r="G4" s="5"/>
      <c r="H4" s="5"/>
      <c r="I4" s="5"/>
      <c r="J4" s="5"/>
      <c r="K4" s="25"/>
    </row>
    <row r="5" spans="1:11" ht="21.75" customHeight="1" x14ac:dyDescent="0.25">
      <c r="A5" s="8" t="s">
        <v>44</v>
      </c>
      <c r="B5" s="8" t="s">
        <v>45</v>
      </c>
      <c r="C5" s="26">
        <v>2250</v>
      </c>
      <c r="D5" s="27" t="s">
        <v>46</v>
      </c>
      <c r="E5" s="36">
        <v>0</v>
      </c>
      <c r="F5" s="37">
        <f>C5*E5</f>
        <v>0</v>
      </c>
      <c r="G5" s="1"/>
      <c r="H5" s="1"/>
      <c r="I5" s="1"/>
      <c r="J5" s="1"/>
      <c r="K5" s="28"/>
    </row>
    <row r="6" spans="1:11" ht="21.75" customHeight="1" x14ac:dyDescent="0.25">
      <c r="A6" s="8" t="s">
        <v>47</v>
      </c>
      <c r="B6" s="8" t="s">
        <v>45</v>
      </c>
      <c r="C6" s="26">
        <v>500</v>
      </c>
      <c r="D6" s="27" t="s">
        <v>46</v>
      </c>
      <c r="E6" s="36">
        <v>0</v>
      </c>
      <c r="F6" s="37">
        <f>C6*E6</f>
        <v>0</v>
      </c>
      <c r="G6" s="1"/>
      <c r="H6" s="1"/>
      <c r="I6" s="1"/>
      <c r="J6" s="1"/>
      <c r="K6" s="28"/>
    </row>
    <row r="7" spans="1:11" ht="21.75" customHeight="1" x14ac:dyDescent="0.25">
      <c r="A7" s="8" t="s">
        <v>48</v>
      </c>
      <c r="B7" s="8" t="s">
        <v>45</v>
      </c>
      <c r="C7" s="26">
        <v>62</v>
      </c>
      <c r="D7" s="27" t="s">
        <v>46</v>
      </c>
      <c r="E7" s="36">
        <v>0</v>
      </c>
      <c r="F7" s="37">
        <f t="shared" ref="F6:F14" si="0">C7*E7</f>
        <v>0</v>
      </c>
      <c r="G7" s="1"/>
      <c r="H7" s="1"/>
      <c r="I7" s="1"/>
      <c r="J7" s="1"/>
      <c r="K7" s="28"/>
    </row>
    <row r="8" spans="1:11" ht="21.75" customHeight="1" x14ac:dyDescent="0.25">
      <c r="A8" s="8" t="s">
        <v>49</v>
      </c>
      <c r="B8" s="8" t="s">
        <v>45</v>
      </c>
      <c r="C8" s="27">
        <v>600</v>
      </c>
      <c r="D8" s="27" t="s">
        <v>46</v>
      </c>
      <c r="E8" s="36">
        <v>0</v>
      </c>
      <c r="F8" s="37">
        <f t="shared" si="0"/>
        <v>0</v>
      </c>
      <c r="G8" s="1"/>
      <c r="H8" s="1"/>
      <c r="I8" s="1"/>
      <c r="J8" s="1"/>
      <c r="K8" s="28"/>
    </row>
    <row r="9" spans="1:11" ht="21.75" customHeight="1" x14ac:dyDescent="0.25">
      <c r="A9" s="8" t="s">
        <v>50</v>
      </c>
      <c r="B9" s="8" t="s">
        <v>45</v>
      </c>
      <c r="C9" s="26">
        <v>30</v>
      </c>
      <c r="D9" s="27" t="s">
        <v>46</v>
      </c>
      <c r="E9" s="36">
        <v>0</v>
      </c>
      <c r="F9" s="37">
        <f t="shared" si="0"/>
        <v>0</v>
      </c>
      <c r="G9" s="1"/>
      <c r="H9" s="1"/>
      <c r="I9" s="1"/>
      <c r="J9" s="1"/>
      <c r="K9" s="28"/>
    </row>
    <row r="10" spans="1:11" ht="21.75" customHeight="1" x14ac:dyDescent="0.25">
      <c r="A10" s="8" t="s">
        <v>51</v>
      </c>
      <c r="B10" s="8" t="s">
        <v>52</v>
      </c>
      <c r="C10" s="26">
        <v>1500</v>
      </c>
      <c r="D10" s="27" t="s">
        <v>46</v>
      </c>
      <c r="E10" s="36">
        <v>0</v>
      </c>
      <c r="F10" s="37">
        <f t="shared" si="0"/>
        <v>0</v>
      </c>
      <c r="G10" s="1"/>
      <c r="H10" s="1"/>
      <c r="I10" s="1"/>
      <c r="J10" s="1"/>
      <c r="K10" s="28"/>
    </row>
    <row r="11" spans="1:11" ht="21.75" customHeight="1" x14ac:dyDescent="0.25">
      <c r="A11" s="8" t="s">
        <v>53</v>
      </c>
      <c r="B11" s="8" t="s">
        <v>54</v>
      </c>
      <c r="C11" s="26">
        <v>35000</v>
      </c>
      <c r="D11" s="27" t="s">
        <v>55</v>
      </c>
      <c r="E11" s="36">
        <v>0</v>
      </c>
      <c r="F11" s="37">
        <f t="shared" si="0"/>
        <v>0</v>
      </c>
      <c r="G11" s="1"/>
      <c r="H11" s="1"/>
      <c r="I11" s="1"/>
      <c r="J11" s="1"/>
      <c r="K11" s="28"/>
    </row>
    <row r="12" spans="1:11" ht="21.75" customHeight="1" x14ac:dyDescent="0.25">
      <c r="A12" s="8" t="s">
        <v>56</v>
      </c>
      <c r="B12" s="8" t="s">
        <v>54</v>
      </c>
      <c r="C12" s="26">
        <v>200000</v>
      </c>
      <c r="D12" s="27" t="s">
        <v>55</v>
      </c>
      <c r="E12" s="36">
        <v>0</v>
      </c>
      <c r="F12" s="37">
        <f t="shared" si="0"/>
        <v>0</v>
      </c>
      <c r="G12" s="1"/>
      <c r="H12" s="1"/>
      <c r="I12" s="1"/>
      <c r="J12" s="1"/>
      <c r="K12" s="28"/>
    </row>
    <row r="13" spans="1:11" ht="21.75" customHeight="1" x14ac:dyDescent="0.25">
      <c r="A13" s="8" t="s">
        <v>57</v>
      </c>
      <c r="B13" s="8" t="s">
        <v>54</v>
      </c>
      <c r="C13" s="26">
        <v>7500</v>
      </c>
      <c r="D13" s="27" t="s">
        <v>55</v>
      </c>
      <c r="E13" s="36">
        <v>0</v>
      </c>
      <c r="F13" s="37">
        <f>C13*E13</f>
        <v>0</v>
      </c>
      <c r="G13" s="1"/>
      <c r="H13" s="1"/>
      <c r="I13" s="1"/>
      <c r="J13" s="1"/>
      <c r="K13" s="28"/>
    </row>
    <row r="14" spans="1:11" ht="21.75" customHeight="1" x14ac:dyDescent="0.25">
      <c r="A14" s="8" t="s">
        <v>58</v>
      </c>
      <c r="B14" s="8" t="s">
        <v>54</v>
      </c>
      <c r="C14" s="26">
        <v>40000</v>
      </c>
      <c r="D14" s="27" t="s">
        <v>55</v>
      </c>
      <c r="E14" s="36">
        <v>0</v>
      </c>
      <c r="F14" s="37">
        <f t="shared" si="0"/>
        <v>0</v>
      </c>
      <c r="G14" s="1"/>
      <c r="H14" s="1"/>
      <c r="I14" s="1"/>
      <c r="J14" s="1"/>
      <c r="K14" s="28"/>
    </row>
    <row r="15" spans="1:11" ht="15.75" customHeight="1" x14ac:dyDescent="0.25">
      <c r="A15" s="97" t="s">
        <v>35</v>
      </c>
      <c r="B15" s="98"/>
      <c r="C15" s="98"/>
      <c r="D15" s="98"/>
      <c r="E15" s="99"/>
      <c r="F15" s="38">
        <f>SUM(F5:F14)</f>
        <v>0</v>
      </c>
      <c r="G15" s="1"/>
      <c r="H15" s="1"/>
      <c r="I15" s="1"/>
      <c r="J15" s="1"/>
      <c r="K15" s="28"/>
    </row>
    <row r="16" spans="1:11" x14ac:dyDescent="0.25">
      <c r="A16" s="1"/>
      <c r="B16" s="1"/>
      <c r="C16" s="1"/>
      <c r="D16" s="1"/>
      <c r="E16" s="1"/>
      <c r="F16" s="1"/>
      <c r="G16" s="1"/>
      <c r="H16" s="1"/>
      <c r="I16" s="1"/>
      <c r="J16" s="1"/>
      <c r="K16" s="28"/>
    </row>
    <row r="17" spans="1:7" x14ac:dyDescent="0.25">
      <c r="A17" s="88" t="s">
        <v>28</v>
      </c>
      <c r="B17" s="88"/>
      <c r="C17" s="88"/>
      <c r="D17" s="88"/>
      <c r="E17" s="88"/>
      <c r="F17" s="88"/>
      <c r="G17" s="88"/>
    </row>
  </sheetData>
  <mergeCells count="3">
    <mergeCell ref="A1:F1"/>
    <mergeCell ref="A15:E15"/>
    <mergeCell ref="A17:G1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2"/>
  <sheetViews>
    <sheetView workbookViewId="0">
      <selection activeCell="C13" sqref="C13"/>
    </sheetView>
  </sheetViews>
  <sheetFormatPr defaultRowHeight="15" x14ac:dyDescent="0.25"/>
  <cols>
    <col min="1" max="1" width="32" customWidth="1"/>
    <col min="2" max="2" width="18" customWidth="1"/>
    <col min="3" max="3" width="28" customWidth="1"/>
  </cols>
  <sheetData>
    <row r="1" spans="1:25" ht="18" x14ac:dyDescent="0.25">
      <c r="A1" s="89" t="s">
        <v>0</v>
      </c>
      <c r="B1" s="89"/>
      <c r="C1" s="89"/>
      <c r="D1" s="18"/>
      <c r="E1" s="18"/>
      <c r="F1" s="18"/>
      <c r="G1" s="18"/>
      <c r="H1" s="18"/>
      <c r="I1" s="18"/>
      <c r="J1" s="1"/>
      <c r="K1" s="1"/>
      <c r="L1" s="1"/>
      <c r="M1" s="1"/>
      <c r="N1" s="1"/>
      <c r="O1" s="1"/>
      <c r="P1" s="1"/>
      <c r="Q1" s="1"/>
      <c r="R1" s="1"/>
      <c r="S1" s="1"/>
      <c r="T1" s="1"/>
      <c r="U1" s="1"/>
      <c r="V1" s="1"/>
      <c r="W1" s="1"/>
      <c r="X1" s="1"/>
      <c r="Y1" s="1"/>
    </row>
    <row r="2" spans="1:25" x14ac:dyDescent="0.25">
      <c r="A2" s="29"/>
      <c r="B2" s="29"/>
      <c r="C2" s="29"/>
      <c r="D2" s="29"/>
      <c r="E2" s="29"/>
      <c r="F2" s="29"/>
      <c r="G2" s="29"/>
      <c r="H2" s="29"/>
      <c r="I2" s="29"/>
      <c r="J2" s="29"/>
      <c r="K2" s="29"/>
      <c r="L2" s="29"/>
      <c r="M2" s="29"/>
      <c r="N2" s="29"/>
      <c r="O2" s="29"/>
      <c r="P2" s="29"/>
      <c r="Q2" s="29"/>
      <c r="R2" s="29"/>
      <c r="S2" s="29"/>
      <c r="T2" s="29"/>
      <c r="U2" s="29"/>
      <c r="V2" s="29"/>
      <c r="W2" s="29"/>
      <c r="X2" s="29"/>
      <c r="Y2" s="29"/>
    </row>
    <row r="3" spans="1:25" ht="47.25" x14ac:dyDescent="0.25">
      <c r="A3" s="30" t="s">
        <v>59</v>
      </c>
      <c r="B3" s="31" t="s">
        <v>60</v>
      </c>
      <c r="C3" s="44" t="s">
        <v>61</v>
      </c>
      <c r="D3" s="29"/>
      <c r="E3" s="45"/>
      <c r="F3" s="29"/>
      <c r="G3" s="29"/>
      <c r="H3" s="29"/>
      <c r="I3" s="29"/>
      <c r="J3" s="29"/>
      <c r="K3" s="29"/>
      <c r="L3" s="29"/>
      <c r="M3" s="29"/>
      <c r="N3" s="29"/>
      <c r="O3" s="29"/>
      <c r="P3" s="29"/>
      <c r="Q3" s="29"/>
      <c r="R3" s="29"/>
      <c r="S3" s="29"/>
      <c r="T3" s="29"/>
      <c r="U3" s="29"/>
      <c r="V3" s="29"/>
      <c r="W3" s="29"/>
      <c r="X3" s="29"/>
      <c r="Y3" s="29"/>
    </row>
    <row r="4" spans="1:25" x14ac:dyDescent="0.25">
      <c r="A4" s="7" t="s">
        <v>62</v>
      </c>
      <c r="B4" s="39">
        <f>Leasekosten!F15</f>
        <v>0</v>
      </c>
      <c r="C4" s="40">
        <f>B4*6</f>
        <v>0</v>
      </c>
      <c r="D4" s="29"/>
      <c r="E4" s="29"/>
      <c r="F4" s="29"/>
      <c r="G4" s="29"/>
      <c r="H4" s="29"/>
      <c r="I4" s="29"/>
      <c r="J4" s="29"/>
      <c r="K4" s="29"/>
      <c r="L4" s="29"/>
      <c r="M4" s="29"/>
      <c r="N4" s="29"/>
      <c r="O4" s="29"/>
      <c r="P4" s="29"/>
      <c r="Q4" s="29"/>
      <c r="R4" s="29"/>
      <c r="S4" s="29"/>
      <c r="T4" s="29"/>
      <c r="U4" s="29"/>
      <c r="V4" s="29"/>
      <c r="W4" s="29"/>
      <c r="X4" s="29"/>
      <c r="Y4" s="29"/>
    </row>
    <row r="5" spans="1:25" x14ac:dyDescent="0.25">
      <c r="A5" s="7" t="s">
        <v>29</v>
      </c>
      <c r="B5" s="39">
        <f>'Kosten Onderhoud en Service'!D7</f>
        <v>0</v>
      </c>
      <c r="C5" s="40">
        <f t="shared" ref="C5:C6" si="0">B5*6</f>
        <v>0</v>
      </c>
      <c r="D5" s="29"/>
      <c r="E5" s="29"/>
      <c r="F5" s="29"/>
      <c r="G5" s="29"/>
      <c r="H5" s="29"/>
      <c r="I5" s="29"/>
      <c r="J5" s="29"/>
      <c r="K5" s="29"/>
      <c r="L5" s="29"/>
      <c r="M5" s="29"/>
      <c r="N5" s="29"/>
      <c r="O5" s="29"/>
      <c r="P5" s="29"/>
      <c r="Q5" s="29"/>
      <c r="R5" s="29"/>
      <c r="S5" s="29"/>
      <c r="T5" s="29"/>
      <c r="U5" s="29"/>
      <c r="V5" s="29"/>
      <c r="W5" s="29"/>
      <c r="X5" s="29"/>
      <c r="Y5" s="29"/>
    </row>
    <row r="6" spans="1:25" x14ac:dyDescent="0.25">
      <c r="A6" s="7" t="s">
        <v>63</v>
      </c>
      <c r="B6" s="39">
        <f>'Kosten Ingrediënten en verbruik'!F15</f>
        <v>0</v>
      </c>
      <c r="C6" s="40">
        <f t="shared" si="0"/>
        <v>0</v>
      </c>
      <c r="D6" s="29"/>
      <c r="E6" s="29"/>
      <c r="F6" s="29"/>
      <c r="G6" s="29"/>
      <c r="H6" s="29"/>
      <c r="I6" s="29"/>
      <c r="J6" s="29"/>
      <c r="K6" s="29"/>
      <c r="L6" s="29"/>
      <c r="M6" s="29"/>
      <c r="N6" s="29"/>
      <c r="O6" s="29"/>
      <c r="P6" s="29"/>
      <c r="Q6" s="29"/>
      <c r="R6" s="29"/>
      <c r="S6" s="29"/>
      <c r="T6" s="29"/>
      <c r="U6" s="29"/>
      <c r="V6" s="29"/>
      <c r="W6" s="29"/>
      <c r="X6" s="29"/>
      <c r="Y6" s="29"/>
    </row>
    <row r="7" spans="1:25" ht="15.75" x14ac:dyDescent="0.25">
      <c r="A7" s="32" t="s">
        <v>24</v>
      </c>
      <c r="B7" s="41">
        <f>SUM(B4:B6)</f>
        <v>0</v>
      </c>
      <c r="C7" s="42">
        <f>SUM(C4:C6)</f>
        <v>0</v>
      </c>
      <c r="D7" s="29"/>
      <c r="E7" s="29"/>
      <c r="F7" s="29"/>
      <c r="G7" s="29"/>
      <c r="H7" s="29"/>
      <c r="I7" s="29"/>
      <c r="J7" s="29"/>
      <c r="K7" s="29"/>
      <c r="L7" s="29"/>
      <c r="M7" s="29"/>
      <c r="N7" s="29"/>
      <c r="O7" s="29"/>
      <c r="P7" s="29"/>
      <c r="Q7" s="29"/>
      <c r="R7" s="29"/>
      <c r="S7" s="29"/>
      <c r="T7" s="29"/>
      <c r="U7" s="29"/>
      <c r="V7" s="29"/>
      <c r="W7" s="29"/>
      <c r="X7" s="29"/>
      <c r="Y7" s="29"/>
    </row>
    <row r="8" spans="1:25" x14ac:dyDescent="0.25">
      <c r="A8" s="29"/>
      <c r="B8" s="43"/>
      <c r="C8" s="43"/>
      <c r="D8" s="29"/>
      <c r="E8" s="29"/>
      <c r="F8" s="29"/>
      <c r="G8" s="29"/>
      <c r="H8" s="29"/>
      <c r="I8" s="29"/>
      <c r="J8" s="29"/>
      <c r="K8" s="29"/>
      <c r="L8" s="29"/>
      <c r="M8" s="29"/>
      <c r="N8" s="29"/>
      <c r="O8" s="29"/>
      <c r="P8" s="29"/>
      <c r="Q8" s="29"/>
      <c r="R8" s="29"/>
      <c r="S8" s="29"/>
      <c r="T8" s="29"/>
      <c r="U8" s="29"/>
      <c r="V8" s="29"/>
      <c r="W8" s="29"/>
      <c r="X8" s="29"/>
      <c r="Y8" s="29"/>
    </row>
    <row r="9" spans="1:25" ht="15.75" x14ac:dyDescent="0.25">
      <c r="A9" s="67"/>
      <c r="B9" s="77"/>
      <c r="C9" s="77"/>
    </row>
    <row r="10" spans="1:25" x14ac:dyDescent="0.25">
      <c r="A10" s="104" t="s">
        <v>64</v>
      </c>
      <c r="B10" s="100">
        <f>C7</f>
        <v>0</v>
      </c>
      <c r="C10" s="101"/>
    </row>
    <row r="11" spans="1:25" x14ac:dyDescent="0.25">
      <c r="A11" s="105"/>
      <c r="B11" s="102"/>
      <c r="C11" s="103"/>
    </row>
    <row r="12" spans="1:25" ht="36" customHeight="1" x14ac:dyDescent="0.25">
      <c r="A12" s="106" t="s">
        <v>65</v>
      </c>
      <c r="B12" s="106"/>
      <c r="C12" s="106"/>
    </row>
  </sheetData>
  <mergeCells count="4">
    <mergeCell ref="A1:C1"/>
    <mergeCell ref="B10:C11"/>
    <mergeCell ref="A10:A11"/>
    <mergeCell ref="A12:C12"/>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5"/>
  <sheetViews>
    <sheetView workbookViewId="0">
      <selection activeCell="J11" sqref="J11"/>
    </sheetView>
  </sheetViews>
  <sheetFormatPr defaultRowHeight="15" x14ac:dyDescent="0.25"/>
  <cols>
    <col min="1" max="1" width="22" customWidth="1"/>
    <col min="2" max="2" width="28" customWidth="1"/>
    <col min="3" max="3" width="10" customWidth="1"/>
    <col min="4" max="5" width="18" customWidth="1"/>
  </cols>
  <sheetData>
    <row r="1" spans="1:5" ht="24" customHeight="1" x14ac:dyDescent="0.25">
      <c r="A1" s="78" t="s">
        <v>0</v>
      </c>
      <c r="B1" s="78"/>
      <c r="C1" s="78"/>
      <c r="D1" s="78"/>
      <c r="E1" s="78"/>
    </row>
    <row r="3" spans="1:5" ht="26.1" customHeight="1" x14ac:dyDescent="0.25">
      <c r="A3" s="79" t="s">
        <v>66</v>
      </c>
      <c r="B3" s="79"/>
      <c r="C3" s="79"/>
      <c r="D3" s="79"/>
      <c r="E3" s="79"/>
    </row>
    <row r="4" spans="1:5" ht="33.950000000000003" customHeight="1" x14ac:dyDescent="0.25">
      <c r="A4" s="46" t="s">
        <v>4</v>
      </c>
      <c r="B4" s="47" t="s">
        <v>67</v>
      </c>
      <c r="C4" s="47" t="s">
        <v>6</v>
      </c>
      <c r="D4" s="47" t="s">
        <v>68</v>
      </c>
      <c r="E4" s="48" t="s">
        <v>24</v>
      </c>
    </row>
    <row r="5" spans="1:5" ht="24" customHeight="1" x14ac:dyDescent="0.25">
      <c r="A5" s="49" t="s">
        <v>20</v>
      </c>
      <c r="B5" s="50" t="s">
        <v>69</v>
      </c>
      <c r="C5" s="58">
        <v>1</v>
      </c>
      <c r="D5" s="55">
        <v>0</v>
      </c>
      <c r="E5" s="61">
        <f>C5*D5</f>
        <v>0</v>
      </c>
    </row>
    <row r="6" spans="1:5" ht="24" customHeight="1" x14ac:dyDescent="0.25">
      <c r="A6" s="51" t="s">
        <v>20</v>
      </c>
      <c r="B6" s="52" t="s">
        <v>70</v>
      </c>
      <c r="C6" s="59">
        <v>1</v>
      </c>
      <c r="D6" s="56">
        <v>0</v>
      </c>
      <c r="E6" s="62">
        <f>C6*D6</f>
        <v>0</v>
      </c>
    </row>
    <row r="7" spans="1:5" ht="24" customHeight="1" x14ac:dyDescent="0.25">
      <c r="A7" s="51" t="s">
        <v>22</v>
      </c>
      <c r="B7" s="52" t="s">
        <v>69</v>
      </c>
      <c r="C7" s="59">
        <v>1</v>
      </c>
      <c r="D7" s="56">
        <v>0</v>
      </c>
      <c r="E7" s="62">
        <f>C7*D7</f>
        <v>0</v>
      </c>
    </row>
    <row r="8" spans="1:5" ht="24" customHeight="1" x14ac:dyDescent="0.25">
      <c r="A8" s="53" t="s">
        <v>22</v>
      </c>
      <c r="B8" s="54" t="s">
        <v>70</v>
      </c>
      <c r="C8" s="60">
        <v>1</v>
      </c>
      <c r="D8" s="57">
        <v>0</v>
      </c>
      <c r="E8" s="63">
        <f>C8*D8</f>
        <v>0</v>
      </c>
    </row>
    <row r="10" spans="1:5" ht="24" customHeight="1" x14ac:dyDescent="0.25">
      <c r="A10" s="64" t="s">
        <v>71</v>
      </c>
      <c r="B10" s="65"/>
      <c r="C10" s="65"/>
      <c r="D10" s="65"/>
      <c r="E10" s="66">
        <f>SUM(E5:E8)</f>
        <v>0</v>
      </c>
    </row>
    <row r="12" spans="1:5" ht="26.1" customHeight="1" x14ac:dyDescent="0.25">
      <c r="A12" s="80" t="s">
        <v>72</v>
      </c>
      <c r="B12" s="80"/>
      <c r="C12" s="80"/>
      <c r="D12" s="80"/>
      <c r="E12" s="80"/>
    </row>
    <row r="13" spans="1:5" ht="26.1" customHeight="1" x14ac:dyDescent="0.25">
      <c r="A13" s="80"/>
      <c r="B13" s="80"/>
      <c r="C13" s="80"/>
      <c r="D13" s="80"/>
      <c r="E13" s="80"/>
    </row>
    <row r="15" spans="1:5" ht="39.950000000000003" customHeight="1" x14ac:dyDescent="0.25">
      <c r="A15" s="81" t="s">
        <v>36</v>
      </c>
      <c r="B15" s="81"/>
      <c r="C15" s="81"/>
      <c r="D15" s="81"/>
      <c r="E15" s="81"/>
    </row>
  </sheetData>
  <mergeCells count="4">
    <mergeCell ref="A1:E1"/>
    <mergeCell ref="A3:E3"/>
    <mergeCell ref="A12:E13"/>
    <mergeCell ref="A15:E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mschrijving xmlns="3932aa35-ebf5-4558-94f0-9984ebd7c06e" xsi:nil="true"/>
    <_dlc_DocId xmlns="d2d33311-6d6f-4f19-a6bf-c02afe34b7fa">GEMSML-1050719524-3344</_dlc_DocId>
    <_dlc_DocIdUrl xmlns="d2d33311-6d6f-4f19-a6bf-c02afe34b7fa">
      <Url>https://smallingerland.sharepoint.com/sites/THEMA-Inkopen-en-aanbesteden/_layouts/15/DocIdRedir.aspx?ID=GEMSML-1050719524-3344</Url>
      <Description>GEMSML-1050719524-3344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Werkdocument" ma:contentTypeID="0x010100F043BBD842998E4DAEEA0003F9CB37E913001A76ABEF2BCCD7459D2C480DC6CE6FA7" ma:contentTypeVersion="7" ma:contentTypeDescription="Basis-inhoudstype voor Gemeente Smallingerland binnen de Teams-omgevingen." ma:contentTypeScope="" ma:versionID="8552eb8d16217adc61f89fb62dc4b9b2">
  <xsd:schema xmlns:xsd="http://www.w3.org/2001/XMLSchema" xmlns:xs="http://www.w3.org/2001/XMLSchema" xmlns:p="http://schemas.microsoft.com/office/2006/metadata/properties" xmlns:ns2="d2d33311-6d6f-4f19-a6bf-c02afe34b7fa" xmlns:ns3="3932aa35-ebf5-4558-94f0-9984ebd7c06e" xmlns:ns4="9569d57e-d633-4651-92b3-df64954db4c6" targetNamespace="http://schemas.microsoft.com/office/2006/metadata/properties" ma:root="true" ma:fieldsID="d86709ace8b0972633c1dd6a3e999c8e" ns2:_="" ns3:_="" ns4:_="">
    <xsd:import namespace="d2d33311-6d6f-4f19-a6bf-c02afe34b7fa"/>
    <xsd:import namespace="3932aa35-ebf5-4558-94f0-9984ebd7c06e"/>
    <xsd:import namespace="9569d57e-d633-4651-92b3-df64954db4c6"/>
    <xsd:element name="properties">
      <xsd:complexType>
        <xsd:sequence>
          <xsd:element name="documentManagement">
            <xsd:complexType>
              <xsd:all>
                <xsd:element ref="ns2:_dlc_DocId" minOccurs="0"/>
                <xsd:element ref="ns2:_dlc_DocIdUrl" minOccurs="0"/>
                <xsd:element ref="ns2:_dlc_DocIdPersistId" minOccurs="0"/>
                <xsd:element ref="ns3:Omschrijving" minOccurs="0"/>
                <xsd:element ref="ns4:MediaServiceMetadata" minOccurs="0"/>
                <xsd:element ref="ns4:MediaServiceFastMetadata" minOccurs="0"/>
                <xsd:element ref="ns4: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33311-6d6f-4f19-a6bf-c02afe34b7f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932aa35-ebf5-4558-94f0-9984ebd7c06e" elementFormDefault="qualified">
    <xsd:import namespace="http://schemas.microsoft.com/office/2006/documentManagement/types"/>
    <xsd:import namespace="http://schemas.microsoft.com/office/infopath/2007/PartnerControls"/>
    <xsd:element name="Omschrijving" ma:index="11" nillable="true" ma:displayName="Omschrijving" ma:description="Korte omschrijving van het document" ma:internalName="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9d57e-d633-4651-92b3-df64954db4c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1BED5B-71D6-4968-8976-B9A3A1929AB5}">
  <ds:schemaRefs>
    <ds:schemaRef ds:uri="http://schemas.microsoft.com/office/2006/metadata/properties"/>
    <ds:schemaRef ds:uri="http://schemas.microsoft.com/office/infopath/2007/PartnerControls"/>
    <ds:schemaRef ds:uri="3932aa35-ebf5-4558-94f0-9984ebd7c06e"/>
    <ds:schemaRef ds:uri="d2d33311-6d6f-4f19-a6bf-c02afe34b7fa"/>
  </ds:schemaRefs>
</ds:datastoreItem>
</file>

<file path=customXml/itemProps2.xml><?xml version="1.0" encoding="utf-8"?>
<ds:datastoreItem xmlns:ds="http://schemas.openxmlformats.org/officeDocument/2006/customXml" ds:itemID="{16760353-C97A-40F8-A972-9514C85E13C7}">
  <ds:schemaRefs>
    <ds:schemaRef ds:uri="http://schemas.microsoft.com/sharepoint/v3/contenttype/forms"/>
  </ds:schemaRefs>
</ds:datastoreItem>
</file>

<file path=customXml/itemProps3.xml><?xml version="1.0" encoding="utf-8"?>
<ds:datastoreItem xmlns:ds="http://schemas.openxmlformats.org/officeDocument/2006/customXml" ds:itemID="{E1C4FDC5-907C-4412-8F80-DB868CE5D301}">
  <ds:schemaRefs>
    <ds:schemaRef ds:uri="http://schemas.microsoft.com/sharepoint/events"/>
  </ds:schemaRefs>
</ds:datastoreItem>
</file>

<file path=customXml/itemProps4.xml><?xml version="1.0" encoding="utf-8"?>
<ds:datastoreItem xmlns:ds="http://schemas.openxmlformats.org/officeDocument/2006/customXml" ds:itemID="{C5775BD9-5492-4F80-9FA7-19648EA51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33311-6d6f-4f19-a6bf-c02afe34b7fa"/>
    <ds:schemaRef ds:uri="3932aa35-ebf5-4558-94f0-9984ebd7c06e"/>
    <ds:schemaRef ds:uri="9569d57e-d633-4651-92b3-df64954db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Leasekosten</vt:lpstr>
      <vt:lpstr>Kosten Onderhoud en Service</vt:lpstr>
      <vt:lpstr>Kosten Ingrediënten en verbruik</vt:lpstr>
      <vt:lpstr>Totale inschrijfprijs</vt:lpstr>
      <vt:lpstr>Optionele stelposten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Wier, Arjan van der</cp:lastModifiedBy>
  <dcterms:created xsi:type="dcterms:W3CDTF">2026-08-18T07:42:01Z</dcterms:created>
  <dcterms:modified xsi:type="dcterms:W3CDTF">2026-08-27T09:02:55Z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0x010100F043BBD842998E4DAEEA0003F9CB37E913001A76ABEF2BCCD7459D2C480DC6CE6FA7</vt:lpwstr>
  </property>
  <property fmtid="{D5CDD505-2E9C-101B-9397-08002B2CF9AE}" pid="3" name="_dlc_DocIdItemGuid">
    <vt:lpwstr>1fe4d4a4-988a-401e-b43b-e32c03e2fa1b</vt:lpwstr>
  </property>
</Properties>
</file>