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01. Projecten\02. Lopend\Den Bosch\2250623 - Prov. NB - Aanbesteding Meet en Regeltechniek\05 Dossier\Aanbesteding\Leidraad\Bijlagen\Inschrijfbiljet\"/>
    </mc:Choice>
  </mc:AlternateContent>
  <xr:revisionPtr revIDLastSave="0" documentId="13_ncr:1_{DA2BF8A6-F697-4303-B22A-CDA0300296DC}" xr6:coauthVersionLast="47" xr6:coauthVersionMax="47" xr10:uidLastSave="{00000000-0000-0000-0000-000000000000}"/>
  <workbookProtection workbookAlgorithmName="SHA-512" workbookHashValue="xLDq+epScO6jZPZ34XKiNFrqow0UGNl6WTnL3KotDw3ObsUQOTf0bxcST1C0TYII9+vs0GxDUb7dQvEj4ehd/A==" workbookSaltValue="LbGLEbjs6JCnsW+1y02mfA==" workbookSpinCount="100000" lockStructure="1"/>
  <bookViews>
    <workbookView xWindow="-120" yWindow="-120" windowWidth="29040" windowHeight="15720" xr2:uid="{3224DEAA-A8AB-4F73-91F1-BC5A2D71B9DD}"/>
  </bookViews>
  <sheets>
    <sheet name="Inschrijfbiljet" sheetId="1" r:id="rId1"/>
    <sheet name="Verzamelblad per gebouw" sheetId="2" r:id="rId2"/>
    <sheet name="A Inventaris" sheetId="3" r:id="rId3"/>
    <sheet name="B calc schema" sheetId="4" r:id="rId4"/>
    <sheet name="C calc schema proj" sheetId="5" r:id="rId5"/>
    <sheet name="D voorst subco" sheetId="6" r:id="rId6"/>
  </sheets>
  <externalReferences>
    <externalReference r:id="rId7"/>
  </externalReferences>
  <definedNames>
    <definedName name="_xlnm.Print_Area" localSheetId="2">Tabel1[#All]</definedName>
    <definedName name="_xlnm.Print_Area" localSheetId="3">'B calc schema'!$A$1:$J$49</definedName>
    <definedName name="_xlnm.Print_Area" localSheetId="4">'C calc schema proj'!$A$1:$J$53</definedName>
    <definedName name="_xlnm.Print_Area" localSheetId="5">'D voorst subco'!$A$1:$I$47</definedName>
    <definedName name="_xlnm.Print_Area" localSheetId="0">Inschrijfbiljet!$A$1:$H$43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9" i="6" l="1"/>
  <c r="C41" i="6"/>
  <c r="C39" i="6"/>
  <c r="D7" i="6"/>
  <c r="G44" i="5"/>
  <c r="D47" i="5"/>
  <c r="D44" i="5"/>
  <c r="E6" i="5"/>
  <c r="G41" i="4"/>
  <c r="D43" i="4"/>
  <c r="D41" i="4"/>
  <c r="E6" i="4"/>
  <c r="H16" i="2"/>
  <c r="C18" i="2"/>
  <c r="C16" i="2"/>
  <c r="B3" i="6"/>
  <c r="L38" i="5"/>
  <c r="P20" i="5" s="1"/>
  <c r="M29" i="5"/>
  <c r="L29" i="5"/>
  <c r="M28" i="5"/>
  <c r="M27" i="5"/>
  <c r="L18" i="5"/>
  <c r="L15" i="5"/>
  <c r="L14" i="5"/>
  <c r="B1" i="5"/>
  <c r="L35" i="4"/>
  <c r="L19" i="4"/>
  <c r="L16" i="4"/>
  <c r="L15" i="4"/>
  <c r="B1" i="4"/>
  <c r="V76" i="3"/>
  <c r="G6" i="2" s="1"/>
  <c r="H6" i="2" s="1"/>
  <c r="V47" i="3"/>
  <c r="G5" i="2" s="1"/>
  <c r="I13" i="2"/>
  <c r="H17" i="1" s="1"/>
  <c r="H9" i="2"/>
  <c r="H8" i="2"/>
  <c r="H7" i="2"/>
  <c r="B1" i="2"/>
  <c r="D38" i="1"/>
  <c r="G13" i="2" l="1"/>
  <c r="L23" i="4"/>
  <c r="L24" i="5"/>
  <c r="P15" i="5"/>
  <c r="M30" i="5"/>
  <c r="N30" i="5" s="1"/>
  <c r="P22" i="5" s="1"/>
  <c r="P18" i="5"/>
  <c r="P24" i="5" s="1"/>
  <c r="H5" i="2"/>
  <c r="H13" i="2" s="1"/>
  <c r="H16" i="1" s="1"/>
  <c r="M24" i="5" l="1"/>
  <c r="H18" i="1"/>
  <c r="M9" i="1"/>
  <c r="M11" i="1" s="1"/>
  <c r="Q24" i="5"/>
  <c r="H21" i="1" l="1"/>
  <c r="O11" i="1"/>
  <c r="M10" i="1"/>
  <c r="O9" i="1"/>
  <c r="O10" i="1" l="1"/>
  <c r="M13" i="1" s="1"/>
  <c r="H22" i="1" s="1"/>
  <c r="H20" i="1"/>
</calcChain>
</file>

<file path=xl/sharedStrings.xml><?xml version="1.0" encoding="utf-8"?>
<sst xmlns="http://schemas.openxmlformats.org/spreadsheetml/2006/main" count="1678" uniqueCount="298">
  <si>
    <t>Inschrijfbiljet C2369143 (provincie Noord-Brabant)</t>
  </si>
  <si>
    <t>Inspanningsgericht onderhoud meet- en regeltechniek</t>
  </si>
  <si>
    <t xml:space="preserve">De hierna te noemen inschrijver         </t>
  </si>
  <si>
    <t xml:space="preserve">gevestigd te </t>
  </si>
  <si>
    <t>REKENBLAD</t>
  </si>
  <si>
    <t/>
  </si>
  <si>
    <t>verklaart zich door ondertekening van dit inschrijvingsbiljet bereid tot het inspanningsgericht onderhoud van de meet- en regeltechniek op het Provinciehuis Noord-Brabant &amp; Museumkwartier van de provincie Noord-Brabant conform beschrijvend document met casenummer: C2369143</t>
  </si>
  <si>
    <t>Weging</t>
  </si>
  <si>
    <t>Kosten vanuit verzamelblad per gebouw (Totaal)</t>
  </si>
  <si>
    <t>=</t>
  </si>
  <si>
    <t>Inschrijving (op basis van berekening calculatieschema B)</t>
  </si>
  <si>
    <t>en overeenkomstig de nota('s) van inlichtingen, resp. staten van aanvulling en wijzigingen</t>
  </si>
  <si>
    <t>Inschrijving (op basis van berekening calculatieschema proj. C)</t>
  </si>
  <si>
    <t>Totaal 'gewogen' inschrijving incl. B&amp;C</t>
  </si>
  <si>
    <r>
      <t>in het</t>
    </r>
    <r>
      <rPr>
        <b/>
        <sz val="9"/>
        <rFont val="Verdana"/>
        <family val="2"/>
      </rPr>
      <t xml:space="preserve"> 1e contractjaar (2027</t>
    </r>
    <r>
      <rPr>
        <sz val="9"/>
        <rFont val="Verdana"/>
        <family val="2"/>
      </rPr>
      <t>) aan te nemen voor de volgende bedragen en verrekenprijzen:</t>
    </r>
  </si>
  <si>
    <t>Kosten preventief OH</t>
  </si>
  <si>
    <t>Kosten beheer</t>
  </si>
  <si>
    <t>Totaal inschrijving</t>
  </si>
  <si>
    <t>Inschrijving (op basis van berekening vanuit calculatieschema B)</t>
  </si>
  <si>
    <t xml:space="preserve">Deze regeles verbergen </t>
  </si>
  <si>
    <t>Inschrijving (op basis van berekening vanuit calculatieschema proj. C)</t>
  </si>
  <si>
    <t>Deze regeles verbergen</t>
  </si>
  <si>
    <t>Totaal 'gewogen' inschrijving</t>
  </si>
  <si>
    <r>
      <t xml:space="preserve">De bedragen zijn exclusief btw met </t>
    </r>
    <r>
      <rPr>
        <b/>
        <sz val="9"/>
        <rFont val="Verdana"/>
        <family val="2"/>
      </rPr>
      <t>prijspeil 2026</t>
    </r>
  </si>
  <si>
    <t>Voorts verklaart de inschrijver dat de door hem ingevulde en onderstaand vermelde bijlagen</t>
  </si>
  <si>
    <t>deel uitmaken van dit inschrijvingsbiljet:</t>
  </si>
  <si>
    <t>- bijlage A inventaris</t>
  </si>
  <si>
    <t>- bijlage C calc. schema proj</t>
  </si>
  <si>
    <t>- bijlage B calc. schema</t>
  </si>
  <si>
    <t>- bijlage D voorst. subco.</t>
  </si>
  <si>
    <t>Gedaan te</t>
  </si>
  <si>
    <t>datum:</t>
  </si>
  <si>
    <t>De inschrijver,</t>
  </si>
  <si>
    <t>Handtekening:</t>
  </si>
  <si>
    <t>Firmastempel:</t>
  </si>
  <si>
    <t>Naam</t>
  </si>
  <si>
    <t>Straat naam + nr.</t>
  </si>
  <si>
    <t>Postcode</t>
  </si>
  <si>
    <t>Stad</t>
  </si>
  <si>
    <t>Circa (m2), BVO</t>
  </si>
  <si>
    <t>in inventaris</t>
  </si>
  <si>
    <t>Gebouwbeheersvoorzieningen</t>
  </si>
  <si>
    <t>Totaal preventief onderhoud</t>
  </si>
  <si>
    <t>Beheer (zoals omschreven in paragraaf 3.3, 3.4 en 3.5 van het bestek)</t>
  </si>
  <si>
    <t>Provinciehuis complex (hoofdgebouw, nieuwbouw en atoombunker)</t>
  </si>
  <si>
    <t>Brabantlaan 1</t>
  </si>
  <si>
    <t>5216 TV</t>
  </si>
  <si>
    <t>'s-Hertogenbosch</t>
  </si>
  <si>
    <t>Ja</t>
  </si>
  <si>
    <t>MuseumKwartier</t>
  </si>
  <si>
    <t>Waterstraat 18</t>
  </si>
  <si>
    <t>5211 HT</t>
  </si>
  <si>
    <t>in het 1e contractjaar (2027) aan te nemen voor de volgende bedragen en verrekenprijzen:</t>
  </si>
  <si>
    <t>Totalen</t>
  </si>
  <si>
    <t>Datum</t>
  </si>
  <si>
    <t>ID</t>
  </si>
  <si>
    <t>Type vastgoed</t>
  </si>
  <si>
    <t>Gebouwnaam</t>
  </si>
  <si>
    <t>Adres</t>
  </si>
  <si>
    <t>Plaats</t>
  </si>
  <si>
    <t>Bouwlaag / Component locatie</t>
  </si>
  <si>
    <t>Discipline</t>
  </si>
  <si>
    <t>Hoofdelementomschrijving</t>
  </si>
  <si>
    <t>Subelementomschrijving</t>
  </si>
  <si>
    <t>Component omschrijving</t>
  </si>
  <si>
    <t>Component fabrikant</t>
  </si>
  <si>
    <t xml:space="preserve">Component type </t>
  </si>
  <si>
    <t>Component capaciteit</t>
  </si>
  <si>
    <t>Component aantal</t>
  </si>
  <si>
    <t>Component 
bouwjaar</t>
  </si>
  <si>
    <t>Vigerende regelgeving</t>
  </si>
  <si>
    <t>Aanvullende info.</t>
  </si>
  <si>
    <t>kosten prev OH</t>
  </si>
  <si>
    <t>67.30.00.001</t>
  </si>
  <si>
    <t>Kantoor</t>
  </si>
  <si>
    <t>Hoofdgebouw</t>
  </si>
  <si>
    <t>s-Hertogenbosch</t>
  </si>
  <si>
    <t>-2 verdieping, ketelhuis</t>
  </si>
  <si>
    <t>M&amp;R</t>
  </si>
  <si>
    <t>Bebouwbeheersvoorzieningen</t>
  </si>
  <si>
    <t>67.21</t>
  </si>
  <si>
    <t>regelinginstallatie klimaat / sanitair, GBS, algemeen</t>
  </si>
  <si>
    <t>Regelkast -2RK1 Ketelhuis</t>
  </si>
  <si>
    <t>Priva</t>
  </si>
  <si>
    <t>BlueID</t>
  </si>
  <si>
    <t>st.</t>
  </si>
  <si>
    <t>Regelkast -2RK2 Ketelhuis</t>
  </si>
  <si>
    <t>-1 verdieping ruimte P.063</t>
  </si>
  <si>
    <t>Regelkast -1RK1</t>
  </si>
  <si>
    <t>-1 verdieping lichtdrukkerij</t>
  </si>
  <si>
    <t>Regelkast -1RK2</t>
  </si>
  <si>
    <t>-1 verdieping</t>
  </si>
  <si>
    <t>Regelkast -1RK3</t>
  </si>
  <si>
    <t>-1 verdieping archief</t>
  </si>
  <si>
    <t>Regelkast -1RK4 archief</t>
  </si>
  <si>
    <t>Regelkast -1RK5</t>
  </si>
  <si>
    <t>Regelkast -1RK6</t>
  </si>
  <si>
    <t>Regelkast -1RK7</t>
  </si>
  <si>
    <t>BG ruimte B.107</t>
  </si>
  <si>
    <t>Regelkast BGRK1 Ruimte B.107</t>
  </si>
  <si>
    <t>BG ruimte B.143</t>
  </si>
  <si>
    <t>Regelkast BGRK2 Ruimte B.143</t>
  </si>
  <si>
    <t>Nieuwbouw</t>
  </si>
  <si>
    <t>BG</t>
  </si>
  <si>
    <t>Regelkast BGRK3 nieuwbouw</t>
  </si>
  <si>
    <t>1e verdieping, ruimte 1.113</t>
  </si>
  <si>
    <t>Regelkast 1RK1 Ruimte 1.113</t>
  </si>
  <si>
    <t>1e verdieping, ruimte 1.142</t>
  </si>
  <si>
    <t>Regelkast 1RK2 Ruimte 1.142</t>
  </si>
  <si>
    <t>1e verdieping, ruimte 1.146</t>
  </si>
  <si>
    <t>Regelkast 1RK3 Ruimte 1.146</t>
  </si>
  <si>
    <t>1e verdieping, ruimte 1.036</t>
  </si>
  <si>
    <t>Regelkast 1RK4 Ruimte 1.036</t>
  </si>
  <si>
    <t>2e verdieping</t>
  </si>
  <si>
    <t xml:space="preserve">Regelkast 2RK1 </t>
  </si>
  <si>
    <t>2e verdieping, technische ruimte</t>
  </si>
  <si>
    <t>Regelkast 2RK2</t>
  </si>
  <si>
    <t>3e verdieping</t>
  </si>
  <si>
    <t xml:space="preserve">Regelkast 3RK1 </t>
  </si>
  <si>
    <t xml:space="preserve">3e verdieping </t>
  </si>
  <si>
    <t>Regelkast RK1 nieuwbouw</t>
  </si>
  <si>
    <t>4e verdieping</t>
  </si>
  <si>
    <t xml:space="preserve">Regelkast 4RK1 </t>
  </si>
  <si>
    <t>5e verdieping</t>
  </si>
  <si>
    <t xml:space="preserve">Regelkast 5RK1 </t>
  </si>
  <si>
    <t>6e verdieping</t>
  </si>
  <si>
    <t xml:space="preserve">Regelkast 6RK1 </t>
  </si>
  <si>
    <t>7e verdieping</t>
  </si>
  <si>
    <t xml:space="preserve">Regelkast 7RK1 </t>
  </si>
  <si>
    <t>8e verdieping</t>
  </si>
  <si>
    <t xml:space="preserve">Regelkast 8RK1 </t>
  </si>
  <si>
    <t>9e verdieping</t>
  </si>
  <si>
    <t xml:space="preserve">Regelkast 9RK1 </t>
  </si>
  <si>
    <t>10e verdieping</t>
  </si>
  <si>
    <t xml:space="preserve">Regelkast 10RK1 </t>
  </si>
  <si>
    <t>11e verdieping</t>
  </si>
  <si>
    <t xml:space="preserve">Regelkast 11RK1 </t>
  </si>
  <si>
    <t>12e verdieping</t>
  </si>
  <si>
    <t xml:space="preserve">Regelkast 12RK1 </t>
  </si>
  <si>
    <t>13e verdieping</t>
  </si>
  <si>
    <t xml:space="preserve">Regelkast 13RK1 </t>
  </si>
  <si>
    <t>14e verdieping</t>
  </si>
  <si>
    <t xml:space="preserve">Regelkast 14RK1 </t>
  </si>
  <si>
    <t>15e verdieping</t>
  </si>
  <si>
    <t xml:space="preserve">Regelkast 15RK1 </t>
  </si>
  <si>
    <t>16e verdieping</t>
  </si>
  <si>
    <t xml:space="preserve">Regelkast 16RK1 </t>
  </si>
  <si>
    <t>17e verdieping</t>
  </si>
  <si>
    <t xml:space="preserve">Regelkast 17RK1 </t>
  </si>
  <si>
    <t>18e verdieping</t>
  </si>
  <si>
    <t xml:space="preserve">Regelkast 18RK1 </t>
  </si>
  <si>
    <t>19e verdieping</t>
  </si>
  <si>
    <t xml:space="preserve">Regelkast 19RK1 </t>
  </si>
  <si>
    <t>20e verdieping</t>
  </si>
  <si>
    <t xml:space="preserve">Regelkast 20RK1 </t>
  </si>
  <si>
    <t>21e verdieping</t>
  </si>
  <si>
    <t xml:space="preserve">Regelkast 21RK1 </t>
  </si>
  <si>
    <t>22e verdieping</t>
  </si>
  <si>
    <t xml:space="preserve">Regelkast 22RK1 </t>
  </si>
  <si>
    <t>23e verdieping</t>
  </si>
  <si>
    <t xml:space="preserve">Regelkast 23RK1 </t>
  </si>
  <si>
    <t>Diversen</t>
  </si>
  <si>
    <t>Comforte CX</t>
  </si>
  <si>
    <t>Inclusief voedingen</t>
  </si>
  <si>
    <t>Complex</t>
  </si>
  <si>
    <t>Comset CX, ruimtebedienunit</t>
  </si>
  <si>
    <t>-2 verdieping datacenter</t>
  </si>
  <si>
    <t>Server t.b.v. o.a. TC History</t>
  </si>
  <si>
    <t>Dell</t>
  </si>
  <si>
    <t>19", PowerEdge R240</t>
  </si>
  <si>
    <t xml:space="preserve">1x beeldscherm en toebehoren server
1X beeldscherm 
1x modem
</t>
  </si>
  <si>
    <t>Netwerkapparatuur o.a. switches</t>
  </si>
  <si>
    <t>post</t>
  </si>
  <si>
    <t>diversen</t>
  </si>
  <si>
    <t>Cloud Connector</t>
  </si>
  <si>
    <t>TC Energy, BI Metrics en Remote management</t>
  </si>
  <si>
    <t>Totaal</t>
  </si>
  <si>
    <t>Museum</t>
  </si>
  <si>
    <t>Museumkwartier</t>
  </si>
  <si>
    <t>Regelpaneel W_R01.2</t>
  </si>
  <si>
    <t>Rittal</t>
  </si>
  <si>
    <t>1* TS8204.500</t>
  </si>
  <si>
    <t>Regelaar OS1</t>
  </si>
  <si>
    <t>HX8E</t>
  </si>
  <si>
    <t>Regelaar OS6</t>
  </si>
  <si>
    <t>HX6E</t>
  </si>
  <si>
    <t>Regelpaneel W_R2.1</t>
  </si>
  <si>
    <t>1* AE1213</t>
  </si>
  <si>
    <t>Regelaar OS2</t>
  </si>
  <si>
    <t>Regelpaneel W_R2.2</t>
  </si>
  <si>
    <t>Regelaar OS3</t>
  </si>
  <si>
    <t>Regelaar OS4</t>
  </si>
  <si>
    <t>Regelpaneel W_R2.3</t>
  </si>
  <si>
    <t>Regelaar OS5</t>
  </si>
  <si>
    <t>Regelpaneel S_R01.1</t>
  </si>
  <si>
    <t>1* TS8884.500 en 1* TS8284.500</t>
  </si>
  <si>
    <t>Regelaar OS11</t>
  </si>
  <si>
    <t>Regelaar OS12</t>
  </si>
  <si>
    <t>Regelpaneel S_R2.1</t>
  </si>
  <si>
    <t>1* AE1114</t>
  </si>
  <si>
    <t>Regelaar OS13</t>
  </si>
  <si>
    <t>Regelpaneel P_R2.1</t>
  </si>
  <si>
    <t>Regelaar OS21</t>
  </si>
  <si>
    <t>Regelpaneel P_R2.2</t>
  </si>
  <si>
    <t>Regelaar OS22</t>
  </si>
  <si>
    <t>Regelpaneel Q_R01.1</t>
  </si>
  <si>
    <t>Regelaar OS31</t>
  </si>
  <si>
    <t>Regelpaneel N_R0.2</t>
  </si>
  <si>
    <t>Regelaar OS42</t>
  </si>
  <si>
    <t>Regelpaneel N_R1.1</t>
  </si>
  <si>
    <t>2* TS8804.500</t>
  </si>
  <si>
    <t>Regelaar OS43</t>
  </si>
  <si>
    <t>Regelpaneel N_R1.2</t>
  </si>
  <si>
    <t>Regelaar OS44</t>
  </si>
  <si>
    <t>Priva Top Control V6.6 (MUSEUMCO)</t>
  </si>
  <si>
    <t>Priva Top Control V6.6</t>
  </si>
  <si>
    <t>Calculatieschema en uurtarieven voor onderhoud</t>
  </si>
  <si>
    <t xml:space="preserve">Voor verrekenbaar correctief onderhoud en regie werkzaamheden op afroep </t>
  </si>
  <si>
    <t>Inschrijver:</t>
  </si>
  <si>
    <t>De inschrijver verklaart de verrekenbare correctieve onderhoudswerkzaamheden</t>
  </si>
  <si>
    <t xml:space="preserve">en regie werkzaamheden op afroep ten behoeve van de te onderhouden techniek, conform de bepalingen </t>
  </si>
  <si>
    <t>in het beschrijvend document te zullen uitvoeren op basis van onderstaand calculatieschema en uurtarieven:</t>
  </si>
  <si>
    <t>1)</t>
  </si>
  <si>
    <t>Calculatieschema</t>
  </si>
  <si>
    <t>•</t>
  </si>
  <si>
    <t>Netto materiaalprijs</t>
  </si>
  <si>
    <t>€</t>
  </si>
  <si>
    <t>A</t>
  </si>
  <si>
    <t>Toeslag op groot materiaal:  &gt; € 1.000,00</t>
  </si>
  <si>
    <t>%                €</t>
  </si>
  <si>
    <t>A1</t>
  </si>
  <si>
    <t>Toeslag op klein materiaal:   &lt; € 1.000,00</t>
  </si>
  <si>
    <t>A2</t>
  </si>
  <si>
    <t>A1 + A2 =</t>
  </si>
  <si>
    <t>X</t>
  </si>
  <si>
    <t>Werk derden:</t>
  </si>
  <si>
    <t>B</t>
  </si>
  <si>
    <t>Toeslag op werk derden:</t>
  </si>
  <si>
    <t>C</t>
  </si>
  <si>
    <t xml:space="preserve">                €</t>
  </si>
  <si>
    <t>B + C =</t>
  </si>
  <si>
    <t>Y</t>
  </si>
  <si>
    <t>Lonen: Manuren a) x manuurtarief 2):</t>
  </si>
  <si>
    <t>Z</t>
  </si>
  <si>
    <t>X + Y + Z</t>
  </si>
  <si>
    <t>a)</t>
  </si>
  <si>
    <t>Voor de calculatie van manuren zal waar mogelijk worden uitgegaan van de UNETO-normen</t>
  </si>
  <si>
    <t>met de volgende correctiefactor:</t>
  </si>
  <si>
    <t>• UNETO   x</t>
  </si>
  <si>
    <t>2)</t>
  </si>
  <si>
    <t>Manuurtarieven voor onderhoud:</t>
  </si>
  <si>
    <t>MANUURTARIEVEN</t>
  </si>
  <si>
    <t>Werkdagen</t>
  </si>
  <si>
    <t>Zon- en</t>
  </si>
  <si>
    <t>7.00 - 19.00</t>
  </si>
  <si>
    <t>19.00 - 24:00</t>
  </si>
  <si>
    <t>'s nachts +</t>
  </si>
  <si>
    <t>feest-</t>
  </si>
  <si>
    <t>uur</t>
  </si>
  <si>
    <t>zaterdagen</t>
  </si>
  <si>
    <t>dagen</t>
  </si>
  <si>
    <t>Regeltechnicus</t>
  </si>
  <si>
    <t>Tarief + 25%</t>
  </si>
  <si>
    <t>Tarief + 50%</t>
  </si>
  <si>
    <t>Tarief + 75%</t>
  </si>
  <si>
    <t>Alle bedragen zijn exclusief btw.</t>
  </si>
  <si>
    <t>Voorrijkosten, reisuren en reiskosten zijn niet verrekenbaar, doch in de tarieven inbegrepen.</t>
  </si>
  <si>
    <t>Calculatieschema en uurtarieven voor projecten e.d. tot € 50.000,-</t>
  </si>
  <si>
    <t xml:space="preserve">Voor projecten, uitbreidingen, vervangingen en wijzigingen </t>
  </si>
  <si>
    <t xml:space="preserve">De inschrijver verklaart klussen, projecten enz. welke op basis van offerte met open begroting zullen worden gegund, </t>
  </si>
  <si>
    <t xml:space="preserve">aan te zullen bieden op basis van onderstaand calculatieschema en uurtarieven. Zij verklaart dit schema en uurtarieven </t>
  </si>
  <si>
    <t>bovendien als maximum te zullen hanteren bij aanbestedingen boven € 50.000,-</t>
  </si>
  <si>
    <t>Toeslag op groot materiaal:  &gt; € 1.000,-</t>
  </si>
  <si>
    <t>Toeslag op klein materiaal:   &lt; € 1.000,-</t>
  </si>
  <si>
    <t>controle</t>
  </si>
  <si>
    <t>Lonen: uren a) x tarief betreffende technicus</t>
  </si>
  <si>
    <t>Subtotaal exclusief eventuele engineering</t>
  </si>
  <si>
    <t>Toeslag voor engineering  b)</t>
  </si>
  <si>
    <t>F</t>
  </si>
  <si>
    <t>X+Y+Z+F</t>
  </si>
  <si>
    <t xml:space="preserve">Voor de calculatie van manuren zal waar mogelijk </t>
  </si>
  <si>
    <t>b) toeslag voor engineering:</t>
  </si>
  <si>
    <t xml:space="preserve">worden uitgegaan van de UNETO-normen, </t>
  </si>
  <si>
    <t xml:space="preserve">     Bij volledig uitgewerkte uitvraag</t>
  </si>
  <si>
    <t>%</t>
  </si>
  <si>
    <t xml:space="preserve">     Bij bij een uitvraag obv richtlijnen</t>
  </si>
  <si>
    <t xml:space="preserve">     Bij volledige engineering door inschrijver</t>
  </si>
  <si>
    <t>Manuurtarieven voor projecten e.d.:</t>
  </si>
  <si>
    <t>8.00 - 17.00</t>
  </si>
  <si>
    <t>17.00 - 24.00</t>
  </si>
  <si>
    <t>Voorstel onderaannemers</t>
  </si>
  <si>
    <t>Installatie / installatiedeel</t>
  </si>
  <si>
    <t>Onderaannemer</t>
  </si>
  <si>
    <t>Kolom1</t>
  </si>
  <si>
    <t>Kolom2</t>
  </si>
  <si>
    <t>Hoofdelement-code</t>
  </si>
  <si>
    <t>Subelement-code</t>
  </si>
  <si>
    <t>Diverse bouwjaren componenten.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</si>
</sst>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_-[$€-2]\ * #,##0_-;_-[$€-2]\ * #,##0\-;_-[$€-2]\ * &quot;-&quot;??_-;_-@_-"/>
    <numFmt numFmtId="166" formatCode="[$-413]d\ mmmm\ yyyy;@"/>
    <numFmt numFmtId="167" formatCode="_-&quot;fl&quot;\ * #,##0.00_-;_-&quot;fl&quot;\ * #,##0.00\-;_-&quot;fl&quot;\ * &quot;-&quot;??_-;_-@_-"/>
    <numFmt numFmtId="168" formatCode="0.00_ ;[Red]\-0.00\ "/>
    <numFmt numFmtId="169" formatCode="_-\ƒ\ * #,##0.00_-;_-\ƒ\ * #,##0.00\-;_-\ƒ\ * &quot;-&quot;??_-;_-@_-"/>
    <numFmt numFmtId="170" formatCode="0.0"/>
    <numFmt numFmtId="171" formatCode="_-[$€-2]\ * #,##0.00_-;_-[$€-2]\ * #,##0.00\-;_-[$€-2]\ * &quot;-&quot;??_-;_-@_-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indexed="10"/>
      <name val="Verdana"/>
      <family val="2"/>
    </font>
    <font>
      <b/>
      <sz val="10"/>
      <name val="Arial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0"/>
      <color rgb="FFFF000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sz val="11"/>
      <name val="Verdana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b/>
      <i/>
      <sz val="9"/>
      <name val="Verdana"/>
      <family val="2"/>
    </font>
    <font>
      <b/>
      <vertAlign val="superscript"/>
      <sz val="9"/>
      <name val="Verdana"/>
      <family val="2"/>
    </font>
    <font>
      <i/>
      <sz val="8"/>
      <name val="Verdana"/>
      <family val="2"/>
    </font>
    <font>
      <vertAlign val="superscript"/>
      <sz val="9"/>
      <name val="Verdana"/>
      <family val="2"/>
    </font>
    <font>
      <b/>
      <sz val="14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B8D3EF"/>
        <bgColor indexed="64"/>
      </patternFill>
    </fill>
  </fills>
  <borders count="10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medium">
        <color indexed="64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indexed="64"/>
      </right>
      <top/>
      <bottom style="dashed">
        <color auto="1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369">
    <xf numFmtId="0" fontId="0" fillId="0" borderId="0" xfId="0"/>
    <xf numFmtId="166" fontId="4" fillId="3" borderId="1" xfId="2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right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3" borderId="39" xfId="0" applyFill="1" applyBorder="1" applyAlignment="1" applyProtection="1">
      <alignment horizontal="center"/>
      <protection locked="0"/>
    </xf>
    <xf numFmtId="0" fontId="0" fillId="3" borderId="34" xfId="0" applyFill="1" applyBorder="1" applyAlignment="1" applyProtection="1">
      <alignment horizontal="center"/>
      <protection locked="0"/>
    </xf>
    <xf numFmtId="0" fontId="0" fillId="3" borderId="37" xfId="0" applyFill="1" applyBorder="1" applyAlignment="1" applyProtection="1">
      <alignment horizontal="center"/>
      <protection locked="0"/>
    </xf>
    <xf numFmtId="0" fontId="3" fillId="7" borderId="1" xfId="0" applyFont="1" applyFill="1" applyBorder="1" applyAlignment="1" applyProtection="1">
      <alignment horizontal="right"/>
      <protection locked="0"/>
    </xf>
    <xf numFmtId="44" fontId="9" fillId="3" borderId="34" xfId="2" applyNumberFormat="1" applyFont="1" applyFill="1" applyBorder="1" applyProtection="1">
      <protection locked="0"/>
    </xf>
    <xf numFmtId="0" fontId="3" fillId="2" borderId="0" xfId="2" applyFont="1" applyFill="1" applyAlignment="1">
      <alignment horizontal="centerContinuous"/>
    </xf>
    <xf numFmtId="0" fontId="4" fillId="2" borderId="0" xfId="2" applyFont="1" applyFill="1" applyAlignment="1">
      <alignment horizontal="centerContinuous"/>
    </xf>
    <xf numFmtId="0" fontId="4" fillId="0" borderId="0" xfId="2" applyFont="1"/>
    <xf numFmtId="0" fontId="3" fillId="2" borderId="0" xfId="0" applyFont="1" applyFill="1" applyAlignment="1">
      <alignment horizontal="centerContinuous"/>
    </xf>
    <xf numFmtId="0" fontId="4" fillId="2" borderId="0" xfId="2" applyFont="1" applyFill="1"/>
    <xf numFmtId="0" fontId="4" fillId="0" borderId="4" xfId="2" applyFont="1" applyBorder="1"/>
    <xf numFmtId="0" fontId="4" fillId="0" borderId="5" xfId="2" applyFont="1" applyBorder="1"/>
    <xf numFmtId="0" fontId="4" fillId="0" borderId="6" xfId="2" applyFont="1" applyBorder="1"/>
    <xf numFmtId="0" fontId="4" fillId="0" borderId="7" xfId="2" applyFont="1" applyBorder="1"/>
    <xf numFmtId="0" fontId="4" fillId="0" borderId="8" xfId="2" applyFont="1" applyBorder="1"/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8" fontId="2" fillId="0" borderId="9" xfId="0" applyNumberFormat="1" applyFont="1" applyBorder="1" applyAlignment="1">
      <alignment vertical="center"/>
    </xf>
    <xf numFmtId="164" fontId="2" fillId="0" borderId="8" xfId="1" applyNumberFormat="1" applyFont="1" applyBorder="1" applyAlignment="1" applyProtection="1">
      <alignment vertical="center"/>
    </xf>
    <xf numFmtId="0" fontId="5" fillId="2" borderId="0" xfId="2" applyFont="1" applyFill="1"/>
    <xf numFmtId="0" fontId="6" fillId="0" borderId="0" xfId="0" applyFont="1" applyAlignment="1">
      <alignment vertical="center"/>
    </xf>
    <xf numFmtId="6" fontId="2" fillId="0" borderId="9" xfId="0" applyNumberFormat="1" applyFont="1" applyBorder="1" applyAlignment="1">
      <alignment vertical="center"/>
    </xf>
    <xf numFmtId="0" fontId="4" fillId="2" borderId="0" xfId="2" applyFont="1" applyFill="1" applyAlignment="1">
      <alignment horizontal="right"/>
    </xf>
    <xf numFmtId="164" fontId="2" fillId="0" borderId="9" xfId="0" applyNumberFormat="1" applyFont="1" applyBorder="1" applyAlignment="1">
      <alignment vertical="center"/>
    </xf>
    <xf numFmtId="0" fontId="4" fillId="0" borderId="10" xfId="2" applyFont="1" applyBorder="1"/>
    <xf numFmtId="0" fontId="4" fillId="0" borderId="11" xfId="2" applyFont="1" applyBorder="1"/>
    <xf numFmtId="0" fontId="4" fillId="0" borderId="12" xfId="2" applyFont="1" applyBorder="1"/>
    <xf numFmtId="0" fontId="4" fillId="2" borderId="0" xfId="2" applyFont="1" applyFill="1" applyAlignment="1">
      <alignment horizontal="left"/>
    </xf>
    <xf numFmtId="165" fontId="3" fillId="4" borderId="1" xfId="2" applyNumberFormat="1" applyFont="1" applyFill="1" applyBorder="1"/>
    <xf numFmtId="165" fontId="3" fillId="4" borderId="14" xfId="2" applyNumberFormat="1" applyFont="1" applyFill="1" applyBorder="1"/>
    <xf numFmtId="165" fontId="3" fillId="4" borderId="15" xfId="2" applyNumberFormat="1" applyFont="1" applyFill="1" applyBorder="1"/>
    <xf numFmtId="0" fontId="3" fillId="2" borderId="0" xfId="2" applyFont="1" applyFill="1"/>
    <xf numFmtId="165" fontId="3" fillId="4" borderId="0" xfId="2" applyNumberFormat="1" applyFont="1" applyFill="1"/>
    <xf numFmtId="0" fontId="8" fillId="0" borderId="0" xfId="2" applyFont="1"/>
    <xf numFmtId="49" fontId="3" fillId="2" borderId="0" xfId="2" applyNumberFormat="1" applyFont="1" applyFill="1"/>
    <xf numFmtId="49" fontId="5" fillId="2" borderId="0" xfId="2" applyNumberFormat="1" applyFont="1" applyFill="1"/>
    <xf numFmtId="0" fontId="4" fillId="2" borderId="0" xfId="2" quotePrefix="1" applyFont="1" applyFill="1"/>
    <xf numFmtId="0" fontId="4" fillId="2" borderId="16" xfId="2" applyFont="1" applyFill="1" applyBorder="1"/>
    <xf numFmtId="0" fontId="4" fillId="2" borderId="4" xfId="2" applyFont="1" applyFill="1" applyBorder="1"/>
    <xf numFmtId="0" fontId="4" fillId="2" borderId="5" xfId="2" applyFont="1" applyFill="1" applyBorder="1"/>
    <xf numFmtId="0" fontId="4" fillId="2" borderId="6" xfId="2" applyFont="1" applyFill="1" applyBorder="1"/>
    <xf numFmtId="0" fontId="4" fillId="2" borderId="7" xfId="2" applyFont="1" applyFill="1" applyBorder="1"/>
    <xf numFmtId="0" fontId="4" fillId="2" borderId="8" xfId="2" applyFont="1" applyFill="1" applyBorder="1"/>
    <xf numFmtId="0" fontId="4" fillId="2" borderId="10" xfId="2" applyFont="1" applyFill="1" applyBorder="1"/>
    <xf numFmtId="0" fontId="4" fillId="2" borderId="11" xfId="2" applyFont="1" applyFill="1" applyBorder="1"/>
    <xf numFmtId="0" fontId="4" fillId="2" borderId="12" xfId="2" applyFont="1" applyFill="1" applyBorder="1"/>
    <xf numFmtId="0" fontId="9" fillId="0" borderId="4" xfId="2" applyFont="1" applyBorder="1"/>
    <xf numFmtId="0" fontId="10" fillId="2" borderId="5" xfId="2" applyFont="1" applyFill="1" applyBorder="1"/>
    <xf numFmtId="0" fontId="9" fillId="0" borderId="5" xfId="2" applyFont="1" applyBorder="1"/>
    <xf numFmtId="0" fontId="9" fillId="0" borderId="5" xfId="2" applyFont="1" applyBorder="1" applyAlignment="1">
      <alignment horizontal="center" vertical="center"/>
    </xf>
    <xf numFmtId="0" fontId="9" fillId="0" borderId="5" xfId="2" applyFont="1" applyBorder="1" applyAlignment="1">
      <alignment horizontal="center"/>
    </xf>
    <xf numFmtId="0" fontId="9" fillId="0" borderId="6" xfId="2" applyFont="1" applyBorder="1"/>
    <xf numFmtId="0" fontId="9" fillId="0" borderId="0" xfId="2" applyFont="1"/>
    <xf numFmtId="0" fontId="9" fillId="0" borderId="7" xfId="2" applyFont="1" applyBorder="1"/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9" fillId="0" borderId="8" xfId="2" applyFont="1" applyBorder="1"/>
    <xf numFmtId="0" fontId="9" fillId="0" borderId="17" xfId="2" applyFont="1" applyBorder="1" applyAlignment="1">
      <alignment vertical="center"/>
    </xf>
    <xf numFmtId="0" fontId="9" fillId="0" borderId="18" xfId="2" applyFont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2" applyFont="1" applyBorder="1" applyAlignment="1">
      <alignment vertical="center"/>
    </xf>
    <xf numFmtId="0" fontId="9" fillId="0" borderId="21" xfId="2" applyFont="1" applyBorder="1" applyAlignment="1">
      <alignment vertical="center"/>
    </xf>
    <xf numFmtId="0" fontId="9" fillId="0" borderId="21" xfId="2" applyFont="1" applyBorder="1" applyAlignment="1">
      <alignment vertical="center" wrapText="1"/>
    </xf>
    <xf numFmtId="0" fontId="9" fillId="0" borderId="21" xfId="0" applyFont="1" applyBorder="1" applyAlignment="1">
      <alignment horizontal="center" textRotation="90"/>
    </xf>
    <xf numFmtId="0" fontId="9" fillId="0" borderId="22" xfId="0" applyFont="1" applyBorder="1" applyAlignment="1">
      <alignment horizontal="center" textRotation="90" wrapText="1"/>
    </xf>
    <xf numFmtId="3" fontId="9" fillId="0" borderId="17" xfId="0" quotePrefix="1" applyNumberFormat="1" applyFont="1" applyBorder="1" applyAlignment="1">
      <alignment vertical="center"/>
    </xf>
    <xf numFmtId="3" fontId="9" fillId="0" borderId="18" xfId="0" quotePrefix="1" applyNumberFormat="1" applyFont="1" applyBorder="1" applyAlignment="1">
      <alignment vertical="center"/>
    </xf>
    <xf numFmtId="3" fontId="9" fillId="4" borderId="18" xfId="0" applyNumberFormat="1" applyFont="1" applyFill="1" applyBorder="1" applyAlignment="1">
      <alignment vertical="center"/>
    </xf>
    <xf numFmtId="44" fontId="4" fillId="4" borderId="18" xfId="2" applyNumberFormat="1" applyFont="1" applyFill="1" applyBorder="1" applyAlignment="1">
      <alignment vertical="center"/>
    </xf>
    <xf numFmtId="44" fontId="9" fillId="0" borderId="18" xfId="2" applyNumberFormat="1" applyFont="1" applyBorder="1" applyAlignment="1">
      <alignment vertical="center"/>
    </xf>
    <xf numFmtId="3" fontId="9" fillId="0" borderId="23" xfId="0" quotePrefix="1" applyNumberFormat="1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quotePrefix="1" applyFont="1" applyBorder="1" applyAlignment="1">
      <alignment vertical="center"/>
    </xf>
    <xf numFmtId="3" fontId="9" fillId="4" borderId="24" xfId="0" applyNumberFormat="1" applyFont="1" applyFill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44" fontId="9" fillId="0" borderId="25" xfId="2" applyNumberFormat="1" applyFont="1" applyBorder="1" applyAlignment="1">
      <alignment vertical="center"/>
    </xf>
    <xf numFmtId="44" fontId="11" fillId="4" borderId="25" xfId="2" applyNumberFormat="1" applyFont="1" applyFill="1" applyBorder="1" applyAlignment="1">
      <alignment vertical="center"/>
    </xf>
    <xf numFmtId="44" fontId="11" fillId="4" borderId="26" xfId="2" applyNumberFormat="1" applyFont="1" applyFill="1" applyBorder="1" applyAlignment="1">
      <alignment vertical="center"/>
    </xf>
    <xf numFmtId="0" fontId="9" fillId="0" borderId="23" xfId="2" applyFont="1" applyBorder="1" applyAlignment="1">
      <alignment vertical="center"/>
    </xf>
    <xf numFmtId="0" fontId="9" fillId="0" borderId="24" xfId="2" applyFont="1" applyBorder="1" applyAlignment="1">
      <alignment vertical="center"/>
    </xf>
    <xf numFmtId="3" fontId="9" fillId="0" borderId="24" xfId="2" applyNumberFormat="1" applyFont="1" applyBorder="1" applyAlignment="1">
      <alignment vertical="center"/>
    </xf>
    <xf numFmtId="0" fontId="9" fillId="0" borderId="24" xfId="2" applyFont="1" applyBorder="1" applyAlignment="1">
      <alignment horizontal="center" vertical="center"/>
    </xf>
    <xf numFmtId="44" fontId="9" fillId="4" borderId="25" xfId="2" applyNumberFormat="1" applyFont="1" applyFill="1" applyBorder="1" applyAlignment="1">
      <alignment vertical="center"/>
    </xf>
    <xf numFmtId="44" fontId="9" fillId="4" borderId="27" xfId="2" applyNumberFormat="1" applyFont="1" applyFill="1" applyBorder="1" applyAlignment="1">
      <alignment vertical="center"/>
    </xf>
    <xf numFmtId="3" fontId="9" fillId="0" borderId="23" xfId="0" applyNumberFormat="1" applyFont="1" applyBorder="1" applyAlignment="1">
      <alignment vertical="center"/>
    </xf>
    <xf numFmtId="44" fontId="9" fillId="0" borderId="24" xfId="2" applyNumberFormat="1" applyFont="1" applyBorder="1" applyAlignment="1">
      <alignment vertical="center"/>
    </xf>
    <xf numFmtId="44" fontId="9" fillId="0" borderId="27" xfId="2" applyNumberFormat="1" applyFont="1" applyBorder="1" applyAlignment="1">
      <alignment vertical="center"/>
    </xf>
    <xf numFmtId="44" fontId="9" fillId="0" borderId="21" xfId="2" applyNumberFormat="1" applyFont="1" applyBorder="1" applyAlignment="1">
      <alignment vertical="center"/>
    </xf>
    <xf numFmtId="44" fontId="9" fillId="0" borderId="28" xfId="2" applyNumberFormat="1" applyFont="1" applyBorder="1" applyAlignment="1">
      <alignment vertical="center"/>
    </xf>
    <xf numFmtId="44" fontId="9" fillId="0" borderId="22" xfId="2" applyNumberFormat="1" applyFont="1" applyBorder="1" applyAlignment="1">
      <alignment vertical="center"/>
    </xf>
    <xf numFmtId="0" fontId="12" fillId="0" borderId="29" xfId="2" applyFont="1" applyBorder="1"/>
    <xf numFmtId="0" fontId="12" fillId="0" borderId="30" xfId="2" applyFont="1" applyBorder="1"/>
    <xf numFmtId="0" fontId="12" fillId="0" borderId="31" xfId="2" applyFont="1" applyBorder="1" applyAlignment="1">
      <alignment vertical="center"/>
    </xf>
    <xf numFmtId="44" fontId="12" fillId="0" borderId="31" xfId="2" applyNumberFormat="1" applyFont="1" applyBorder="1" applyAlignment="1">
      <alignment vertical="center"/>
    </xf>
    <xf numFmtId="44" fontId="12" fillId="0" borderId="32" xfId="2" applyNumberFormat="1" applyFont="1" applyBorder="1" applyAlignment="1">
      <alignment vertical="center"/>
    </xf>
    <xf numFmtId="0" fontId="9" fillId="4" borderId="0" xfId="2" applyFont="1" applyFill="1"/>
    <xf numFmtId="0" fontId="9" fillId="4" borderId="0" xfId="2" applyFont="1" applyFill="1" applyAlignment="1">
      <alignment horizontal="center" vertical="center"/>
    </xf>
    <xf numFmtId="0" fontId="9" fillId="4" borderId="0" xfId="2" applyFont="1" applyFill="1" applyAlignment="1">
      <alignment horizontal="center"/>
    </xf>
    <xf numFmtId="0" fontId="9" fillId="2" borderId="7" xfId="2" applyFont="1" applyFill="1" applyBorder="1"/>
    <xf numFmtId="167" fontId="9" fillId="4" borderId="0" xfId="2" applyNumberFormat="1" applyFont="1" applyFill="1"/>
    <xf numFmtId="167" fontId="9" fillId="4" borderId="0" xfId="2" applyNumberFormat="1" applyFont="1" applyFill="1" applyAlignment="1">
      <alignment vertical="center"/>
    </xf>
    <xf numFmtId="167" fontId="9" fillId="2" borderId="8" xfId="2" applyNumberFormat="1" applyFont="1" applyFill="1" applyBorder="1"/>
    <xf numFmtId="0" fontId="13" fillId="0" borderId="0" xfId="2" applyFont="1"/>
    <xf numFmtId="0" fontId="14" fillId="0" borderId="7" xfId="2" applyFont="1" applyBorder="1"/>
    <xf numFmtId="0" fontId="14" fillId="4" borderId="0" xfId="2" applyFont="1" applyFill="1"/>
    <xf numFmtId="0" fontId="14" fillId="4" borderId="0" xfId="2" applyFont="1" applyFill="1" applyAlignment="1">
      <alignment vertical="center"/>
    </xf>
    <xf numFmtId="0" fontId="14" fillId="0" borderId="0" xfId="2" applyFont="1"/>
    <xf numFmtId="0" fontId="9" fillId="4" borderId="0" xfId="2" applyFont="1" applyFill="1" applyAlignment="1">
      <alignment vertical="center"/>
    </xf>
    <xf numFmtId="0" fontId="9" fillId="2" borderId="8" xfId="2" applyFont="1" applyFill="1" applyBorder="1"/>
    <xf numFmtId="0" fontId="10" fillId="4" borderId="0" xfId="2" applyFont="1" applyFill="1" applyAlignment="1">
      <alignment horizontal="left"/>
    </xf>
    <xf numFmtId="0" fontId="0" fillId="0" borderId="8" xfId="0" applyBorder="1"/>
    <xf numFmtId="0" fontId="14" fillId="4" borderId="4" xfId="2" applyFont="1" applyFill="1" applyBorder="1"/>
    <xf numFmtId="0" fontId="14" fillId="4" borderId="5" xfId="2" applyFont="1" applyFill="1" applyBorder="1"/>
    <xf numFmtId="0" fontId="14" fillId="4" borderId="6" xfId="2" applyFont="1" applyFill="1" applyBorder="1"/>
    <xf numFmtId="0" fontId="14" fillId="2" borderId="8" xfId="2" applyFont="1" applyFill="1" applyBorder="1"/>
    <xf numFmtId="0" fontId="14" fillId="2" borderId="7" xfId="2" applyFont="1" applyFill="1" applyBorder="1"/>
    <xf numFmtId="0" fontId="14" fillId="4" borderId="10" xfId="2" applyFont="1" applyFill="1" applyBorder="1"/>
    <xf numFmtId="0" fontId="14" fillId="4" borderId="11" xfId="2" applyFont="1" applyFill="1" applyBorder="1"/>
    <xf numFmtId="0" fontId="14" fillId="4" borderId="12" xfId="2" applyFont="1" applyFill="1" applyBorder="1"/>
    <xf numFmtId="0" fontId="9" fillId="2" borderId="10" xfId="2" applyFont="1" applyFill="1" applyBorder="1"/>
    <xf numFmtId="0" fontId="14" fillId="2" borderId="11" xfId="2" applyFont="1" applyFill="1" applyBorder="1"/>
    <xf numFmtId="0" fontId="14" fillId="4" borderId="11" xfId="2" applyFont="1" applyFill="1" applyBorder="1" applyAlignment="1">
      <alignment vertical="center"/>
    </xf>
    <xf numFmtId="0" fontId="14" fillId="2" borderId="12" xfId="2" applyFont="1" applyFill="1" applyBorder="1"/>
    <xf numFmtId="44" fontId="9" fillId="3" borderId="19" xfId="2" applyNumberFormat="1" applyFont="1" applyFill="1" applyBorder="1" applyAlignment="1" applyProtection="1">
      <alignment vertical="center"/>
      <protection locked="0"/>
    </xf>
    <xf numFmtId="44" fontId="9" fillId="3" borderId="26" xfId="2" applyNumberFormat="1" applyFont="1" applyFill="1" applyBorder="1" applyAlignment="1" applyProtection="1">
      <alignment vertical="center"/>
      <protection locked="0"/>
    </xf>
    <xf numFmtId="0" fontId="15" fillId="5" borderId="39" xfId="3" applyFont="1" applyFill="1" applyBorder="1" applyAlignment="1">
      <alignment wrapText="1"/>
    </xf>
    <xf numFmtId="0" fontId="15" fillId="5" borderId="39" xfId="3" applyFont="1" applyFill="1" applyBorder="1" applyAlignment="1">
      <alignment horizontal="right" wrapText="1"/>
    </xf>
    <xf numFmtId="0" fontId="15" fillId="5" borderId="39" xfId="3" applyFont="1" applyFill="1" applyBorder="1" applyAlignment="1">
      <alignment horizontal="left" wrapText="1"/>
    </xf>
    <xf numFmtId="0" fontId="9" fillId="4" borderId="39" xfId="2" applyFont="1" applyFill="1" applyBorder="1"/>
    <xf numFmtId="168" fontId="16" fillId="6" borderId="39" xfId="2" applyNumberFormat="1" applyFont="1" applyFill="1" applyBorder="1" applyAlignment="1">
      <alignment horizontal="center" vertical="center" wrapText="1"/>
    </xf>
    <xf numFmtId="0" fontId="2" fillId="0" borderId="34" xfId="2" applyBorder="1" applyAlignment="1">
      <alignment vertical="top"/>
    </xf>
    <xf numFmtId="0" fontId="2" fillId="0" borderId="34" xfId="2" quotePrefix="1" applyBorder="1" applyAlignment="1">
      <alignment vertical="top"/>
    </xf>
    <xf numFmtId="0" fontId="2" fillId="0" borderId="35" xfId="4" applyFont="1" applyBorder="1" applyAlignment="1">
      <alignment vertical="top"/>
    </xf>
    <xf numFmtId="0" fontId="2" fillId="0" borderId="34" xfId="2" applyBorder="1" applyAlignment="1">
      <alignment vertical="top" wrapText="1"/>
    </xf>
    <xf numFmtId="0" fontId="2" fillId="4" borderId="34" xfId="2" applyFill="1" applyBorder="1" applyAlignment="1">
      <alignment vertical="top" wrapText="1"/>
    </xf>
    <xf numFmtId="0" fontId="2" fillId="0" borderId="34" xfId="2" quotePrefix="1" applyBorder="1" applyAlignment="1">
      <alignment vertical="top" wrapText="1"/>
    </xf>
    <xf numFmtId="0" fontId="9" fillId="0" borderId="34" xfId="2" applyFont="1" applyBorder="1"/>
    <xf numFmtId="0" fontId="9" fillId="0" borderId="36" xfId="2" applyFont="1" applyBorder="1"/>
    <xf numFmtId="0" fontId="9" fillId="0" borderId="37" xfId="2" applyFont="1" applyBorder="1"/>
    <xf numFmtId="0" fontId="9" fillId="0" borderId="37" xfId="2" applyFont="1" applyBorder="1" applyAlignment="1">
      <alignment horizontal="left"/>
    </xf>
    <xf numFmtId="0" fontId="9" fillId="0" borderId="37" xfId="2" applyFont="1" applyBorder="1" applyAlignment="1">
      <alignment horizontal="right"/>
    </xf>
    <xf numFmtId="0" fontId="9" fillId="0" borderId="38" xfId="2" applyFont="1" applyBorder="1"/>
    <xf numFmtId="44" fontId="12" fillId="0" borderId="30" xfId="2" applyNumberFormat="1" applyFont="1" applyBorder="1"/>
    <xf numFmtId="0" fontId="9" fillId="0" borderId="36" xfId="2" applyFont="1" applyBorder="1" applyAlignment="1">
      <alignment horizontal="left"/>
    </xf>
    <xf numFmtId="0" fontId="9" fillId="0" borderId="36" xfId="2" applyFont="1" applyBorder="1" applyAlignment="1">
      <alignment horizontal="right"/>
    </xf>
    <xf numFmtId="0" fontId="9" fillId="0" borderId="96" xfId="2" applyFont="1" applyBorder="1"/>
    <xf numFmtId="0" fontId="12" fillId="0" borderId="97" xfId="2" applyFont="1" applyBorder="1"/>
    <xf numFmtId="44" fontId="12" fillId="0" borderId="60" xfId="2" applyNumberFormat="1" applyFont="1" applyBorder="1"/>
    <xf numFmtId="0" fontId="9" fillId="0" borderId="0" xfId="2" applyFont="1" applyAlignment="1">
      <alignment horizontal="left"/>
    </xf>
    <xf numFmtId="0" fontId="9" fillId="0" borderId="0" xfId="2" applyFont="1" applyAlignment="1">
      <alignment horizontal="right"/>
    </xf>
    <xf numFmtId="168" fontId="9" fillId="0" borderId="0" xfId="2" applyNumberFormat="1" applyFont="1"/>
    <xf numFmtId="0" fontId="9" fillId="0" borderId="34" xfId="2" applyFont="1" applyBorder="1" applyAlignment="1">
      <alignment horizontal="left"/>
    </xf>
    <xf numFmtId="0" fontId="9" fillId="0" borderId="34" xfId="2" applyFont="1" applyBorder="1" applyAlignment="1">
      <alignment horizontal="right"/>
    </xf>
    <xf numFmtId="168" fontId="9" fillId="0" borderId="34" xfId="2" applyNumberFormat="1" applyFont="1" applyBorder="1"/>
    <xf numFmtId="0" fontId="4" fillId="2" borderId="0" xfId="0" applyFont="1" applyFill="1"/>
    <xf numFmtId="0" fontId="4" fillId="0" borderId="0" xfId="0" applyFont="1"/>
    <xf numFmtId="164" fontId="4" fillId="0" borderId="0" xfId="0" applyNumberFormat="1" applyFont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17" fillId="2" borderId="0" xfId="0" applyFont="1" applyFill="1" applyAlignment="1">
      <alignment horizontal="centerContinuous" vertical="center"/>
    </xf>
    <xf numFmtId="0" fontId="4" fillId="0" borderId="0" xfId="0" applyFont="1" applyAlignment="1">
      <alignment vertical="center"/>
    </xf>
    <xf numFmtId="167" fontId="4" fillId="2" borderId="0" xfId="0" applyNumberFormat="1" applyFont="1" applyFill="1" applyAlignment="1">
      <alignment horizontal="centerContinuous" vertical="center"/>
    </xf>
    <xf numFmtId="164" fontId="4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/>
    </xf>
    <xf numFmtId="0" fontId="4" fillId="2" borderId="40" xfId="0" applyFont="1" applyFill="1" applyBorder="1"/>
    <xf numFmtId="0" fontId="4" fillId="2" borderId="41" xfId="0" applyFont="1" applyFill="1" applyBorder="1"/>
    <xf numFmtId="49" fontId="4" fillId="2" borderId="41" xfId="0" applyNumberFormat="1" applyFont="1" applyFill="1" applyBorder="1" applyAlignment="1">
      <alignment horizontal="right"/>
    </xf>
    <xf numFmtId="4" fontId="4" fillId="2" borderId="42" xfId="0" applyNumberFormat="1" applyFont="1" applyFill="1" applyBorder="1" applyAlignment="1">
      <alignment horizontal="right"/>
    </xf>
    <xf numFmtId="0" fontId="4" fillId="2" borderId="43" xfId="0" applyFont="1" applyFill="1" applyBorder="1"/>
    <xf numFmtId="0" fontId="4" fillId="2" borderId="44" xfId="0" applyFont="1" applyFill="1" applyBorder="1"/>
    <xf numFmtId="49" fontId="4" fillId="2" borderId="45" xfId="0" applyNumberFormat="1" applyFont="1" applyFill="1" applyBorder="1" applyAlignment="1">
      <alignment horizontal="right"/>
    </xf>
    <xf numFmtId="4" fontId="4" fillId="2" borderId="47" xfId="0" applyNumberFormat="1" applyFont="1" applyFill="1" applyBorder="1" applyAlignment="1">
      <alignment horizontal="right"/>
    </xf>
    <xf numFmtId="0" fontId="4" fillId="2" borderId="48" xfId="0" applyFont="1" applyFill="1" applyBorder="1"/>
    <xf numFmtId="164" fontId="0" fillId="0" borderId="0" xfId="0" applyNumberFormat="1"/>
    <xf numFmtId="4" fontId="4" fillId="2" borderId="49" xfId="0" applyNumberFormat="1" applyFont="1" applyFill="1" applyBorder="1" applyAlignment="1">
      <alignment horizontal="right"/>
    </xf>
    <xf numFmtId="0" fontId="4" fillId="4" borderId="44" xfId="0" applyFont="1" applyFill="1" applyBorder="1"/>
    <xf numFmtId="0" fontId="4" fillId="4" borderId="45" xfId="0" applyFont="1" applyFill="1" applyBorder="1"/>
    <xf numFmtId="0" fontId="3" fillId="4" borderId="0" xfId="0" applyFont="1" applyFill="1" applyAlignment="1">
      <alignment horizontal="right"/>
    </xf>
    <xf numFmtId="49" fontId="4" fillId="4" borderId="45" xfId="0" applyNumberFormat="1" applyFont="1" applyFill="1" applyBorder="1" applyAlignment="1">
      <alignment horizontal="right"/>
    </xf>
    <xf numFmtId="4" fontId="4" fillId="2" borderId="50" xfId="0" applyNumberFormat="1" applyFont="1" applyFill="1" applyBorder="1" applyAlignment="1">
      <alignment horizontal="right"/>
    </xf>
    <xf numFmtId="0" fontId="3" fillId="2" borderId="48" xfId="0" applyFont="1" applyFill="1" applyBorder="1" applyAlignment="1">
      <alignment horizontal="right"/>
    </xf>
    <xf numFmtId="0" fontId="4" fillId="2" borderId="45" xfId="0" applyFont="1" applyFill="1" applyBorder="1"/>
    <xf numFmtId="0" fontId="4" fillId="2" borderId="48" xfId="0" applyFont="1" applyFill="1" applyBorder="1" applyAlignment="1">
      <alignment horizontal="right"/>
    </xf>
    <xf numFmtId="0" fontId="4" fillId="2" borderId="53" xfId="0" applyFont="1" applyFill="1" applyBorder="1" applyAlignment="1">
      <alignment horizontal="right"/>
    </xf>
    <xf numFmtId="169" fontId="3" fillId="2" borderId="55" xfId="0" applyNumberFormat="1" applyFont="1" applyFill="1" applyBorder="1" applyAlignment="1">
      <alignment horizontal="right"/>
    </xf>
    <xf numFmtId="0" fontId="18" fillId="2" borderId="0" xfId="0" applyFont="1" applyFill="1"/>
    <xf numFmtId="0" fontId="4" fillId="2" borderId="56" xfId="0" applyFont="1" applyFill="1" applyBorder="1" applyAlignment="1">
      <alignment horizontal="centerContinuous"/>
    </xf>
    <xf numFmtId="0" fontId="4" fillId="2" borderId="57" xfId="0" applyFont="1" applyFill="1" applyBorder="1" applyAlignment="1">
      <alignment horizontal="centerContinuous"/>
    </xf>
    <xf numFmtId="0" fontId="4" fillId="0" borderId="57" xfId="0" applyFont="1" applyBorder="1" applyAlignment="1">
      <alignment horizontal="centerContinuous"/>
    </xf>
    <xf numFmtId="0" fontId="4" fillId="0" borderId="58" xfId="0" applyFont="1" applyBorder="1" applyAlignment="1">
      <alignment horizontal="centerContinuous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59" xfId="0" applyFont="1" applyFill="1" applyBorder="1" applyAlignment="1">
      <alignment vertical="top" wrapText="1"/>
    </xf>
    <xf numFmtId="0" fontId="4" fillId="2" borderId="60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164" fontId="4" fillId="0" borderId="0" xfId="0" applyNumberFormat="1" applyFont="1" applyAlignment="1">
      <alignment vertical="top" wrapText="1"/>
    </xf>
    <xf numFmtId="0" fontId="4" fillId="2" borderId="7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4" fillId="2" borderId="61" xfId="0" applyFont="1" applyFill="1" applyBorder="1" applyAlignment="1">
      <alignment wrapText="1"/>
    </xf>
    <xf numFmtId="0" fontId="4" fillId="2" borderId="61" xfId="0" quotePrefix="1" applyFont="1" applyFill="1" applyBorder="1" applyAlignment="1">
      <alignment wrapText="1"/>
    </xf>
    <xf numFmtId="0" fontId="4" fillId="2" borderId="62" xfId="0" applyFont="1" applyFill="1" applyBorder="1" applyAlignment="1">
      <alignment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0" fontId="4" fillId="2" borderId="0" xfId="0" applyFont="1" applyFill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4" borderId="0" xfId="0" applyFont="1" applyFill="1"/>
    <xf numFmtId="0" fontId="4" fillId="2" borderId="4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10" xfId="0" applyFont="1" applyFill="1" applyBorder="1"/>
    <xf numFmtId="0" fontId="4" fillId="2" borderId="12" xfId="0" applyFont="1" applyFill="1" applyBorder="1"/>
    <xf numFmtId="164" fontId="4" fillId="0" borderId="0" xfId="1" applyNumberFormat="1" applyFont="1" applyProtection="1"/>
    <xf numFmtId="0" fontId="3" fillId="0" borderId="0" xfId="0" applyFont="1"/>
    <xf numFmtId="164" fontId="3" fillId="0" borderId="0" xfId="1" applyNumberFormat="1" applyFont="1" applyProtection="1"/>
    <xf numFmtId="0" fontId="4" fillId="2" borderId="13" xfId="0" applyFont="1" applyFill="1" applyBorder="1" applyAlignment="1">
      <alignment vertical="center"/>
    </xf>
    <xf numFmtId="164" fontId="4" fillId="0" borderId="0" xfId="1" applyNumberFormat="1" applyFont="1" applyAlignment="1" applyProtection="1">
      <alignment vertical="center"/>
    </xf>
    <xf numFmtId="164" fontId="3" fillId="0" borderId="34" xfId="1" applyNumberFormat="1" applyFont="1" applyBorder="1" applyProtection="1"/>
    <xf numFmtId="0" fontId="3" fillId="0" borderId="34" xfId="0" applyFont="1" applyBorder="1"/>
    <xf numFmtId="164" fontId="4" fillId="0" borderId="34" xfId="1" applyNumberFormat="1" applyFont="1" applyBorder="1" applyProtection="1"/>
    <xf numFmtId="0" fontId="4" fillId="0" borderId="34" xfId="0" applyFont="1" applyBorder="1"/>
    <xf numFmtId="0" fontId="4" fillId="0" borderId="36" xfId="0" applyFont="1" applyBorder="1"/>
    <xf numFmtId="0" fontId="4" fillId="0" borderId="66" xfId="0" applyFont="1" applyBorder="1"/>
    <xf numFmtId="164" fontId="19" fillId="0" borderId="67" xfId="0" applyNumberFormat="1" applyFont="1" applyBorder="1"/>
    <xf numFmtId="0" fontId="19" fillId="0" borderId="68" xfId="0" applyFont="1" applyBorder="1"/>
    <xf numFmtId="0" fontId="4" fillId="0" borderId="69" xfId="0" applyFont="1" applyBorder="1"/>
    <xf numFmtId="0" fontId="19" fillId="0" borderId="70" xfId="0" applyFont="1" applyBorder="1"/>
    <xf numFmtId="0" fontId="19" fillId="0" borderId="71" xfId="0" applyFont="1" applyBorder="1"/>
    <xf numFmtId="164" fontId="19" fillId="0" borderId="70" xfId="0" applyNumberFormat="1" applyFont="1" applyBorder="1"/>
    <xf numFmtId="0" fontId="4" fillId="2" borderId="64" xfId="0" applyFont="1" applyFill="1" applyBorder="1"/>
    <xf numFmtId="4" fontId="4" fillId="2" borderId="72" xfId="0" applyNumberFormat="1" applyFont="1" applyFill="1" applyBorder="1" applyAlignment="1">
      <alignment horizontal="right"/>
    </xf>
    <xf numFmtId="169" fontId="3" fillId="2" borderId="73" xfId="0" applyNumberFormat="1" applyFont="1" applyFill="1" applyBorder="1" applyAlignment="1">
      <alignment horizontal="right"/>
    </xf>
    <xf numFmtId="169" fontId="3" fillId="2" borderId="74" xfId="0" applyNumberFormat="1" applyFont="1" applyFill="1" applyBorder="1" applyAlignment="1">
      <alignment horizontal="right"/>
    </xf>
    <xf numFmtId="0" fontId="4" fillId="2" borderId="75" xfId="0" applyFont="1" applyFill="1" applyBorder="1"/>
    <xf numFmtId="169" fontId="4" fillId="2" borderId="76" xfId="0" applyNumberFormat="1" applyFont="1" applyFill="1" applyBorder="1" applyAlignment="1">
      <alignment horizontal="right"/>
    </xf>
    <xf numFmtId="169" fontId="4" fillId="2" borderId="55" xfId="0" applyNumberFormat="1" applyFont="1" applyFill="1" applyBorder="1" applyAlignment="1">
      <alignment horizontal="right"/>
    </xf>
    <xf numFmtId="44" fontId="4" fillId="0" borderId="34" xfId="1" applyFont="1" applyBorder="1" applyProtection="1"/>
    <xf numFmtId="164" fontId="19" fillId="0" borderId="80" xfId="0" applyNumberFormat="1" applyFont="1" applyBorder="1"/>
    <xf numFmtId="164" fontId="19" fillId="0" borderId="81" xfId="0" applyNumberFormat="1" applyFont="1" applyBorder="1"/>
    <xf numFmtId="0" fontId="4" fillId="0" borderId="39" xfId="0" applyFont="1" applyBorder="1"/>
    <xf numFmtId="0" fontId="20" fillId="2" borderId="0" xfId="0" applyFont="1" applyFill="1"/>
    <xf numFmtId="17" fontId="3" fillId="2" borderId="0" xfId="0" applyNumberFormat="1" applyFont="1" applyFill="1"/>
    <xf numFmtId="0" fontId="4" fillId="2" borderId="58" xfId="0" applyFont="1" applyFill="1" applyBorder="1" applyAlignment="1">
      <alignment horizontal="centerContinuous"/>
    </xf>
    <xf numFmtId="164" fontId="4" fillId="0" borderId="34" xfId="1" applyNumberFormat="1" applyFont="1" applyBorder="1" applyAlignment="1" applyProtection="1">
      <alignment vertical="top" wrapText="1"/>
    </xf>
    <xf numFmtId="0" fontId="4" fillId="0" borderId="34" xfId="0" applyFont="1" applyBorder="1" applyAlignment="1">
      <alignment vertical="top" wrapText="1"/>
    </xf>
    <xf numFmtId="164" fontId="4" fillId="0" borderId="34" xfId="1" applyNumberFormat="1" applyFont="1" applyBorder="1" applyAlignment="1" applyProtection="1">
      <alignment wrapText="1"/>
    </xf>
    <xf numFmtId="0" fontId="4" fillId="0" borderId="34" xfId="0" applyFont="1" applyBorder="1" applyAlignment="1">
      <alignment wrapText="1"/>
    </xf>
    <xf numFmtId="0" fontId="4" fillId="2" borderId="82" xfId="0" applyFont="1" applyFill="1" applyBorder="1" applyAlignment="1">
      <alignment wrapText="1"/>
    </xf>
    <xf numFmtId="0" fontId="4" fillId="2" borderId="83" xfId="0" applyFont="1" applyFill="1" applyBorder="1" applyAlignment="1">
      <alignment wrapText="1"/>
    </xf>
    <xf numFmtId="0" fontId="0" fillId="4" borderId="0" xfId="0" applyFill="1"/>
    <xf numFmtId="0" fontId="22" fillId="2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center" vertical="center"/>
    </xf>
    <xf numFmtId="0" fontId="24" fillId="4" borderId="88" xfId="0" applyFont="1" applyFill="1" applyBorder="1" applyAlignment="1">
      <alignment horizontal="center"/>
    </xf>
    <xf numFmtId="0" fontId="25" fillId="2" borderId="0" xfId="0" applyFont="1" applyFill="1"/>
    <xf numFmtId="0" fontId="0" fillId="4" borderId="16" xfId="0" applyFill="1" applyBorder="1" applyAlignment="1">
      <alignment horizontal="left"/>
    </xf>
    <xf numFmtId="0" fontId="25" fillId="2" borderId="0" xfId="0" applyFont="1" applyFill="1" applyAlignment="1">
      <alignment horizontal="center"/>
    </xf>
    <xf numFmtId="14" fontId="25" fillId="2" borderId="1" xfId="0" applyNumberFormat="1" applyFont="1" applyFill="1" applyBorder="1" applyAlignment="1">
      <alignment horizontal="left"/>
    </xf>
    <xf numFmtId="0" fontId="25" fillId="4" borderId="0" xfId="0" applyFont="1" applyFill="1"/>
    <xf numFmtId="0" fontId="0" fillId="4" borderId="4" xfId="0" applyFill="1" applyBorder="1"/>
    <xf numFmtId="0" fontId="25" fillId="2" borderId="6" xfId="0" applyFont="1" applyFill="1" applyBorder="1"/>
    <xf numFmtId="0" fontId="2" fillId="2" borderId="0" xfId="0" applyFont="1" applyFill="1"/>
    <xf numFmtId="0" fontId="25" fillId="2" borderId="7" xfId="0" applyFont="1" applyFill="1" applyBorder="1"/>
    <xf numFmtId="0" fontId="0" fillId="4" borderId="8" xfId="0" applyFill="1" applyBorder="1"/>
    <xf numFmtId="0" fontId="2" fillId="2" borderId="10" xfId="0" applyFont="1" applyFill="1" applyBorder="1"/>
    <xf numFmtId="0" fontId="2" fillId="2" borderId="12" xfId="0" applyFont="1" applyFill="1" applyBorder="1"/>
    <xf numFmtId="171" fontId="4" fillId="7" borderId="30" xfId="0" applyNumberFormat="1" applyFont="1" applyFill="1" applyBorder="1" applyProtection="1">
      <protection locked="0"/>
    </xf>
    <xf numFmtId="171" fontId="4" fillId="4" borderId="99" xfId="0" applyNumberFormat="1" applyFont="1" applyFill="1" applyBorder="1"/>
    <xf numFmtId="171" fontId="4" fillId="4" borderId="98" xfId="0" applyNumberFormat="1" applyFont="1" applyFill="1" applyBorder="1"/>
    <xf numFmtId="0" fontId="4" fillId="2" borderId="56" xfId="0" applyFont="1" applyFill="1" applyBorder="1"/>
    <xf numFmtId="0" fontId="4" fillId="0" borderId="100" xfId="0" applyFont="1" applyBorder="1"/>
    <xf numFmtId="171" fontId="4" fillId="3" borderId="94" xfId="0" applyNumberFormat="1" applyFont="1" applyFill="1" applyBorder="1" applyProtection="1">
      <protection locked="0"/>
    </xf>
    <xf numFmtId="171" fontId="4" fillId="4" borderId="38" xfId="0" applyNumberFormat="1" applyFont="1" applyFill="1" applyBorder="1"/>
    <xf numFmtId="171" fontId="4" fillId="4" borderId="81" xfId="0" applyNumberFormat="1" applyFont="1" applyFill="1" applyBorder="1"/>
    <xf numFmtId="170" fontId="3" fillId="7" borderId="1" xfId="0" applyNumberFormat="1" applyFont="1" applyFill="1" applyBorder="1" applyAlignment="1" applyProtection="1">
      <alignment horizontal="center"/>
      <protection locked="0"/>
    </xf>
    <xf numFmtId="0" fontId="4" fillId="2" borderId="0" xfId="2" applyFont="1" applyFill="1" applyAlignment="1">
      <alignment horizontal="left"/>
    </xf>
    <xf numFmtId="0" fontId="4" fillId="2" borderId="13" xfId="2" applyFont="1" applyFill="1" applyBorder="1" applyAlignment="1">
      <alignment horizontal="left"/>
    </xf>
    <xf numFmtId="0" fontId="3" fillId="3" borderId="1" xfId="2" applyFont="1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4" fillId="2" borderId="0" xfId="2" applyFont="1" applyFill="1" applyAlignment="1">
      <alignment horizontal="center" vertical="center" wrapText="1"/>
    </xf>
    <xf numFmtId="0" fontId="4" fillId="0" borderId="0" xfId="2" applyFont="1"/>
    <xf numFmtId="0" fontId="4" fillId="2" borderId="0" xfId="2" applyFont="1" applyFill="1" applyAlignment="1">
      <alignment horizontal="center"/>
    </xf>
    <xf numFmtId="0" fontId="3" fillId="0" borderId="1" xfId="2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7" fillId="2" borderId="0" xfId="2" applyFont="1" applyFill="1" applyAlignment="1">
      <alignment horizontal="left"/>
    </xf>
    <xf numFmtId="0" fontId="7" fillId="2" borderId="13" xfId="2" applyFont="1" applyFill="1" applyBorder="1" applyAlignment="1">
      <alignment horizontal="left"/>
    </xf>
    <xf numFmtId="0" fontId="3" fillId="2" borderId="0" xfId="2" applyFont="1" applyFill="1" applyAlignment="1">
      <alignment horizontal="center"/>
    </xf>
    <xf numFmtId="0" fontId="4" fillId="2" borderId="0" xfId="2" quotePrefix="1" applyFont="1" applyFill="1" applyAlignment="1">
      <alignment horizontal="left"/>
    </xf>
    <xf numFmtId="0" fontId="4" fillId="3" borderId="1" xfId="2" applyFont="1" applyFill="1" applyBorder="1" applyAlignment="1" applyProtection="1">
      <alignment horizontal="left"/>
      <protection locked="0"/>
    </xf>
    <xf numFmtId="49" fontId="9" fillId="4" borderId="1" xfId="2" applyNumberFormat="1" applyFont="1" applyFill="1" applyBorder="1" applyAlignment="1">
      <alignment horizontal="left"/>
    </xf>
    <xf numFmtId="49" fontId="0" fillId="0" borderId="3" xfId="0" applyNumberFormat="1" applyBorder="1" applyAlignment="1">
      <alignment horizontal="left"/>
    </xf>
    <xf numFmtId="14" fontId="9" fillId="4" borderId="1" xfId="2" applyNumberFormat="1" applyFont="1" applyFill="1" applyBorder="1" applyAlignment="1">
      <alignment horizontal="left"/>
    </xf>
    <xf numFmtId="14" fontId="0" fillId="0" borderId="33" xfId="0" applyNumberFormat="1" applyBorder="1" applyAlignment="1">
      <alignment horizontal="left"/>
    </xf>
    <xf numFmtId="0" fontId="10" fillId="4" borderId="1" xfId="2" applyFont="1" applyFill="1" applyBorder="1" applyAlignment="1">
      <alignment horizontal="left"/>
    </xf>
    <xf numFmtId="0" fontId="0" fillId="0" borderId="33" xfId="0" applyBorder="1"/>
    <xf numFmtId="0" fontId="4" fillId="2" borderId="44" xfId="0" applyFont="1" applyFill="1" applyBorder="1" applyAlignment="1">
      <alignment horizontal="left"/>
    </xf>
    <xf numFmtId="0" fontId="4" fillId="2" borderId="45" xfId="0" applyFont="1" applyFill="1" applyBorder="1" applyAlignment="1">
      <alignment horizontal="left"/>
    </xf>
    <xf numFmtId="0" fontId="4" fillId="2" borderId="46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41" xfId="0" applyFont="1" applyFill="1" applyBorder="1" applyAlignment="1">
      <alignment horizontal="left"/>
    </xf>
    <xf numFmtId="0" fontId="4" fillId="4" borderId="45" xfId="0" applyFont="1" applyFill="1" applyBorder="1" applyAlignment="1">
      <alignment horizontal="left"/>
    </xf>
    <xf numFmtId="0" fontId="4" fillId="4" borderId="46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4" fontId="4" fillId="2" borderId="1" xfId="0" quotePrefix="1" applyNumberFormat="1" applyFont="1" applyFill="1" applyBorder="1" applyAlignment="1">
      <alignment horizontal="right"/>
    </xf>
    <xf numFmtId="14" fontId="0" fillId="0" borderId="3" xfId="0" applyNumberFormat="1" applyBorder="1"/>
    <xf numFmtId="0" fontId="4" fillId="2" borderId="0" xfId="0" applyFont="1" applyFill="1" applyAlignment="1">
      <alignment horizontal="left"/>
    </xf>
    <xf numFmtId="0" fontId="4" fillId="2" borderId="1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51" xfId="0" applyFont="1" applyFill="1" applyBorder="1" applyAlignment="1">
      <alignment horizontal="center" vertical="center" wrapText="1"/>
    </xf>
    <xf numFmtId="0" fontId="0" fillId="0" borderId="52" xfId="0" applyBorder="1"/>
    <xf numFmtId="0" fontId="0" fillId="0" borderId="10" xfId="0" applyBorder="1"/>
    <xf numFmtId="0" fontId="0" fillId="0" borderId="11" xfId="0" applyBorder="1"/>
    <xf numFmtId="0" fontId="0" fillId="0" borderId="54" xfId="0" applyBorder="1"/>
    <xf numFmtId="0" fontId="4" fillId="0" borderId="57" xfId="0" applyFont="1" applyBorder="1" applyAlignment="1">
      <alignment horizontal="left"/>
    </xf>
    <xf numFmtId="0" fontId="3" fillId="0" borderId="0" xfId="0" applyFont="1"/>
    <xf numFmtId="0" fontId="3" fillId="2" borderId="77" xfId="0" applyFont="1" applyFill="1" applyBorder="1" applyAlignment="1">
      <alignment horizontal="center" vertical="center" wrapText="1"/>
    </xf>
    <xf numFmtId="0" fontId="0" fillId="0" borderId="78" xfId="0" applyBorder="1"/>
    <xf numFmtId="0" fontId="0" fillId="0" borderId="79" xfId="0" applyBorder="1"/>
    <xf numFmtId="0" fontId="4" fillId="0" borderId="94" xfId="0" applyFont="1" applyBorder="1" applyAlignment="1">
      <alignment horizontal="left"/>
    </xf>
    <xf numFmtId="0" fontId="4" fillId="0" borderId="95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14" fontId="0" fillId="0" borderId="3" xfId="0" applyNumberFormat="1" applyBorder="1" applyAlignment="1">
      <alignment horizontal="left"/>
    </xf>
    <xf numFmtId="0" fontId="21" fillId="2" borderId="0" xfId="0" applyFont="1" applyFill="1" applyAlignment="1">
      <alignment horizontal="center"/>
    </xf>
    <xf numFmtId="0" fontId="0" fillId="4" borderId="0" xfId="0" applyFill="1"/>
    <xf numFmtId="0" fontId="21" fillId="2" borderId="1" xfId="0" applyFont="1" applyFill="1" applyBorder="1" applyAlignment="1">
      <alignment horizontal="center" vertical="center"/>
    </xf>
    <xf numFmtId="0" fontId="23" fillId="4" borderId="15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12" xfId="0" applyBorder="1"/>
    <xf numFmtId="0" fontId="23" fillId="4" borderId="84" xfId="0" applyFont="1" applyFill="1" applyBorder="1" applyAlignment="1">
      <alignment horizontal="center"/>
    </xf>
    <xf numFmtId="0" fontId="0" fillId="0" borderId="63" xfId="0" applyBorder="1"/>
    <xf numFmtId="0" fontId="0" fillId="0" borderId="85" xfId="0" applyBorder="1"/>
    <xf numFmtId="0" fontId="24" fillId="4" borderId="86" xfId="0" applyFont="1" applyFill="1" applyBorder="1" applyAlignment="1">
      <alignment horizontal="center"/>
    </xf>
    <xf numFmtId="0" fontId="0" fillId="0" borderId="65" xfId="0" applyBorder="1"/>
    <xf numFmtId="0" fontId="0" fillId="0" borderId="87" xfId="0" applyBorder="1"/>
    <xf numFmtId="0" fontId="2" fillId="3" borderId="67" xfId="0" applyFont="1" applyFill="1" applyBorder="1" applyAlignment="1" applyProtection="1">
      <alignment horizontal="center"/>
      <protection locked="0"/>
    </xf>
    <xf numFmtId="0" fontId="0" fillId="0" borderId="89" xfId="0" applyBorder="1" applyProtection="1">
      <protection locked="0"/>
    </xf>
    <xf numFmtId="0" fontId="0" fillId="0" borderId="90" xfId="0" applyBorder="1" applyProtection="1">
      <protection locked="0"/>
    </xf>
    <xf numFmtId="0" fontId="2" fillId="3" borderId="39" xfId="0" applyFont="1" applyFill="1" applyBorder="1" applyAlignment="1" applyProtection="1">
      <alignment horizontal="center"/>
      <protection locked="0"/>
    </xf>
    <xf numFmtId="0" fontId="0" fillId="0" borderId="91" xfId="0" applyBorder="1" applyProtection="1">
      <protection locked="0"/>
    </xf>
    <xf numFmtId="0" fontId="0" fillId="0" borderId="92" xfId="0" applyBorder="1" applyProtection="1">
      <protection locked="0"/>
    </xf>
    <xf numFmtId="0" fontId="2" fillId="3" borderId="70" xfId="0" applyFont="1" applyFill="1" applyBorder="1" applyAlignment="1" applyProtection="1">
      <alignment horizontal="center"/>
      <protection locked="0"/>
    </xf>
    <xf numFmtId="0" fontId="0" fillId="0" borderId="93" xfId="0" applyBorder="1" applyProtection="1">
      <protection locked="0"/>
    </xf>
    <xf numFmtId="0" fontId="0" fillId="0" borderId="69" xfId="0" applyBorder="1" applyProtection="1">
      <protection locked="0"/>
    </xf>
    <xf numFmtId="0" fontId="2" fillId="3" borderId="34" xfId="0" applyFont="1" applyFill="1" applyBorder="1" applyAlignment="1" applyProtection="1">
      <alignment horizontal="center"/>
      <protection locked="0"/>
    </xf>
    <xf numFmtId="0" fontId="0" fillId="3" borderId="70" xfId="0" applyFill="1" applyBorder="1" applyAlignment="1" applyProtection="1">
      <alignment horizontal="center"/>
      <protection locked="0"/>
    </xf>
    <xf numFmtId="0" fontId="0" fillId="3" borderId="34" xfId="0" applyFill="1" applyBorder="1" applyAlignment="1" applyProtection="1">
      <alignment horizontal="center"/>
      <protection locked="0"/>
    </xf>
    <xf numFmtId="0" fontId="0" fillId="3" borderId="80" xfId="0" applyFill="1" applyBorder="1" applyAlignment="1" applyProtection="1">
      <alignment horizontal="center"/>
      <protection locked="0"/>
    </xf>
    <xf numFmtId="0" fontId="0" fillId="0" borderId="94" xfId="0" applyBorder="1" applyProtection="1">
      <protection locked="0"/>
    </xf>
    <xf numFmtId="0" fontId="0" fillId="0" borderId="95" xfId="0" applyBorder="1" applyProtection="1">
      <protection locked="0"/>
    </xf>
    <xf numFmtId="0" fontId="0" fillId="3" borderId="37" xfId="0" applyFill="1" applyBorder="1" applyAlignment="1" applyProtection="1">
      <alignment horizontal="center"/>
      <protection locked="0"/>
    </xf>
    <xf numFmtId="0" fontId="25" fillId="2" borderId="0" xfId="0" applyFont="1" applyFill="1" applyAlignment="1">
      <alignment horizontal="left"/>
    </xf>
    <xf numFmtId="0" fontId="25" fillId="2" borderId="13" xfId="0" applyFont="1" applyFill="1" applyBorder="1" applyAlignment="1">
      <alignment horizontal="left"/>
    </xf>
    <xf numFmtId="0" fontId="25" fillId="2" borderId="1" xfId="0" applyFont="1" applyFill="1" applyBorder="1" applyAlignment="1">
      <alignment horizontal="left"/>
    </xf>
    <xf numFmtId="0" fontId="26" fillId="2" borderId="1" xfId="0" applyFont="1" applyFill="1" applyBorder="1" applyAlignment="1">
      <alignment horizontal="left"/>
    </xf>
  </cellXfs>
  <cellStyles count="5">
    <cellStyle name="Standaard" xfId="0" builtinId="0"/>
    <cellStyle name="Standaard 10" xfId="4" xr:uid="{E56E3753-4CF2-4023-8545-035148C198BB}"/>
    <cellStyle name="Standaard 11" xfId="2" xr:uid="{6E31A72D-F6F3-4DB0-A8CF-81FD723A9156}"/>
    <cellStyle name="Standaard 7 2 2 2" xfId="3" xr:uid="{DB3988D0-B517-4564-967A-8A509A85E2CF}"/>
    <cellStyle name="Valuta" xfId="1" builtinId="4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alignment horizontal="general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alignment horizontal="general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alignment horizontal="general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alignment horizontal="general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0"/>
    </dxf>
    <dxf>
      <alignment horizontal="general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alignment horizontal="general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alignment horizontal="general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alignment horizontal="general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alignment horizontal="general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alignment horizontal="general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alignment horizontal="general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alignment horizontal="general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alignment horizontal="general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outline="0">
        <top style="thin">
          <color auto="1"/>
        </top>
        <bottom style="medium">
          <color indexed="64"/>
        </bottom>
      </border>
    </dxf>
    <dxf>
      <protection locked="1" hidden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indexed="43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B8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Bijlage%206%20Inschrijfbiljet_MR_C2369143_260730.xlsx" TargetMode="External"/><Relationship Id="rId2" Type="http://schemas.openxmlformats.org/officeDocument/2006/relationships/externalLinkPath" Target="file:///G:\01.%20Projecten\02.%20Lopend\Den%20Bosch\2250623%20-%20Prov.%20NB%20-%20Aanbesteding%20Meet%20en%20Regeltechniek\05%20Dossier\Aanbesteding\Leidraad\Bijlagen\Bijlage%206%20Inschrijfbiljet_MR_C2369143_260730.xlsx" TargetMode="External"/><Relationship Id="rId1" Type="http://schemas.openxmlformats.org/officeDocument/2006/relationships/externalLinkPath" Target="/01.%20Projecten/02.%20Lopend/Den%20Bosch/2250623%20-%20Prov.%20NB%20-%20Aanbesteding%20Meet%20en%20Regeltechniek/05%20Dossier/Aanbesteding/Leidraad/Bijlagen/Bijlage%206%20Inschrijfbiljet_MR_C2369143_2607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schrijfbiljet"/>
      <sheetName val="Verzamelblad per gebouw"/>
      <sheetName val="A Inventaris"/>
      <sheetName val="B calc schema"/>
      <sheetName val="C calc schema proj"/>
      <sheetName val="D voorst subco"/>
      <sheetName val="Rekenblad"/>
    </sheetNames>
    <sheetDataSet>
      <sheetData sheetId="0">
        <row r="1">
          <cell r="A1" t="str">
            <v>Inschrijfbiljet C2369143 (provincie Noord-Brabant)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BBDA52-BD1C-444A-A269-A98A92B7B7AE}" name="Tabel1" displayName="Tabel1" ref="A1:V76" totalsRowShown="0" headerRowDxfId="25" dataDxfId="23" headerRowBorderDxfId="24" tableBorderDxfId="22" headerRowCellStyle="Standaard 7 2 2 2">
  <autoFilter ref="A1:V76" xr:uid="{20BBDA52-BD1C-444A-A269-A98A92B7B7AE}"/>
  <tableColumns count="22">
    <tableColumn id="1" xr3:uid="{C7DECE02-B5A8-440E-A9A5-D149C46CA5A4}" name="ID" dataDxfId="21" dataCellStyle="Standaard 11"/>
    <tableColumn id="2" xr3:uid="{8E2E7494-2130-491B-A218-3CC5D899A487}" name="Type vastgoed" dataDxfId="20" dataCellStyle="Standaard 11"/>
    <tableColumn id="3" xr3:uid="{DB30F76D-1065-4058-92B8-939E045968D9}" name="Gebouwnaam" dataDxfId="19" dataCellStyle="Standaard 11"/>
    <tableColumn id="4" xr3:uid="{F8BE8A16-F2CB-4348-BF89-45F091C9D74A}" name="Adres" dataDxfId="18" dataCellStyle="Standaard 11"/>
    <tableColumn id="5" xr3:uid="{D7389BEC-992B-478C-863D-FF64185136D8}" name="Plaats" dataDxfId="17" dataCellStyle="Standaard 11"/>
    <tableColumn id="6" xr3:uid="{9A4C9B17-B234-4D94-B65B-0A5A42EACFF6}" name="Bouwlaag / Component locatie" dataDxfId="16" dataCellStyle="Standaard 11"/>
    <tableColumn id="7" xr3:uid="{673053A5-1EF5-4619-B428-F93F1FB98C23}" name="Discipline" dataDxfId="15" dataCellStyle="Standaard 11"/>
    <tableColumn id="8" xr3:uid="{0663CB1E-70A5-4841-B652-3C5026D0E7D5}" name="Hoofdelementomschrijving" dataDxfId="14" dataCellStyle="Standaard 11"/>
    <tableColumn id="9" xr3:uid="{9C317108-9C14-45D1-B574-AE9F2EE8E4BD}" name="Hoofdelement-code" dataDxfId="13" dataCellStyle="Standaard 11"/>
    <tableColumn id="10" xr3:uid="{0D715A46-587F-4FD1-BE10-9AC4ED5790D0}" name="Subelement-code" dataDxfId="12" dataCellStyle="Standaard 11"/>
    <tableColumn id="11" xr3:uid="{3548A63B-44EE-4CFA-884F-4C3A4054D615}" name="Subelementomschrijving" dataDxfId="11" dataCellStyle="Standaard 10"/>
    <tableColumn id="12" xr3:uid="{2B13F1D4-446E-40D8-AF79-2E3478B4EADC}" name="Component omschrijving" dataDxfId="10" dataCellStyle="Standaard 11"/>
    <tableColumn id="13" xr3:uid="{8BBD2B6E-94B5-4881-BD49-907ED726D798}" name="Component fabrikant" dataDxfId="9" dataCellStyle="Standaard 11"/>
    <tableColumn id="14" xr3:uid="{FC60F565-EDB0-477E-80E9-AA5537E47C5F}" name="Component type " dataDxfId="8" dataCellStyle="Standaard 11"/>
    <tableColumn id="15" xr3:uid="{3ADFADD8-4CAB-4EC0-AD8E-A79811AE31C8}" name="Component capaciteit" dataDxfId="7" dataCellStyle="Standaard 11"/>
    <tableColumn id="16" xr3:uid="{EB7C8E7E-7112-49CB-9F21-D675C6BFC073}" name="Component aantal" dataDxfId="6" dataCellStyle="Standaard 11"/>
    <tableColumn id="17" xr3:uid="{F44FAC4A-7022-4313-91C4-FCEA41BD7072}" name="Kolom1" dataDxfId="5" dataCellStyle="Standaard 11"/>
    <tableColumn id="18" xr3:uid="{956577EF-491A-4D0E-B1B3-51F64838E794}" name="Component _x000a_bouwjaar" dataDxfId="4" dataCellStyle="Standaard 11"/>
    <tableColumn id="19" xr3:uid="{2F06551A-B7DE-4F08-904B-9F350A6E3C43}" name="Vigerende regelgeving" dataDxfId="3" dataCellStyle="Standaard 11"/>
    <tableColumn id="20" xr3:uid="{25561AF6-FEF9-4287-8887-3F8A1D1645EC}" name="Aanvullende info." dataDxfId="2" dataCellStyle="Standaard 11"/>
    <tableColumn id="21" xr3:uid="{BE6ADD26-BF91-4D2C-AA60-D163CC2E9A11}" name="Kolom2" dataDxfId="1" dataCellStyle="Standaard 11"/>
    <tableColumn id="22" xr3:uid="{AF8D2F41-F54C-4593-BEA3-DF054026E036}" name="kosten prev OH" dataDxfId="0" dataCellStyle="Standaard 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FB450-75BB-48DB-9098-B62F9CFACD27}">
  <sheetPr>
    <pageSetUpPr fitToPage="1"/>
  </sheetPr>
  <dimension ref="A1:XFA43"/>
  <sheetViews>
    <sheetView showGridLines="0" showRowColHeaders="0" showZeros="0" tabSelected="1" view="pageBreakPreview" zoomScaleNormal="100" zoomScaleSheetLayoutView="100" workbookViewId="0">
      <selection activeCell="H36" sqref="H36"/>
    </sheetView>
  </sheetViews>
  <sheetFormatPr defaultColWidth="8.88671875" defaultRowHeight="14.4" x14ac:dyDescent="0.3"/>
  <cols>
    <col min="1" max="1" width="2.6640625" style="12" customWidth="1"/>
    <col min="2" max="2" width="8.88671875" style="12"/>
    <col min="3" max="3" width="10" style="12" customWidth="1"/>
    <col min="4" max="4" width="8.88671875" style="12"/>
    <col min="5" max="5" width="9.33203125" style="12" customWidth="1"/>
    <col min="6" max="6" width="15.109375" style="12" customWidth="1"/>
    <col min="7" max="7" width="16.88671875" style="12" customWidth="1"/>
    <col min="8" max="8" width="21.44140625" style="12" customWidth="1"/>
    <col min="9" max="9" width="23.109375" style="12" bestFit="1" customWidth="1"/>
    <col min="10" max="10" width="8.88671875" style="12"/>
    <col min="11" max="11" width="0" style="12" hidden="1" customWidth="1"/>
    <col min="12" max="12" width="60" style="12" hidden="1" customWidth="1"/>
    <col min="13" max="13" width="10.88671875" style="12" hidden="1" customWidth="1"/>
    <col min="14" max="14" width="14" style="12" hidden="1" customWidth="1"/>
    <col min="15" max="15" width="10.88671875" style="12" hidden="1" customWidth="1"/>
    <col min="16" max="16" width="10.88671875" style="12" bestFit="1" customWidth="1"/>
    <col min="17" max="16381" width="8.88671875" style="12"/>
  </cols>
  <sheetData>
    <row r="1" spans="1:15" x14ac:dyDescent="0.3">
      <c r="A1" s="10" t="s">
        <v>0</v>
      </c>
      <c r="B1" s="11"/>
      <c r="C1" s="11"/>
      <c r="D1" s="11"/>
      <c r="E1" s="11"/>
      <c r="F1" s="11"/>
      <c r="G1" s="11"/>
      <c r="H1" s="11"/>
    </row>
    <row r="2" spans="1:15" x14ac:dyDescent="0.3">
      <c r="A2" s="13" t="s">
        <v>1</v>
      </c>
      <c r="B2" s="11"/>
      <c r="C2" s="11"/>
      <c r="D2" s="11"/>
      <c r="E2" s="11"/>
      <c r="F2" s="11"/>
      <c r="G2" s="11"/>
      <c r="H2" s="11"/>
    </row>
    <row r="3" spans="1:15" x14ac:dyDescent="0.3">
      <c r="A3" s="14"/>
      <c r="B3" s="14"/>
      <c r="C3" s="14"/>
      <c r="D3" s="14"/>
      <c r="E3" s="14"/>
      <c r="F3" s="14"/>
      <c r="G3" s="14"/>
      <c r="H3" s="14"/>
    </row>
    <row r="4" spans="1:15" x14ac:dyDescent="0.3">
      <c r="A4" s="12" t="s">
        <v>2</v>
      </c>
      <c r="E4" s="286"/>
      <c r="F4" s="287"/>
      <c r="G4" s="287"/>
      <c r="H4" s="288"/>
    </row>
    <row r="5" spans="1:15" ht="15" thickBot="1" x14ac:dyDescent="0.35">
      <c r="A5" s="14" t="s">
        <v>3</v>
      </c>
      <c r="B5" s="14"/>
      <c r="C5" s="14"/>
      <c r="D5" s="14"/>
      <c r="E5" s="286"/>
      <c r="F5" s="287"/>
      <c r="G5" s="287"/>
      <c r="H5" s="288"/>
    </row>
    <row r="6" spans="1:15" s="12" customFormat="1" ht="11.4" x14ac:dyDescent="0.2">
      <c r="A6" s="14"/>
      <c r="B6" s="14"/>
      <c r="C6" s="14"/>
      <c r="D6" s="14"/>
      <c r="E6" s="14"/>
      <c r="F6" s="14"/>
      <c r="G6" s="14"/>
      <c r="H6" s="14"/>
      <c r="K6" s="15" t="s">
        <v>4</v>
      </c>
      <c r="L6" s="16"/>
      <c r="M6" s="16"/>
      <c r="N6" s="16"/>
      <c r="O6" s="17"/>
    </row>
    <row r="7" spans="1:15" s="12" customFormat="1" ht="11.4" x14ac:dyDescent="0.2">
      <c r="A7" s="14" t="s">
        <v>5</v>
      </c>
      <c r="B7" s="289" t="s">
        <v>6</v>
      </c>
      <c r="C7" s="290"/>
      <c r="D7" s="290"/>
      <c r="E7" s="290"/>
      <c r="F7" s="290"/>
      <c r="G7" s="290"/>
      <c r="H7" s="290"/>
      <c r="K7" s="18"/>
      <c r="O7" s="19"/>
    </row>
    <row r="8" spans="1:15" s="12" customFormat="1" ht="13.8" thickBot="1" x14ac:dyDescent="0.25">
      <c r="A8" s="14"/>
      <c r="B8" s="290"/>
      <c r="C8" s="290"/>
      <c r="D8" s="290"/>
      <c r="E8" s="290"/>
      <c r="F8" s="290"/>
      <c r="G8" s="290"/>
      <c r="H8" s="290"/>
      <c r="K8" s="20" t="s">
        <v>7</v>
      </c>
      <c r="L8" s="21"/>
      <c r="M8" s="21"/>
      <c r="N8" s="21"/>
      <c r="O8" s="22"/>
    </row>
    <row r="9" spans="1:15" s="12" customFormat="1" ht="13.8" thickBot="1" x14ac:dyDescent="0.25">
      <c r="A9" s="14"/>
      <c r="B9" s="290"/>
      <c r="C9" s="290"/>
      <c r="D9" s="290"/>
      <c r="E9" s="290"/>
      <c r="F9" s="290"/>
      <c r="G9" s="290"/>
      <c r="H9" s="290"/>
      <c r="K9" s="23">
        <v>1</v>
      </c>
      <c r="L9" s="21" t="s">
        <v>8</v>
      </c>
      <c r="M9" s="24">
        <f>'Verzamelblad per gebouw'!H13+'Verzamelblad per gebouw'!I13</f>
        <v>0</v>
      </c>
      <c r="N9" s="21" t="s">
        <v>9</v>
      </c>
      <c r="O9" s="25">
        <f>K9*M9</f>
        <v>0</v>
      </c>
    </row>
    <row r="10" spans="1:15" ht="15" thickBot="1" x14ac:dyDescent="0.35">
      <c r="A10" s="14"/>
      <c r="B10" s="26"/>
      <c r="C10" s="14"/>
      <c r="D10" s="14"/>
      <c r="E10" s="14"/>
      <c r="F10" s="14"/>
      <c r="G10" s="14"/>
      <c r="H10" s="14"/>
      <c r="K10" s="23">
        <v>0.3</v>
      </c>
      <c r="L10" s="27" t="s">
        <v>10</v>
      </c>
      <c r="M10" s="24">
        <f>('B calc schema'!L23/100000)*M9</f>
        <v>0</v>
      </c>
      <c r="N10" s="21" t="s">
        <v>9</v>
      </c>
      <c r="O10" s="25">
        <f t="shared" ref="O10:O11" si="0">K10*M10</f>
        <v>0</v>
      </c>
    </row>
    <row r="11" spans="1:15" ht="15" thickBot="1" x14ac:dyDescent="0.35">
      <c r="A11" s="12" t="s">
        <v>5</v>
      </c>
      <c r="B11" s="14" t="s">
        <v>11</v>
      </c>
      <c r="C11" s="14"/>
      <c r="D11" s="14"/>
      <c r="E11" s="14"/>
      <c r="F11" s="14"/>
      <c r="G11" s="14"/>
      <c r="H11" s="14"/>
      <c r="K11" s="23">
        <v>0.4</v>
      </c>
      <c r="L11" s="27" t="s">
        <v>12</v>
      </c>
      <c r="M11" s="28">
        <f>('C calc schema proj'!M24/100000)*M9</f>
        <v>0</v>
      </c>
      <c r="N11" s="21" t="s">
        <v>9</v>
      </c>
      <c r="O11" s="25">
        <f t="shared" si="0"/>
        <v>0</v>
      </c>
    </row>
    <row r="12" spans="1:15" ht="15" thickBot="1" x14ac:dyDescent="0.35">
      <c r="A12" s="14"/>
      <c r="B12" s="14"/>
      <c r="C12" s="14"/>
      <c r="D12" s="14"/>
      <c r="E12" s="14"/>
      <c r="F12" s="14"/>
      <c r="G12" s="14"/>
      <c r="H12" s="14"/>
      <c r="K12" s="20"/>
      <c r="L12" s="21"/>
      <c r="M12" s="21"/>
      <c r="N12" s="21"/>
      <c r="O12" s="22"/>
    </row>
    <row r="13" spans="1:15" ht="15" thickBot="1" x14ac:dyDescent="0.35">
      <c r="A13" s="14"/>
      <c r="B13" s="14"/>
      <c r="C13" s="14"/>
      <c r="D13" s="14"/>
      <c r="F13" s="29"/>
      <c r="G13" s="14"/>
      <c r="H13" s="14"/>
      <c r="K13" s="20"/>
      <c r="L13" s="27" t="s">
        <v>13</v>
      </c>
      <c r="M13" s="30">
        <f>SUM(O9:O11)</f>
        <v>0</v>
      </c>
      <c r="N13" s="21"/>
      <c r="O13" s="22"/>
    </row>
    <row r="14" spans="1:15" ht="15" thickBot="1" x14ac:dyDescent="0.35">
      <c r="A14" s="291" t="s">
        <v>14</v>
      </c>
      <c r="B14" s="290"/>
      <c r="C14" s="290"/>
      <c r="D14" s="290"/>
      <c r="E14" s="290"/>
      <c r="F14" s="290"/>
      <c r="G14" s="290"/>
      <c r="H14" s="290"/>
      <c r="K14" s="31"/>
      <c r="L14" s="32"/>
      <c r="M14" s="32"/>
      <c r="N14" s="32"/>
      <c r="O14" s="33"/>
    </row>
    <row r="15" spans="1:15" x14ac:dyDescent="0.3">
      <c r="A15" s="14"/>
      <c r="B15" s="26"/>
      <c r="C15" s="26"/>
      <c r="D15" s="26"/>
      <c r="E15" s="26"/>
      <c r="F15" s="14"/>
      <c r="G15" s="14"/>
      <c r="H15" s="14"/>
    </row>
    <row r="16" spans="1:15" x14ac:dyDescent="0.3">
      <c r="A16" s="14" t="s">
        <v>5</v>
      </c>
      <c r="B16" s="284" t="s">
        <v>15</v>
      </c>
      <c r="C16" s="284"/>
      <c r="D16" s="284"/>
      <c r="E16" s="284"/>
      <c r="F16" s="284"/>
      <c r="G16" s="285"/>
      <c r="H16" s="35">
        <f>'Verzamelblad per gebouw'!H13</f>
        <v>0</v>
      </c>
    </row>
    <row r="17" spans="1:9" ht="15" thickBot="1" x14ac:dyDescent="0.35">
      <c r="A17" s="14" t="s">
        <v>5</v>
      </c>
      <c r="B17" s="284" t="s">
        <v>16</v>
      </c>
      <c r="C17" s="284" t="s">
        <v>5</v>
      </c>
      <c r="D17" s="284" t="s">
        <v>5</v>
      </c>
      <c r="E17" s="284" t="s">
        <v>5</v>
      </c>
      <c r="F17" s="284" t="s">
        <v>5</v>
      </c>
      <c r="G17" s="285" t="s">
        <v>5</v>
      </c>
      <c r="H17" s="36">
        <f>'Verzamelblad per gebouw'!I13</f>
        <v>0</v>
      </c>
    </row>
    <row r="18" spans="1:9" ht="12" customHeight="1" thickBot="1" x14ac:dyDescent="0.35">
      <c r="A18" s="14" t="s">
        <v>5</v>
      </c>
      <c r="B18" s="284" t="s">
        <v>17</v>
      </c>
      <c r="C18" s="284" t="s">
        <v>5</v>
      </c>
      <c r="D18" s="284" t="s">
        <v>5</v>
      </c>
      <c r="E18" s="284" t="s">
        <v>5</v>
      </c>
      <c r="F18" s="284" t="s">
        <v>5</v>
      </c>
      <c r="G18" s="285" t="s">
        <v>5</v>
      </c>
      <c r="H18" s="37">
        <f>SUM(H16:H17)</f>
        <v>0</v>
      </c>
    </row>
    <row r="19" spans="1:9" ht="15" thickBot="1" x14ac:dyDescent="0.35">
      <c r="A19" s="14"/>
      <c r="B19" s="38"/>
      <c r="C19" s="26"/>
      <c r="D19" s="26"/>
      <c r="E19" s="26"/>
      <c r="F19" s="14"/>
      <c r="G19" s="29"/>
      <c r="H19" s="39" t="s">
        <v>5</v>
      </c>
    </row>
    <row r="20" spans="1:9" hidden="1" x14ac:dyDescent="0.3">
      <c r="A20" s="14" t="s">
        <v>5</v>
      </c>
      <c r="B20" s="295" t="s">
        <v>18</v>
      </c>
      <c r="C20" s="295" t="s">
        <v>5</v>
      </c>
      <c r="D20" s="295" t="s">
        <v>5</v>
      </c>
      <c r="E20" s="295" t="s">
        <v>5</v>
      </c>
      <c r="F20" s="295" t="s">
        <v>5</v>
      </c>
      <c r="G20" s="296" t="s">
        <v>5</v>
      </c>
      <c r="H20" s="35">
        <f>M10</f>
        <v>0</v>
      </c>
      <c r="I20" s="40" t="s">
        <v>19</v>
      </c>
    </row>
    <row r="21" spans="1:9" ht="12" hidden="1" customHeight="1" thickBot="1" x14ac:dyDescent="0.35">
      <c r="A21" s="14" t="s">
        <v>5</v>
      </c>
      <c r="B21" s="295" t="s">
        <v>20</v>
      </c>
      <c r="C21" s="295" t="s">
        <v>5</v>
      </c>
      <c r="D21" s="295" t="s">
        <v>5</v>
      </c>
      <c r="E21" s="295" t="s">
        <v>5</v>
      </c>
      <c r="F21" s="295" t="s">
        <v>5</v>
      </c>
      <c r="G21" s="296" t="s">
        <v>5</v>
      </c>
      <c r="H21" s="36">
        <f>M11</f>
        <v>0</v>
      </c>
      <c r="I21" s="40" t="s">
        <v>21</v>
      </c>
    </row>
    <row r="22" spans="1:9" ht="12" customHeight="1" thickBot="1" x14ac:dyDescent="0.35">
      <c r="A22" s="14" t="s">
        <v>5</v>
      </c>
      <c r="B22" s="284" t="s">
        <v>22</v>
      </c>
      <c r="C22" s="284" t="s">
        <v>5</v>
      </c>
      <c r="D22" s="284" t="s">
        <v>5</v>
      </c>
      <c r="E22" s="284" t="s">
        <v>5</v>
      </c>
      <c r="F22" s="284" t="s">
        <v>5</v>
      </c>
      <c r="G22" s="285" t="s">
        <v>5</v>
      </c>
      <c r="H22" s="37">
        <f>M13</f>
        <v>0</v>
      </c>
    </row>
    <row r="23" spans="1:9" x14ac:dyDescent="0.3">
      <c r="A23" s="14"/>
      <c r="B23" s="284"/>
      <c r="C23" s="284"/>
      <c r="D23" s="284"/>
      <c r="E23" s="284"/>
      <c r="F23" s="284"/>
      <c r="G23" s="285"/>
      <c r="H23" s="39" t="s">
        <v>5</v>
      </c>
    </row>
    <row r="24" spans="1:9" x14ac:dyDescent="0.3">
      <c r="A24" s="14"/>
      <c r="B24" s="41"/>
      <c r="C24" s="26"/>
      <c r="D24" s="26"/>
      <c r="E24" s="26"/>
      <c r="F24" s="14"/>
      <c r="G24" s="29"/>
      <c r="H24" s="39" t="s">
        <v>5</v>
      </c>
    </row>
    <row r="25" spans="1:9" x14ac:dyDescent="0.3">
      <c r="A25" s="14" t="s">
        <v>23</v>
      </c>
      <c r="B25" s="42"/>
      <c r="C25" s="26"/>
      <c r="D25" s="26"/>
      <c r="E25" s="26"/>
      <c r="F25" s="14"/>
      <c r="G25" s="29"/>
      <c r="H25" s="14"/>
    </row>
    <row r="26" spans="1:9" x14ac:dyDescent="0.3">
      <c r="A26" s="297"/>
      <c r="B26" s="290"/>
      <c r="C26" s="290"/>
      <c r="D26" s="290"/>
      <c r="E26" s="290"/>
      <c r="F26" s="290"/>
      <c r="G26" s="290"/>
      <c r="H26" s="290"/>
    </row>
    <row r="27" spans="1:9" x14ac:dyDescent="0.3">
      <c r="A27" s="14"/>
      <c r="B27" s="14"/>
      <c r="C27" s="14"/>
      <c r="D27" s="14"/>
      <c r="E27" s="14"/>
      <c r="F27" s="14"/>
      <c r="G27" s="14"/>
      <c r="H27" s="14"/>
    </row>
    <row r="28" spans="1:9" x14ac:dyDescent="0.3">
      <c r="A28" s="14" t="s">
        <v>24</v>
      </c>
      <c r="B28" s="14"/>
      <c r="C28" s="14"/>
      <c r="D28" s="14"/>
      <c r="E28" s="14"/>
      <c r="F28" s="14"/>
      <c r="G28" s="14"/>
      <c r="H28" s="14"/>
    </row>
    <row r="29" spans="1:9" x14ac:dyDescent="0.3">
      <c r="A29" s="14" t="s">
        <v>25</v>
      </c>
      <c r="B29" s="14"/>
      <c r="C29" s="14"/>
      <c r="D29" s="14"/>
      <c r="E29" s="14"/>
      <c r="F29" s="14"/>
      <c r="G29" s="14"/>
      <c r="H29" s="14"/>
    </row>
    <row r="30" spans="1:9" x14ac:dyDescent="0.3">
      <c r="A30" s="14"/>
      <c r="B30" s="14"/>
      <c r="C30" s="14"/>
      <c r="D30" s="14"/>
      <c r="E30" s="14"/>
      <c r="F30" s="14"/>
      <c r="G30" s="14"/>
      <c r="H30" s="14"/>
    </row>
    <row r="31" spans="1:9" x14ac:dyDescent="0.3">
      <c r="A31" s="14" t="s">
        <v>5</v>
      </c>
      <c r="B31" s="284" t="s">
        <v>26</v>
      </c>
      <c r="C31" s="284"/>
      <c r="D31" s="284"/>
      <c r="E31" s="34" t="s">
        <v>5</v>
      </c>
      <c r="F31" s="284" t="s">
        <v>27</v>
      </c>
      <c r="G31" s="284"/>
      <c r="H31" s="14"/>
    </row>
    <row r="32" spans="1:9" x14ac:dyDescent="0.3">
      <c r="A32" s="14" t="s">
        <v>5</v>
      </c>
      <c r="B32" s="298" t="s">
        <v>28</v>
      </c>
      <c r="C32" s="298"/>
      <c r="D32" s="298"/>
      <c r="E32" s="34" t="s">
        <v>5</v>
      </c>
      <c r="F32" s="284" t="s">
        <v>29</v>
      </c>
      <c r="G32" s="284"/>
      <c r="H32" s="14"/>
    </row>
    <row r="33" spans="1:8" x14ac:dyDescent="0.3">
      <c r="A33" s="14"/>
      <c r="B33" s="43"/>
      <c r="C33" s="14"/>
      <c r="D33" s="14"/>
      <c r="E33" s="14"/>
      <c r="F33" s="43"/>
      <c r="G33" s="14"/>
      <c r="H33" s="14"/>
    </row>
    <row r="34" spans="1:8" x14ac:dyDescent="0.3">
      <c r="A34" s="14"/>
      <c r="B34" s="43"/>
      <c r="C34" s="14"/>
      <c r="D34" s="14"/>
      <c r="E34" s="14"/>
      <c r="F34" s="14"/>
      <c r="G34" s="14"/>
      <c r="H34" s="14"/>
    </row>
    <row r="35" spans="1:8" x14ac:dyDescent="0.3">
      <c r="B35" s="14" t="s">
        <v>5</v>
      </c>
      <c r="C35" s="14" t="s">
        <v>5</v>
      </c>
      <c r="D35" s="14" t="s">
        <v>5</v>
      </c>
      <c r="E35" s="14" t="s">
        <v>5</v>
      </c>
      <c r="F35" s="14" t="s">
        <v>5</v>
      </c>
      <c r="H35" s="14"/>
    </row>
    <row r="36" spans="1:8" x14ac:dyDescent="0.3">
      <c r="A36" s="14" t="s">
        <v>30</v>
      </c>
      <c r="B36" s="14"/>
      <c r="C36" s="14"/>
      <c r="D36" s="299"/>
      <c r="E36" s="287"/>
      <c r="F36" s="288"/>
      <c r="G36" s="14" t="s">
        <v>31</v>
      </c>
      <c r="H36" s="1"/>
    </row>
    <row r="37" spans="1:8" x14ac:dyDescent="0.3">
      <c r="B37" s="14"/>
      <c r="C37" s="14"/>
      <c r="D37" s="14"/>
      <c r="E37" s="14"/>
      <c r="F37" s="14"/>
      <c r="G37" s="14"/>
      <c r="H37" s="14"/>
    </row>
    <row r="38" spans="1:8" x14ac:dyDescent="0.3">
      <c r="A38" s="14" t="s">
        <v>32</v>
      </c>
      <c r="B38" s="14"/>
      <c r="C38" s="14"/>
      <c r="D38" s="292">
        <f>E4</f>
        <v>0</v>
      </c>
      <c r="E38" s="293"/>
      <c r="F38" s="293"/>
      <c r="G38" s="294"/>
      <c r="H38" s="44"/>
    </row>
    <row r="39" spans="1:8" ht="15" thickBot="1" x14ac:dyDescent="0.35">
      <c r="B39" s="14" t="s">
        <v>5</v>
      </c>
      <c r="C39" s="14" t="s">
        <v>5</v>
      </c>
      <c r="D39" s="14" t="s">
        <v>5</v>
      </c>
      <c r="E39" s="14" t="s">
        <v>5</v>
      </c>
      <c r="F39" s="14" t="s">
        <v>5</v>
      </c>
      <c r="G39" s="14" t="s">
        <v>5</v>
      </c>
    </row>
    <row r="40" spans="1:8" x14ac:dyDescent="0.3">
      <c r="A40" s="14" t="s">
        <v>33</v>
      </c>
      <c r="B40" s="14"/>
      <c r="C40" s="14"/>
      <c r="D40" s="45"/>
      <c r="E40" s="46"/>
      <c r="F40" s="47"/>
      <c r="G40" s="14"/>
      <c r="H40" s="14" t="s">
        <v>34</v>
      </c>
    </row>
    <row r="41" spans="1:8" x14ac:dyDescent="0.3">
      <c r="A41" s="14"/>
      <c r="B41" s="14"/>
      <c r="C41" s="14"/>
      <c r="D41" s="48"/>
      <c r="E41" s="14"/>
      <c r="F41" s="49"/>
      <c r="G41" s="14"/>
      <c r="H41" s="14"/>
    </row>
    <row r="42" spans="1:8" ht="15" thickBot="1" x14ac:dyDescent="0.35">
      <c r="A42" s="14"/>
      <c r="B42" s="14"/>
      <c r="C42" s="14"/>
      <c r="D42" s="50"/>
      <c r="E42" s="51"/>
      <c r="F42" s="52"/>
      <c r="G42" s="14"/>
      <c r="H42" s="14"/>
    </row>
    <row r="43" spans="1:8" x14ac:dyDescent="0.3">
      <c r="A43" s="14"/>
      <c r="B43" s="14"/>
      <c r="C43" s="14"/>
      <c r="D43" s="14"/>
      <c r="E43" s="14"/>
      <c r="F43" s="14"/>
      <c r="G43" s="14"/>
      <c r="H43" s="14"/>
    </row>
  </sheetData>
  <sheetProtection algorithmName="SHA-512" hashValue="RJJdT+/80g0Y5RABDENTOg+P+0XkS26fj9H3IHwOekb3yxepjrma2TiLRxpVmQ3tFT9xW2UQHBnbJadX86psGA==" saltValue="uN0Vps1FSXK6dxY54Y1Y3Q==" spinCount="100000" sheet="1" objects="1" scenarios="1" selectLockedCells="1"/>
  <mergeCells count="18">
    <mergeCell ref="D38:G38"/>
    <mergeCell ref="B18:G18"/>
    <mergeCell ref="B20:G20"/>
    <mergeCell ref="B21:G21"/>
    <mergeCell ref="B22:G22"/>
    <mergeCell ref="B23:G23"/>
    <mergeCell ref="A26:H26"/>
    <mergeCell ref="B31:D31"/>
    <mergeCell ref="F31:G31"/>
    <mergeCell ref="B32:D32"/>
    <mergeCell ref="F32:G32"/>
    <mergeCell ref="D36:F36"/>
    <mergeCell ref="B17:G17"/>
    <mergeCell ref="E4:H4"/>
    <mergeCell ref="E5:H5"/>
    <mergeCell ref="B7:H9"/>
    <mergeCell ref="A14:H14"/>
    <mergeCell ref="B16:G16"/>
  </mergeCells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E193D-94B2-4D0C-8A9A-47605DF51EA0}">
  <sheetPr>
    <pageSetUpPr fitToPage="1"/>
  </sheetPr>
  <dimension ref="A1:XEZ22"/>
  <sheetViews>
    <sheetView showGridLines="0" showRowColHeaders="0" showZeros="0" view="pageBreakPreview" zoomScaleNormal="70" zoomScaleSheetLayoutView="100" workbookViewId="0">
      <selection activeCell="I5" sqref="I5"/>
    </sheetView>
  </sheetViews>
  <sheetFormatPr defaultColWidth="8.88671875" defaultRowHeight="14.4" x14ac:dyDescent="0.3"/>
  <cols>
    <col min="1" max="1" width="106" style="59" bestFit="1" customWidth="1"/>
    <col min="2" max="2" width="25.44140625" style="59" customWidth="1"/>
    <col min="3" max="3" width="11.88671875" style="59" customWidth="1"/>
    <col min="4" max="4" width="19.6640625" style="59" customWidth="1"/>
    <col min="5" max="5" width="13" style="59" customWidth="1"/>
    <col min="6" max="6" width="15.6640625" style="61" customWidth="1"/>
    <col min="7" max="7" width="15.44140625" style="62" bestFit="1" customWidth="1"/>
    <col min="8" max="8" width="15.109375" style="59" bestFit="1" customWidth="1"/>
    <col min="9" max="9" width="13.44140625" style="59" bestFit="1" customWidth="1"/>
    <col min="10" max="16380" width="8.88671875" style="59"/>
  </cols>
  <sheetData>
    <row r="1" spans="1:21" x14ac:dyDescent="0.3">
      <c r="A1" s="53" t="s">
        <v>5</v>
      </c>
      <c r="B1" s="54" t="str">
        <f>[1]Inschrijfbiljet!A1</f>
        <v>Inschrijfbiljet C2369143 (provincie Noord-Brabant)</v>
      </c>
      <c r="C1" s="55"/>
      <c r="D1" s="55"/>
      <c r="E1" s="55"/>
      <c r="F1" s="56"/>
      <c r="G1" s="57"/>
      <c r="H1" s="55"/>
      <c r="I1" s="58"/>
    </row>
    <row r="2" spans="1:21" ht="13.2" customHeight="1" thickBot="1" x14ac:dyDescent="0.35">
      <c r="A2" s="60"/>
      <c r="I2" s="63"/>
    </row>
    <row r="3" spans="1:21" x14ac:dyDescent="0.3">
      <c r="A3" s="64" t="s">
        <v>5</v>
      </c>
      <c r="B3" s="65" t="s">
        <v>5</v>
      </c>
      <c r="C3" s="65" t="s">
        <v>5</v>
      </c>
      <c r="D3" s="65" t="s">
        <v>5</v>
      </c>
      <c r="E3" s="65" t="s">
        <v>5</v>
      </c>
      <c r="F3" s="65" t="s">
        <v>5</v>
      </c>
      <c r="G3" s="66">
        <v>67</v>
      </c>
      <c r="H3" s="67"/>
      <c r="I3" s="68"/>
    </row>
    <row r="4" spans="1:21" ht="318.60000000000002" thickBot="1" x14ac:dyDescent="0.35">
      <c r="A4" s="69" t="s">
        <v>35</v>
      </c>
      <c r="B4" s="70" t="s">
        <v>36</v>
      </c>
      <c r="C4" s="70" t="s">
        <v>37</v>
      </c>
      <c r="D4" s="70" t="s">
        <v>38</v>
      </c>
      <c r="E4" s="71" t="s">
        <v>39</v>
      </c>
      <c r="F4" s="70" t="s">
        <v>40</v>
      </c>
      <c r="G4" s="72" t="s">
        <v>41</v>
      </c>
      <c r="H4" s="72" t="s">
        <v>42</v>
      </c>
      <c r="I4" s="73" t="s">
        <v>43</v>
      </c>
    </row>
    <row r="5" spans="1:21" x14ac:dyDescent="0.3">
      <c r="A5" s="74" t="s">
        <v>44</v>
      </c>
      <c r="B5" s="67" t="s">
        <v>45</v>
      </c>
      <c r="C5" s="67" t="s">
        <v>46</v>
      </c>
      <c r="D5" s="75" t="s">
        <v>47</v>
      </c>
      <c r="E5" s="76">
        <v>47300</v>
      </c>
      <c r="F5" s="66" t="s">
        <v>48</v>
      </c>
      <c r="G5" s="77">
        <f>'A Inventaris'!V47</f>
        <v>0</v>
      </c>
      <c r="H5" s="78">
        <f>SUM(G5)</f>
        <v>0</v>
      </c>
      <c r="I5" s="132">
        <v>0</v>
      </c>
      <c r="J5"/>
    </row>
    <row r="6" spans="1:21" ht="15" thickBot="1" x14ac:dyDescent="0.35">
      <c r="A6" s="79" t="s">
        <v>49</v>
      </c>
      <c r="B6" s="80" t="s">
        <v>50</v>
      </c>
      <c r="C6" s="80" t="s">
        <v>51</v>
      </c>
      <c r="D6" s="81" t="s">
        <v>47</v>
      </c>
      <c r="E6" s="82">
        <v>20000</v>
      </c>
      <c r="F6" s="83" t="s">
        <v>48</v>
      </c>
      <c r="G6" s="84">
        <f>'A Inventaris'!V76</f>
        <v>0</v>
      </c>
      <c r="H6" s="84">
        <f>SUM(G6)</f>
        <v>0</v>
      </c>
      <c r="I6" s="133">
        <v>0</v>
      </c>
    </row>
    <row r="7" spans="1:21" ht="15" hidden="1" thickBot="1" x14ac:dyDescent="0.35">
      <c r="A7" s="79" t="s">
        <v>5</v>
      </c>
      <c r="B7" s="80" t="s">
        <v>5</v>
      </c>
      <c r="C7" s="80" t="s">
        <v>5</v>
      </c>
      <c r="D7" s="80" t="s">
        <v>5</v>
      </c>
      <c r="E7" s="82" t="s">
        <v>5</v>
      </c>
      <c r="F7" s="83" t="s">
        <v>5</v>
      </c>
      <c r="G7" s="85" t="s">
        <v>5</v>
      </c>
      <c r="H7" s="85">
        <f>SUM(G7)</f>
        <v>0</v>
      </c>
      <c r="I7" s="86"/>
    </row>
    <row r="8" spans="1:21" ht="15" hidden="1" thickBot="1" x14ac:dyDescent="0.35">
      <c r="A8" s="87" t="s">
        <v>5</v>
      </c>
      <c r="B8" s="88" t="s">
        <v>5</v>
      </c>
      <c r="C8" s="88" t="s">
        <v>5</v>
      </c>
      <c r="D8" s="81" t="s">
        <v>5</v>
      </c>
      <c r="E8" s="89" t="s">
        <v>5</v>
      </c>
      <c r="F8" s="90" t="s">
        <v>5</v>
      </c>
      <c r="G8" s="91" t="s">
        <v>5</v>
      </c>
      <c r="H8" s="91">
        <f>SUM(G8)</f>
        <v>0</v>
      </c>
      <c r="I8" s="92"/>
    </row>
    <row r="9" spans="1:21" ht="15" hidden="1" thickBot="1" x14ac:dyDescent="0.35">
      <c r="A9" s="87" t="s">
        <v>5</v>
      </c>
      <c r="B9" s="88" t="s">
        <v>5</v>
      </c>
      <c r="C9" s="88" t="s">
        <v>5</v>
      </c>
      <c r="D9" s="88" t="s">
        <v>5</v>
      </c>
      <c r="E9" s="89" t="s">
        <v>5</v>
      </c>
      <c r="F9" s="90" t="s">
        <v>5</v>
      </c>
      <c r="G9" s="91" t="s">
        <v>5</v>
      </c>
      <c r="H9" s="91">
        <f>SUM(G9)</f>
        <v>0</v>
      </c>
      <c r="I9" s="92"/>
    </row>
    <row r="10" spans="1:21" ht="15" hidden="1" thickBot="1" x14ac:dyDescent="0.35">
      <c r="A10" s="93"/>
      <c r="B10" s="80"/>
      <c r="C10" s="88"/>
      <c r="D10" s="88"/>
      <c r="E10" s="88"/>
      <c r="F10" s="88"/>
      <c r="G10" s="94"/>
      <c r="H10" s="84"/>
      <c r="I10" s="95"/>
    </row>
    <row r="11" spans="1:21" ht="15" hidden="1" thickBot="1" x14ac:dyDescent="0.35">
      <c r="A11" s="87"/>
      <c r="B11" s="88"/>
      <c r="C11" s="88"/>
      <c r="D11" s="88"/>
      <c r="E11" s="88"/>
      <c r="F11" s="88"/>
      <c r="G11" s="94"/>
      <c r="H11" s="84"/>
      <c r="I11" s="95"/>
    </row>
    <row r="12" spans="1:21" ht="13.2" hidden="1" customHeight="1" x14ac:dyDescent="0.3">
      <c r="A12" s="69"/>
      <c r="B12" s="70"/>
      <c r="C12" s="70"/>
      <c r="D12" s="70"/>
      <c r="E12" s="70"/>
      <c r="F12" s="70"/>
      <c r="G12" s="96"/>
      <c r="H12" s="97"/>
      <c r="I12" s="98"/>
    </row>
    <row r="13" spans="1:21" ht="13.2" customHeight="1" thickBot="1" x14ac:dyDescent="0.35">
      <c r="A13" s="99" t="s">
        <v>52</v>
      </c>
      <c r="B13" s="100" t="s">
        <v>5</v>
      </c>
      <c r="C13" s="100" t="s">
        <v>5</v>
      </c>
      <c r="D13" s="100" t="s">
        <v>5</v>
      </c>
      <c r="E13" s="101" t="s">
        <v>5</v>
      </c>
      <c r="F13" s="101" t="s">
        <v>53</v>
      </c>
      <c r="G13" s="102">
        <f>SUM(G5:G12)</f>
        <v>0</v>
      </c>
      <c r="H13" s="102">
        <f>SUM(H5:H12)</f>
        <v>0</v>
      </c>
      <c r="I13" s="103">
        <f>SUM(I5:I12)</f>
        <v>0</v>
      </c>
    </row>
    <row r="14" spans="1:21" x14ac:dyDescent="0.3">
      <c r="A14" s="60"/>
      <c r="B14" s="104"/>
      <c r="C14" s="104"/>
      <c r="D14" s="104"/>
      <c r="E14" s="104"/>
      <c r="F14" s="105"/>
      <c r="G14" s="106"/>
      <c r="H14" s="104"/>
      <c r="I14" s="63"/>
    </row>
    <row r="15" spans="1:21" s="111" customFormat="1" ht="12.6" x14ac:dyDescent="0.2">
      <c r="A15" s="107"/>
      <c r="B15" s="108" t="s">
        <v>5</v>
      </c>
      <c r="C15" s="108" t="s">
        <v>5</v>
      </c>
      <c r="D15" s="108" t="s">
        <v>5</v>
      </c>
      <c r="E15" s="108" t="s">
        <v>5</v>
      </c>
      <c r="F15" s="109" t="s">
        <v>5</v>
      </c>
      <c r="G15" s="108" t="s">
        <v>5</v>
      </c>
      <c r="H15" s="108" t="s">
        <v>5</v>
      </c>
      <c r="I15" s="110" t="s">
        <v>5</v>
      </c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</row>
    <row r="16" spans="1:21" s="115" customFormat="1" x14ac:dyDescent="0.3">
      <c r="A16" s="112" t="s">
        <v>5</v>
      </c>
      <c r="B16" s="104" t="s">
        <v>30</v>
      </c>
      <c r="C16" s="300">
        <f>Inschrijfbiljet!D36</f>
        <v>0</v>
      </c>
      <c r="D16" s="301"/>
      <c r="E16" s="113" t="s">
        <v>5</v>
      </c>
      <c r="F16" s="114" t="s">
        <v>5</v>
      </c>
      <c r="G16" s="113" t="s">
        <v>54</v>
      </c>
      <c r="H16" s="302">
        <f>Inschrijfbiljet!H36</f>
        <v>0</v>
      </c>
      <c r="I16" s="303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</row>
    <row r="17" spans="1:23" s="115" customFormat="1" ht="13.8" x14ac:dyDescent="0.25">
      <c r="A17" s="107"/>
      <c r="B17" s="104"/>
      <c r="C17" s="104"/>
      <c r="D17" s="104"/>
      <c r="E17" s="104"/>
      <c r="F17" s="116"/>
      <c r="G17" s="104"/>
      <c r="H17" s="104"/>
      <c r="I17" s="117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</row>
    <row r="18" spans="1:23" s="115" customFormat="1" x14ac:dyDescent="0.3">
      <c r="A18" s="107" t="s">
        <v>5</v>
      </c>
      <c r="B18" s="104" t="s">
        <v>32</v>
      </c>
      <c r="C18" s="304">
        <f>Inschrijfbiljet!E4</f>
        <v>0</v>
      </c>
      <c r="D18" s="293"/>
      <c r="E18" s="293"/>
      <c r="F18" s="293"/>
      <c r="G18" s="293"/>
      <c r="H18" s="293"/>
      <c r="I18" s="305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</row>
    <row r="19" spans="1:23" s="115" customFormat="1" ht="17.399999999999999" customHeight="1" thickBot="1" x14ac:dyDescent="0.35">
      <c r="A19" s="107"/>
      <c r="B19" s="104"/>
      <c r="C19" s="118"/>
      <c r="D19"/>
      <c r="E19"/>
      <c r="F19"/>
      <c r="G19"/>
      <c r="H19"/>
      <c r="I19" s="11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</row>
    <row r="20" spans="1:23" s="115" customFormat="1" ht="13.8" x14ac:dyDescent="0.25">
      <c r="A20" s="112"/>
      <c r="B20" s="113"/>
      <c r="C20" s="120"/>
      <c r="D20" s="121"/>
      <c r="E20" s="122"/>
      <c r="F20" s="114"/>
      <c r="G20" s="113"/>
      <c r="H20" s="113"/>
      <c r="I20" s="123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</row>
    <row r="21" spans="1:23" s="115" customFormat="1" thickBot="1" x14ac:dyDescent="0.3">
      <c r="A21" s="124"/>
      <c r="B21" s="113" t="s">
        <v>33</v>
      </c>
      <c r="C21" s="125"/>
      <c r="D21" s="126"/>
      <c r="E21" s="127"/>
      <c r="F21" s="114"/>
      <c r="G21" s="113"/>
      <c r="H21" s="113"/>
      <c r="I21" s="123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</row>
    <row r="22" spans="1:23" s="115" customFormat="1" thickBot="1" x14ac:dyDescent="0.3">
      <c r="A22" s="128" t="s">
        <v>5</v>
      </c>
      <c r="B22" s="129"/>
      <c r="C22" s="126"/>
      <c r="D22" s="126"/>
      <c r="E22" s="126"/>
      <c r="F22" s="130"/>
      <c r="G22" s="126"/>
      <c r="H22" s="126"/>
      <c r="I22" s="131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</row>
  </sheetData>
  <sheetProtection algorithmName="SHA-512" hashValue="UYSycvD/+ReT1AzytoPAVa2/gpM5nc1DtQ4BTIQi4cRvVUgD/T2mnSwHkzd4M+0u+dp8q2GwJqkiOmt0B4XuMA==" saltValue="aFZxkO00ZdnN2Dei+eHkag==" spinCount="100000" sheet="1" objects="1" scenarios="1" selectLockedCells="1"/>
  <mergeCells count="3">
    <mergeCell ref="C16:D16"/>
    <mergeCell ref="H16:I16"/>
    <mergeCell ref="C18:I18"/>
  </mergeCells>
  <pageMargins left="0.7" right="0.7" top="0.75" bottom="0.75" header="0.3" footer="0.3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53B38-6012-4E5F-913F-D204225D9C2B}">
  <sheetPr>
    <pageSetUpPr fitToPage="1"/>
  </sheetPr>
  <dimension ref="A1:XFC401"/>
  <sheetViews>
    <sheetView showGridLines="0" showRowColHeaders="0" showZeros="0" view="pageBreakPreview" zoomScale="70" zoomScaleNormal="85" zoomScaleSheetLayoutView="70" workbookViewId="0">
      <selection activeCell="V55" sqref="V55"/>
    </sheetView>
  </sheetViews>
  <sheetFormatPr defaultColWidth="8.88671875" defaultRowHeight="15" customHeight="1" x14ac:dyDescent="0.3"/>
  <cols>
    <col min="1" max="1" width="13.44140625" style="145" bestFit="1" customWidth="1"/>
    <col min="2" max="2" width="20.88671875" style="145" bestFit="1" customWidth="1"/>
    <col min="3" max="3" width="17.6640625" style="160" bestFit="1" customWidth="1"/>
    <col min="4" max="4" width="14.88671875" style="145" bestFit="1" customWidth="1"/>
    <col min="5" max="5" width="18" style="161" bestFit="1" customWidth="1"/>
    <col min="6" max="6" width="36.33203125" style="145" bestFit="1" customWidth="1"/>
    <col min="7" max="7" width="17" style="145" bestFit="1" customWidth="1"/>
    <col min="8" max="8" width="33.44140625" style="145" bestFit="1" customWidth="1"/>
    <col min="9" max="9" width="25.88671875" style="145" bestFit="1" customWidth="1"/>
    <col min="10" max="10" width="23" style="145" bestFit="1" customWidth="1"/>
    <col min="11" max="11" width="53.44140625" style="145" bestFit="1" customWidth="1"/>
    <col min="12" max="12" width="38.6640625" style="145" bestFit="1" customWidth="1"/>
    <col min="13" max="13" width="27.33203125" style="145" bestFit="1" customWidth="1"/>
    <col min="14" max="14" width="31.5546875" style="145" bestFit="1" customWidth="1"/>
    <col min="15" max="15" width="27.6640625" style="161" bestFit="1" customWidth="1"/>
    <col min="16" max="16" width="23.6640625" style="145" bestFit="1" customWidth="1"/>
    <col min="17" max="17" width="14.109375" style="145" bestFit="1" customWidth="1"/>
    <col min="18" max="18" width="17.33203125" style="145" bestFit="1" customWidth="1"/>
    <col min="19" max="19" width="29.109375" style="145" bestFit="1" customWidth="1"/>
    <col min="20" max="20" width="62.6640625" style="145" bestFit="1" customWidth="1"/>
    <col min="21" max="21" width="14.109375" style="145" bestFit="1" customWidth="1"/>
    <col min="22" max="22" width="27.33203125" style="162" bestFit="1" customWidth="1"/>
    <col min="23" max="16383" width="8.88671875" style="59"/>
  </cols>
  <sheetData>
    <row r="1" spans="1:22" ht="15" customHeight="1" x14ac:dyDescent="0.3">
      <c r="A1" s="134" t="s">
        <v>55</v>
      </c>
      <c r="B1" s="134" t="s">
        <v>56</v>
      </c>
      <c r="C1" s="135" t="s">
        <v>57</v>
      </c>
      <c r="D1" s="134" t="s">
        <v>58</v>
      </c>
      <c r="E1" s="135" t="s">
        <v>59</v>
      </c>
      <c r="F1" s="134" t="s">
        <v>60</v>
      </c>
      <c r="G1" s="134" t="s">
        <v>61</v>
      </c>
      <c r="H1" s="134" t="s">
        <v>62</v>
      </c>
      <c r="I1" s="134" t="s">
        <v>295</v>
      </c>
      <c r="J1" s="134" t="s">
        <v>296</v>
      </c>
      <c r="K1" s="134" t="s">
        <v>63</v>
      </c>
      <c r="L1" s="134" t="s">
        <v>64</v>
      </c>
      <c r="M1" s="134" t="s">
        <v>65</v>
      </c>
      <c r="N1" s="134" t="s">
        <v>66</v>
      </c>
      <c r="O1" s="136" t="s">
        <v>67</v>
      </c>
      <c r="P1" s="134" t="s">
        <v>68</v>
      </c>
      <c r="Q1" s="134" t="s">
        <v>293</v>
      </c>
      <c r="R1" s="134" t="s">
        <v>69</v>
      </c>
      <c r="S1" s="134" t="s">
        <v>70</v>
      </c>
      <c r="T1" s="134" t="s">
        <v>71</v>
      </c>
      <c r="U1" s="137" t="s">
        <v>294</v>
      </c>
      <c r="V1" s="138" t="s">
        <v>72</v>
      </c>
    </row>
    <row r="2" spans="1:22" s="104" customFormat="1" ht="15" customHeight="1" x14ac:dyDescent="0.2">
      <c r="A2" s="139" t="s">
        <v>73</v>
      </c>
      <c r="B2" s="139" t="s">
        <v>74</v>
      </c>
      <c r="C2" s="139" t="s">
        <v>75</v>
      </c>
      <c r="D2" s="139" t="s">
        <v>45</v>
      </c>
      <c r="E2" s="139" t="s">
        <v>76</v>
      </c>
      <c r="F2" s="140" t="s">
        <v>77</v>
      </c>
      <c r="G2" s="139" t="s">
        <v>78</v>
      </c>
      <c r="H2" s="139" t="s">
        <v>79</v>
      </c>
      <c r="I2" s="139">
        <v>67</v>
      </c>
      <c r="J2" s="139" t="s">
        <v>80</v>
      </c>
      <c r="K2" s="141" t="s">
        <v>81</v>
      </c>
      <c r="L2" s="142" t="s">
        <v>82</v>
      </c>
      <c r="M2" s="142" t="s">
        <v>83</v>
      </c>
      <c r="N2" s="142" t="s">
        <v>84</v>
      </c>
      <c r="O2" s="142" t="s">
        <v>5</v>
      </c>
      <c r="P2" s="139">
        <v>1</v>
      </c>
      <c r="Q2" s="139" t="s">
        <v>85</v>
      </c>
      <c r="R2" s="139">
        <v>2015</v>
      </c>
      <c r="S2" s="139" t="s">
        <v>5</v>
      </c>
      <c r="T2" s="142" t="s">
        <v>297</v>
      </c>
      <c r="U2" s="143" t="s">
        <v>5</v>
      </c>
      <c r="V2" s="9">
        <v>0</v>
      </c>
    </row>
    <row r="3" spans="1:22" s="104" customFormat="1" ht="15" customHeight="1" x14ac:dyDescent="0.2">
      <c r="A3" s="139" t="s">
        <v>73</v>
      </c>
      <c r="B3" s="139" t="s">
        <v>74</v>
      </c>
      <c r="C3" s="139" t="s">
        <v>75</v>
      </c>
      <c r="D3" s="139" t="s">
        <v>45</v>
      </c>
      <c r="E3" s="139" t="s">
        <v>76</v>
      </c>
      <c r="F3" s="140" t="s">
        <v>77</v>
      </c>
      <c r="G3" s="139" t="s">
        <v>78</v>
      </c>
      <c r="H3" s="139" t="s">
        <v>79</v>
      </c>
      <c r="I3" s="139">
        <v>67</v>
      </c>
      <c r="J3" s="139" t="s">
        <v>80</v>
      </c>
      <c r="K3" s="141" t="s">
        <v>81</v>
      </c>
      <c r="L3" s="142" t="s">
        <v>86</v>
      </c>
      <c r="M3" s="142" t="s">
        <v>83</v>
      </c>
      <c r="N3" s="142" t="s">
        <v>84</v>
      </c>
      <c r="O3" s="142" t="s">
        <v>5</v>
      </c>
      <c r="P3" s="139">
        <v>1</v>
      </c>
      <c r="Q3" s="139" t="s">
        <v>85</v>
      </c>
      <c r="R3" s="139">
        <v>2015</v>
      </c>
      <c r="S3" s="139" t="s">
        <v>5</v>
      </c>
      <c r="T3" s="142" t="s">
        <v>297</v>
      </c>
      <c r="U3" s="143"/>
      <c r="V3" s="9">
        <v>0</v>
      </c>
    </row>
    <row r="4" spans="1:22" s="104" customFormat="1" ht="15" customHeight="1" x14ac:dyDescent="0.2">
      <c r="A4" s="139" t="s">
        <v>73</v>
      </c>
      <c r="B4" s="139" t="s">
        <v>74</v>
      </c>
      <c r="C4" s="139" t="s">
        <v>75</v>
      </c>
      <c r="D4" s="139" t="s">
        <v>45</v>
      </c>
      <c r="E4" s="139" t="s">
        <v>76</v>
      </c>
      <c r="F4" s="140" t="s">
        <v>87</v>
      </c>
      <c r="G4" s="139" t="s">
        <v>78</v>
      </c>
      <c r="H4" s="139" t="s">
        <v>79</v>
      </c>
      <c r="I4" s="139">
        <v>67</v>
      </c>
      <c r="J4" s="139" t="s">
        <v>80</v>
      </c>
      <c r="K4" s="141" t="s">
        <v>81</v>
      </c>
      <c r="L4" s="142" t="s">
        <v>88</v>
      </c>
      <c r="M4" s="142" t="s">
        <v>83</v>
      </c>
      <c r="N4" s="142" t="s">
        <v>84</v>
      </c>
      <c r="O4" s="142" t="s">
        <v>5</v>
      </c>
      <c r="P4" s="139">
        <v>1</v>
      </c>
      <c r="Q4" s="139" t="s">
        <v>85</v>
      </c>
      <c r="R4" s="139">
        <v>2015</v>
      </c>
      <c r="S4" s="139" t="s">
        <v>5</v>
      </c>
      <c r="T4" s="142" t="s">
        <v>297</v>
      </c>
      <c r="U4" s="143"/>
      <c r="V4" s="9">
        <v>0</v>
      </c>
    </row>
    <row r="5" spans="1:22" s="104" customFormat="1" ht="15" customHeight="1" x14ac:dyDescent="0.2">
      <c r="A5" s="139" t="s">
        <v>73</v>
      </c>
      <c r="B5" s="139" t="s">
        <v>74</v>
      </c>
      <c r="C5" s="139" t="s">
        <v>75</v>
      </c>
      <c r="D5" s="139" t="s">
        <v>45</v>
      </c>
      <c r="E5" s="139" t="s">
        <v>76</v>
      </c>
      <c r="F5" s="140" t="s">
        <v>89</v>
      </c>
      <c r="G5" s="139" t="s">
        <v>78</v>
      </c>
      <c r="H5" s="139" t="s">
        <v>79</v>
      </c>
      <c r="I5" s="139">
        <v>67</v>
      </c>
      <c r="J5" s="139" t="s">
        <v>80</v>
      </c>
      <c r="K5" s="141" t="s">
        <v>81</v>
      </c>
      <c r="L5" s="142" t="s">
        <v>90</v>
      </c>
      <c r="M5" s="142" t="s">
        <v>83</v>
      </c>
      <c r="N5" s="142" t="s">
        <v>84</v>
      </c>
      <c r="O5" s="142" t="s">
        <v>5</v>
      </c>
      <c r="P5" s="139">
        <v>1</v>
      </c>
      <c r="Q5" s="139" t="s">
        <v>85</v>
      </c>
      <c r="R5" s="139">
        <v>2015</v>
      </c>
      <c r="S5" s="139" t="s">
        <v>5</v>
      </c>
      <c r="T5" s="142" t="s">
        <v>297</v>
      </c>
      <c r="U5" s="143"/>
      <c r="V5" s="9">
        <v>0</v>
      </c>
    </row>
    <row r="6" spans="1:22" s="104" customFormat="1" ht="15" customHeight="1" x14ac:dyDescent="0.2">
      <c r="A6" s="139" t="s">
        <v>73</v>
      </c>
      <c r="B6" s="139" t="s">
        <v>74</v>
      </c>
      <c r="C6" s="139" t="s">
        <v>75</v>
      </c>
      <c r="D6" s="139" t="s">
        <v>45</v>
      </c>
      <c r="E6" s="139" t="s">
        <v>76</v>
      </c>
      <c r="F6" s="140" t="s">
        <v>91</v>
      </c>
      <c r="G6" s="139" t="s">
        <v>78</v>
      </c>
      <c r="H6" s="139" t="s">
        <v>79</v>
      </c>
      <c r="I6" s="139">
        <v>67</v>
      </c>
      <c r="J6" s="139" t="s">
        <v>80</v>
      </c>
      <c r="K6" s="141" t="s">
        <v>81</v>
      </c>
      <c r="L6" s="142" t="s">
        <v>92</v>
      </c>
      <c r="M6" s="142" t="s">
        <v>83</v>
      </c>
      <c r="N6" s="142" t="s">
        <v>84</v>
      </c>
      <c r="O6" s="142" t="s">
        <v>5</v>
      </c>
      <c r="P6" s="139">
        <v>1</v>
      </c>
      <c r="Q6" s="139" t="s">
        <v>85</v>
      </c>
      <c r="R6" s="139">
        <v>2015</v>
      </c>
      <c r="S6" s="139" t="s">
        <v>5</v>
      </c>
      <c r="T6" s="142" t="s">
        <v>297</v>
      </c>
      <c r="U6" s="143"/>
      <c r="V6" s="9">
        <v>0</v>
      </c>
    </row>
    <row r="7" spans="1:22" s="104" customFormat="1" ht="15" customHeight="1" x14ac:dyDescent="0.2">
      <c r="A7" s="139" t="s">
        <v>73</v>
      </c>
      <c r="B7" s="139" t="s">
        <v>74</v>
      </c>
      <c r="C7" s="139" t="s">
        <v>75</v>
      </c>
      <c r="D7" s="139" t="s">
        <v>45</v>
      </c>
      <c r="E7" s="139" t="s">
        <v>76</v>
      </c>
      <c r="F7" s="140" t="s">
        <v>93</v>
      </c>
      <c r="G7" s="139" t="s">
        <v>78</v>
      </c>
      <c r="H7" s="139" t="s">
        <v>79</v>
      </c>
      <c r="I7" s="139">
        <v>67</v>
      </c>
      <c r="J7" s="139" t="s">
        <v>80</v>
      </c>
      <c r="K7" s="141" t="s">
        <v>81</v>
      </c>
      <c r="L7" s="142" t="s">
        <v>94</v>
      </c>
      <c r="M7" s="142" t="s">
        <v>83</v>
      </c>
      <c r="N7" s="142" t="s">
        <v>84</v>
      </c>
      <c r="O7" s="142" t="s">
        <v>5</v>
      </c>
      <c r="P7" s="139">
        <v>1</v>
      </c>
      <c r="Q7" s="139" t="s">
        <v>85</v>
      </c>
      <c r="R7" s="139">
        <v>2015</v>
      </c>
      <c r="S7" s="139" t="s">
        <v>5</v>
      </c>
      <c r="T7" s="142" t="s">
        <v>297</v>
      </c>
      <c r="U7" s="143"/>
      <c r="V7" s="9">
        <v>0</v>
      </c>
    </row>
    <row r="8" spans="1:22" s="104" customFormat="1" ht="15" customHeight="1" x14ac:dyDescent="0.2">
      <c r="A8" s="139" t="s">
        <v>73</v>
      </c>
      <c r="B8" s="139" t="s">
        <v>74</v>
      </c>
      <c r="C8" s="139" t="s">
        <v>75</v>
      </c>
      <c r="D8" s="139" t="s">
        <v>45</v>
      </c>
      <c r="E8" s="139" t="s">
        <v>76</v>
      </c>
      <c r="F8" s="140" t="s">
        <v>91</v>
      </c>
      <c r="G8" s="139" t="s">
        <v>78</v>
      </c>
      <c r="H8" s="139" t="s">
        <v>79</v>
      </c>
      <c r="I8" s="139">
        <v>67</v>
      </c>
      <c r="J8" s="139" t="s">
        <v>80</v>
      </c>
      <c r="K8" s="141" t="s">
        <v>81</v>
      </c>
      <c r="L8" s="142" t="s">
        <v>95</v>
      </c>
      <c r="M8" s="142" t="s">
        <v>83</v>
      </c>
      <c r="N8" s="142" t="s">
        <v>84</v>
      </c>
      <c r="O8" s="142" t="s">
        <v>5</v>
      </c>
      <c r="P8" s="139">
        <v>1</v>
      </c>
      <c r="Q8" s="139" t="s">
        <v>85</v>
      </c>
      <c r="R8" s="139">
        <v>2015</v>
      </c>
      <c r="S8" s="139" t="s">
        <v>5</v>
      </c>
      <c r="T8" s="142" t="s">
        <v>297</v>
      </c>
      <c r="U8" s="143"/>
      <c r="V8" s="9">
        <v>0</v>
      </c>
    </row>
    <row r="9" spans="1:22" s="104" customFormat="1" ht="15" customHeight="1" x14ac:dyDescent="0.2">
      <c r="A9" s="139" t="s">
        <v>73</v>
      </c>
      <c r="B9" s="139" t="s">
        <v>74</v>
      </c>
      <c r="C9" s="139" t="s">
        <v>75</v>
      </c>
      <c r="D9" s="139" t="s">
        <v>45</v>
      </c>
      <c r="E9" s="139" t="s">
        <v>76</v>
      </c>
      <c r="F9" s="140" t="s">
        <v>91</v>
      </c>
      <c r="G9" s="139" t="s">
        <v>78</v>
      </c>
      <c r="H9" s="139" t="s">
        <v>79</v>
      </c>
      <c r="I9" s="139">
        <v>67</v>
      </c>
      <c r="J9" s="139" t="s">
        <v>80</v>
      </c>
      <c r="K9" s="141" t="s">
        <v>81</v>
      </c>
      <c r="L9" s="142" t="s">
        <v>96</v>
      </c>
      <c r="M9" s="142" t="s">
        <v>83</v>
      </c>
      <c r="N9" s="142" t="s">
        <v>84</v>
      </c>
      <c r="O9" s="142" t="s">
        <v>5</v>
      </c>
      <c r="P9" s="139">
        <v>1</v>
      </c>
      <c r="Q9" s="139" t="s">
        <v>85</v>
      </c>
      <c r="R9" s="139">
        <v>2015</v>
      </c>
      <c r="S9" s="139" t="s">
        <v>5</v>
      </c>
      <c r="T9" s="142" t="s">
        <v>297</v>
      </c>
      <c r="U9" s="143"/>
      <c r="V9" s="9">
        <v>0</v>
      </c>
    </row>
    <row r="10" spans="1:22" s="104" customFormat="1" ht="15" customHeight="1" x14ac:dyDescent="0.2">
      <c r="A10" s="139" t="s">
        <v>73</v>
      </c>
      <c r="B10" s="139" t="s">
        <v>74</v>
      </c>
      <c r="C10" s="139" t="s">
        <v>75</v>
      </c>
      <c r="D10" s="139" t="s">
        <v>45</v>
      </c>
      <c r="E10" s="139" t="s">
        <v>76</v>
      </c>
      <c r="F10" s="140" t="s">
        <v>91</v>
      </c>
      <c r="G10" s="139" t="s">
        <v>78</v>
      </c>
      <c r="H10" s="139" t="s">
        <v>79</v>
      </c>
      <c r="I10" s="139">
        <v>67</v>
      </c>
      <c r="J10" s="139" t="s">
        <v>80</v>
      </c>
      <c r="K10" s="141" t="s">
        <v>81</v>
      </c>
      <c r="L10" s="142" t="s">
        <v>97</v>
      </c>
      <c r="M10" s="142" t="s">
        <v>83</v>
      </c>
      <c r="N10" s="142" t="s">
        <v>84</v>
      </c>
      <c r="O10" s="142" t="s">
        <v>5</v>
      </c>
      <c r="P10" s="139">
        <v>1</v>
      </c>
      <c r="Q10" s="139" t="s">
        <v>85</v>
      </c>
      <c r="R10" s="139">
        <v>2015</v>
      </c>
      <c r="S10" s="139" t="s">
        <v>5</v>
      </c>
      <c r="T10" s="142" t="s">
        <v>297</v>
      </c>
      <c r="U10" s="143"/>
      <c r="V10" s="9">
        <v>0</v>
      </c>
    </row>
    <row r="11" spans="1:22" s="104" customFormat="1" ht="15" customHeight="1" x14ac:dyDescent="0.2">
      <c r="A11" s="139" t="s">
        <v>73</v>
      </c>
      <c r="B11" s="139" t="s">
        <v>74</v>
      </c>
      <c r="C11" s="139" t="s">
        <v>75</v>
      </c>
      <c r="D11" s="139" t="s">
        <v>45</v>
      </c>
      <c r="E11" s="139" t="s">
        <v>76</v>
      </c>
      <c r="F11" s="140" t="s">
        <v>98</v>
      </c>
      <c r="G11" s="139" t="s">
        <v>78</v>
      </c>
      <c r="H11" s="139" t="s">
        <v>79</v>
      </c>
      <c r="I11" s="139">
        <v>67</v>
      </c>
      <c r="J11" s="139" t="s">
        <v>80</v>
      </c>
      <c r="K11" s="141" t="s">
        <v>81</v>
      </c>
      <c r="L11" s="142" t="s">
        <v>99</v>
      </c>
      <c r="M11" s="142" t="s">
        <v>83</v>
      </c>
      <c r="N11" s="142" t="s">
        <v>84</v>
      </c>
      <c r="O11" s="142" t="s">
        <v>5</v>
      </c>
      <c r="P11" s="139">
        <v>1</v>
      </c>
      <c r="Q11" s="139" t="s">
        <v>85</v>
      </c>
      <c r="R11" s="139">
        <v>2015</v>
      </c>
      <c r="S11" s="139" t="s">
        <v>5</v>
      </c>
      <c r="T11" s="142" t="s">
        <v>297</v>
      </c>
      <c r="U11" s="143"/>
      <c r="V11" s="9">
        <v>0</v>
      </c>
    </row>
    <row r="12" spans="1:22" s="104" customFormat="1" ht="15" customHeight="1" x14ac:dyDescent="0.2">
      <c r="A12" s="139" t="s">
        <v>73</v>
      </c>
      <c r="B12" s="139" t="s">
        <v>74</v>
      </c>
      <c r="C12" s="139" t="s">
        <v>75</v>
      </c>
      <c r="D12" s="139" t="s">
        <v>45</v>
      </c>
      <c r="E12" s="139" t="s">
        <v>76</v>
      </c>
      <c r="F12" s="140" t="s">
        <v>100</v>
      </c>
      <c r="G12" s="139" t="s">
        <v>78</v>
      </c>
      <c r="H12" s="139" t="s">
        <v>79</v>
      </c>
      <c r="I12" s="139">
        <v>67</v>
      </c>
      <c r="J12" s="139" t="s">
        <v>80</v>
      </c>
      <c r="K12" s="141" t="s">
        <v>81</v>
      </c>
      <c r="L12" s="142" t="s">
        <v>101</v>
      </c>
      <c r="M12" s="142" t="s">
        <v>83</v>
      </c>
      <c r="N12" s="142" t="s">
        <v>84</v>
      </c>
      <c r="O12" s="142" t="s">
        <v>5</v>
      </c>
      <c r="P12" s="139">
        <v>1</v>
      </c>
      <c r="Q12" s="139" t="s">
        <v>85</v>
      </c>
      <c r="R12" s="139">
        <v>2015</v>
      </c>
      <c r="S12" s="139" t="s">
        <v>5</v>
      </c>
      <c r="T12" s="142" t="s">
        <v>297</v>
      </c>
      <c r="U12" s="143"/>
      <c r="V12" s="9">
        <v>0</v>
      </c>
    </row>
    <row r="13" spans="1:22" s="104" customFormat="1" ht="15" customHeight="1" x14ac:dyDescent="0.2">
      <c r="A13" s="139" t="s">
        <v>73</v>
      </c>
      <c r="B13" s="139" t="s">
        <v>74</v>
      </c>
      <c r="C13" s="139" t="s">
        <v>102</v>
      </c>
      <c r="D13" s="139" t="s">
        <v>45</v>
      </c>
      <c r="E13" s="139" t="s">
        <v>76</v>
      </c>
      <c r="F13" s="140" t="s">
        <v>103</v>
      </c>
      <c r="G13" s="139" t="s">
        <v>78</v>
      </c>
      <c r="H13" s="139" t="s">
        <v>79</v>
      </c>
      <c r="I13" s="139">
        <v>67</v>
      </c>
      <c r="J13" s="139" t="s">
        <v>80</v>
      </c>
      <c r="K13" s="141" t="s">
        <v>81</v>
      </c>
      <c r="L13" s="142" t="s">
        <v>104</v>
      </c>
      <c r="M13" s="142" t="s">
        <v>83</v>
      </c>
      <c r="N13" s="142" t="s">
        <v>84</v>
      </c>
      <c r="O13" s="142" t="s">
        <v>5</v>
      </c>
      <c r="P13" s="139">
        <v>1</v>
      </c>
      <c r="Q13" s="139" t="s">
        <v>85</v>
      </c>
      <c r="R13" s="139">
        <v>2015</v>
      </c>
      <c r="S13" s="139" t="s">
        <v>5</v>
      </c>
      <c r="T13" s="142" t="s">
        <v>297</v>
      </c>
      <c r="U13" s="143"/>
      <c r="V13" s="9">
        <v>0</v>
      </c>
    </row>
    <row r="14" spans="1:22" s="104" customFormat="1" ht="15" customHeight="1" x14ac:dyDescent="0.2">
      <c r="A14" s="139" t="s">
        <v>73</v>
      </c>
      <c r="B14" s="139" t="s">
        <v>74</v>
      </c>
      <c r="C14" s="139" t="s">
        <v>75</v>
      </c>
      <c r="D14" s="139" t="s">
        <v>45</v>
      </c>
      <c r="E14" s="139" t="s">
        <v>76</v>
      </c>
      <c r="F14" s="140" t="s">
        <v>105</v>
      </c>
      <c r="G14" s="139" t="s">
        <v>78</v>
      </c>
      <c r="H14" s="139" t="s">
        <v>79</v>
      </c>
      <c r="I14" s="139">
        <v>67</v>
      </c>
      <c r="J14" s="139" t="s">
        <v>80</v>
      </c>
      <c r="K14" s="141" t="s">
        <v>81</v>
      </c>
      <c r="L14" s="142" t="s">
        <v>106</v>
      </c>
      <c r="M14" s="142" t="s">
        <v>83</v>
      </c>
      <c r="N14" s="142" t="s">
        <v>84</v>
      </c>
      <c r="O14" s="142" t="s">
        <v>5</v>
      </c>
      <c r="P14" s="139">
        <v>1</v>
      </c>
      <c r="Q14" s="139" t="s">
        <v>85</v>
      </c>
      <c r="R14" s="139">
        <v>2015</v>
      </c>
      <c r="S14" s="139" t="s">
        <v>5</v>
      </c>
      <c r="T14" s="142" t="s">
        <v>297</v>
      </c>
      <c r="U14" s="143"/>
      <c r="V14" s="9">
        <v>0</v>
      </c>
    </row>
    <row r="15" spans="1:22" s="104" customFormat="1" ht="15" customHeight="1" x14ac:dyDescent="0.2">
      <c r="A15" s="139" t="s">
        <v>73</v>
      </c>
      <c r="B15" s="139" t="s">
        <v>74</v>
      </c>
      <c r="C15" s="139" t="s">
        <v>75</v>
      </c>
      <c r="D15" s="139" t="s">
        <v>45</v>
      </c>
      <c r="E15" s="139" t="s">
        <v>76</v>
      </c>
      <c r="F15" s="140" t="s">
        <v>107</v>
      </c>
      <c r="G15" s="139" t="s">
        <v>78</v>
      </c>
      <c r="H15" s="139" t="s">
        <v>79</v>
      </c>
      <c r="I15" s="139">
        <v>67</v>
      </c>
      <c r="J15" s="139" t="s">
        <v>80</v>
      </c>
      <c r="K15" s="141" t="s">
        <v>81</v>
      </c>
      <c r="L15" s="142" t="s">
        <v>108</v>
      </c>
      <c r="M15" s="142" t="s">
        <v>83</v>
      </c>
      <c r="N15" s="142" t="s">
        <v>84</v>
      </c>
      <c r="O15" s="142" t="s">
        <v>5</v>
      </c>
      <c r="P15" s="139">
        <v>1</v>
      </c>
      <c r="Q15" s="139" t="s">
        <v>85</v>
      </c>
      <c r="R15" s="139">
        <v>2015</v>
      </c>
      <c r="S15" s="139" t="s">
        <v>5</v>
      </c>
      <c r="T15" s="142" t="s">
        <v>297</v>
      </c>
      <c r="U15" s="143"/>
      <c r="V15" s="9"/>
    </row>
    <row r="16" spans="1:22" s="104" customFormat="1" ht="15" customHeight="1" x14ac:dyDescent="0.2">
      <c r="A16" s="139" t="s">
        <v>73</v>
      </c>
      <c r="B16" s="139" t="s">
        <v>74</v>
      </c>
      <c r="C16" s="139" t="s">
        <v>75</v>
      </c>
      <c r="D16" s="139" t="s">
        <v>45</v>
      </c>
      <c r="E16" s="139" t="s">
        <v>76</v>
      </c>
      <c r="F16" s="142" t="s">
        <v>109</v>
      </c>
      <c r="G16" s="139" t="s">
        <v>78</v>
      </c>
      <c r="H16" s="139" t="s">
        <v>79</v>
      </c>
      <c r="I16" s="139">
        <v>67</v>
      </c>
      <c r="J16" s="139" t="s">
        <v>80</v>
      </c>
      <c r="K16" s="141" t="s">
        <v>81</v>
      </c>
      <c r="L16" s="142" t="s">
        <v>110</v>
      </c>
      <c r="M16" s="142" t="s">
        <v>83</v>
      </c>
      <c r="N16" s="142" t="s">
        <v>84</v>
      </c>
      <c r="O16" s="142" t="s">
        <v>5</v>
      </c>
      <c r="P16" s="139">
        <v>1</v>
      </c>
      <c r="Q16" s="139" t="s">
        <v>85</v>
      </c>
      <c r="R16" s="139">
        <v>2015</v>
      </c>
      <c r="S16" s="139" t="s">
        <v>5</v>
      </c>
      <c r="T16" s="142" t="s">
        <v>297</v>
      </c>
      <c r="U16" s="143"/>
      <c r="V16" s="9">
        <v>0</v>
      </c>
    </row>
    <row r="17" spans="1:22" s="104" customFormat="1" ht="15" customHeight="1" x14ac:dyDescent="0.2">
      <c r="A17" s="139" t="s">
        <v>73</v>
      </c>
      <c r="B17" s="139" t="s">
        <v>74</v>
      </c>
      <c r="C17" s="139" t="s">
        <v>75</v>
      </c>
      <c r="D17" s="139" t="s">
        <v>45</v>
      </c>
      <c r="E17" s="139" t="s">
        <v>76</v>
      </c>
      <c r="F17" s="142" t="s">
        <v>111</v>
      </c>
      <c r="G17" s="139" t="s">
        <v>78</v>
      </c>
      <c r="H17" s="139" t="s">
        <v>79</v>
      </c>
      <c r="I17" s="139">
        <v>67</v>
      </c>
      <c r="J17" s="139" t="s">
        <v>80</v>
      </c>
      <c r="K17" s="141" t="s">
        <v>81</v>
      </c>
      <c r="L17" s="142" t="s">
        <v>112</v>
      </c>
      <c r="M17" s="142" t="s">
        <v>83</v>
      </c>
      <c r="N17" s="142" t="s">
        <v>84</v>
      </c>
      <c r="O17" s="142" t="s">
        <v>5</v>
      </c>
      <c r="P17" s="139">
        <v>1</v>
      </c>
      <c r="Q17" s="139" t="s">
        <v>85</v>
      </c>
      <c r="R17" s="139">
        <v>2015</v>
      </c>
      <c r="S17" s="139" t="s">
        <v>5</v>
      </c>
      <c r="T17" s="142" t="s">
        <v>297</v>
      </c>
      <c r="U17" s="143"/>
      <c r="V17" s="9">
        <v>0</v>
      </c>
    </row>
    <row r="18" spans="1:22" s="104" customFormat="1" ht="15" customHeight="1" x14ac:dyDescent="0.2">
      <c r="A18" s="139" t="s">
        <v>73</v>
      </c>
      <c r="B18" s="139" t="s">
        <v>74</v>
      </c>
      <c r="C18" s="139" t="s">
        <v>75</v>
      </c>
      <c r="D18" s="139" t="s">
        <v>45</v>
      </c>
      <c r="E18" s="139" t="s">
        <v>76</v>
      </c>
      <c r="F18" s="142" t="s">
        <v>113</v>
      </c>
      <c r="G18" s="139" t="s">
        <v>78</v>
      </c>
      <c r="H18" s="139" t="s">
        <v>79</v>
      </c>
      <c r="I18" s="139">
        <v>67</v>
      </c>
      <c r="J18" s="139" t="s">
        <v>80</v>
      </c>
      <c r="K18" s="141" t="s">
        <v>81</v>
      </c>
      <c r="L18" s="142" t="s">
        <v>114</v>
      </c>
      <c r="M18" s="142" t="s">
        <v>83</v>
      </c>
      <c r="N18" s="142" t="s">
        <v>84</v>
      </c>
      <c r="O18" s="142" t="s">
        <v>5</v>
      </c>
      <c r="P18" s="139">
        <v>1</v>
      </c>
      <c r="Q18" s="139" t="s">
        <v>85</v>
      </c>
      <c r="R18" s="139">
        <v>2015</v>
      </c>
      <c r="S18" s="139" t="s">
        <v>5</v>
      </c>
      <c r="T18" s="142" t="s">
        <v>297</v>
      </c>
      <c r="U18" s="143"/>
      <c r="V18" s="9">
        <v>0</v>
      </c>
    </row>
    <row r="19" spans="1:22" s="104" customFormat="1" ht="15" customHeight="1" x14ac:dyDescent="0.2">
      <c r="A19" s="139" t="s">
        <v>73</v>
      </c>
      <c r="B19" s="139" t="s">
        <v>74</v>
      </c>
      <c r="C19" s="139" t="s">
        <v>75</v>
      </c>
      <c r="D19" s="139" t="s">
        <v>45</v>
      </c>
      <c r="E19" s="139" t="s">
        <v>76</v>
      </c>
      <c r="F19" s="142" t="s">
        <v>115</v>
      </c>
      <c r="G19" s="139" t="s">
        <v>78</v>
      </c>
      <c r="H19" s="139" t="s">
        <v>79</v>
      </c>
      <c r="I19" s="139">
        <v>67</v>
      </c>
      <c r="J19" s="139" t="s">
        <v>80</v>
      </c>
      <c r="K19" s="141" t="s">
        <v>81</v>
      </c>
      <c r="L19" s="142" t="s">
        <v>116</v>
      </c>
      <c r="M19" s="142" t="s">
        <v>83</v>
      </c>
      <c r="N19" s="142" t="s">
        <v>84</v>
      </c>
      <c r="O19" s="142" t="s">
        <v>5</v>
      </c>
      <c r="P19" s="139">
        <v>1</v>
      </c>
      <c r="Q19" s="139" t="s">
        <v>85</v>
      </c>
      <c r="R19" s="139">
        <v>2015</v>
      </c>
      <c r="S19" s="139" t="s">
        <v>5</v>
      </c>
      <c r="T19" s="142" t="s">
        <v>297</v>
      </c>
      <c r="U19" s="143"/>
      <c r="V19" s="9">
        <v>0</v>
      </c>
    </row>
    <row r="20" spans="1:22" s="104" customFormat="1" ht="15" customHeight="1" x14ac:dyDescent="0.2">
      <c r="A20" s="139" t="s">
        <v>73</v>
      </c>
      <c r="B20" s="139" t="s">
        <v>74</v>
      </c>
      <c r="C20" s="139" t="s">
        <v>75</v>
      </c>
      <c r="D20" s="139" t="s">
        <v>45</v>
      </c>
      <c r="E20" s="139" t="s">
        <v>76</v>
      </c>
      <c r="F20" s="142" t="s">
        <v>117</v>
      </c>
      <c r="G20" s="139" t="s">
        <v>78</v>
      </c>
      <c r="H20" s="139" t="s">
        <v>79</v>
      </c>
      <c r="I20" s="139">
        <v>67</v>
      </c>
      <c r="J20" s="139" t="s">
        <v>80</v>
      </c>
      <c r="K20" s="141" t="s">
        <v>81</v>
      </c>
      <c r="L20" s="142" t="s">
        <v>118</v>
      </c>
      <c r="M20" s="142" t="s">
        <v>83</v>
      </c>
      <c r="N20" s="142" t="s">
        <v>84</v>
      </c>
      <c r="O20" s="142" t="s">
        <v>5</v>
      </c>
      <c r="P20" s="139">
        <v>1</v>
      </c>
      <c r="Q20" s="139" t="s">
        <v>85</v>
      </c>
      <c r="R20" s="139">
        <v>2015</v>
      </c>
      <c r="S20" s="139" t="s">
        <v>5</v>
      </c>
      <c r="T20" s="142" t="s">
        <v>297</v>
      </c>
      <c r="U20" s="143"/>
      <c r="V20" s="9">
        <v>0</v>
      </c>
    </row>
    <row r="21" spans="1:22" s="104" customFormat="1" ht="15" customHeight="1" x14ac:dyDescent="0.2">
      <c r="A21" s="139" t="s">
        <v>73</v>
      </c>
      <c r="B21" s="139" t="s">
        <v>74</v>
      </c>
      <c r="C21" s="139" t="s">
        <v>102</v>
      </c>
      <c r="D21" s="139" t="s">
        <v>45</v>
      </c>
      <c r="E21" s="139" t="s">
        <v>76</v>
      </c>
      <c r="F21" s="142" t="s">
        <v>119</v>
      </c>
      <c r="G21" s="139" t="s">
        <v>78</v>
      </c>
      <c r="H21" s="139" t="s">
        <v>79</v>
      </c>
      <c r="I21" s="139">
        <v>67</v>
      </c>
      <c r="J21" s="139" t="s">
        <v>80</v>
      </c>
      <c r="K21" s="141" t="s">
        <v>81</v>
      </c>
      <c r="L21" s="142" t="s">
        <v>120</v>
      </c>
      <c r="M21" s="142" t="s">
        <v>83</v>
      </c>
      <c r="N21" s="142" t="s">
        <v>84</v>
      </c>
      <c r="O21" s="142" t="s">
        <v>5</v>
      </c>
      <c r="P21" s="139">
        <v>1</v>
      </c>
      <c r="Q21" s="139" t="s">
        <v>85</v>
      </c>
      <c r="R21" s="139">
        <v>2015</v>
      </c>
      <c r="S21" s="139" t="s">
        <v>5</v>
      </c>
      <c r="T21" s="142" t="s">
        <v>297</v>
      </c>
      <c r="U21" s="143"/>
      <c r="V21" s="9">
        <v>0</v>
      </c>
    </row>
    <row r="22" spans="1:22" s="104" customFormat="1" ht="15" customHeight="1" x14ac:dyDescent="0.2">
      <c r="A22" s="139" t="s">
        <v>73</v>
      </c>
      <c r="B22" s="139" t="s">
        <v>74</v>
      </c>
      <c r="C22" s="139" t="s">
        <v>75</v>
      </c>
      <c r="D22" s="139" t="s">
        <v>45</v>
      </c>
      <c r="E22" s="139" t="s">
        <v>76</v>
      </c>
      <c r="F22" s="142" t="s">
        <v>121</v>
      </c>
      <c r="G22" s="139" t="s">
        <v>78</v>
      </c>
      <c r="H22" s="139" t="s">
        <v>79</v>
      </c>
      <c r="I22" s="139">
        <v>67</v>
      </c>
      <c r="J22" s="139" t="s">
        <v>80</v>
      </c>
      <c r="K22" s="141" t="s">
        <v>81</v>
      </c>
      <c r="L22" s="142" t="s">
        <v>122</v>
      </c>
      <c r="M22" s="142" t="s">
        <v>83</v>
      </c>
      <c r="N22" s="142" t="s">
        <v>84</v>
      </c>
      <c r="O22" s="142" t="s">
        <v>5</v>
      </c>
      <c r="P22" s="139">
        <v>1</v>
      </c>
      <c r="Q22" s="139" t="s">
        <v>85</v>
      </c>
      <c r="R22" s="139">
        <v>2015</v>
      </c>
      <c r="S22" s="139" t="s">
        <v>5</v>
      </c>
      <c r="T22" s="142" t="s">
        <v>297</v>
      </c>
      <c r="U22" s="143"/>
      <c r="V22" s="9">
        <v>0</v>
      </c>
    </row>
    <row r="23" spans="1:22" s="104" customFormat="1" ht="15" customHeight="1" x14ac:dyDescent="0.2">
      <c r="A23" s="139" t="s">
        <v>73</v>
      </c>
      <c r="B23" s="139" t="s">
        <v>74</v>
      </c>
      <c r="C23" s="139" t="s">
        <v>75</v>
      </c>
      <c r="D23" s="139" t="s">
        <v>45</v>
      </c>
      <c r="E23" s="139" t="s">
        <v>76</v>
      </c>
      <c r="F23" s="142" t="s">
        <v>123</v>
      </c>
      <c r="G23" s="139" t="s">
        <v>78</v>
      </c>
      <c r="H23" s="139" t="s">
        <v>79</v>
      </c>
      <c r="I23" s="139">
        <v>67</v>
      </c>
      <c r="J23" s="139" t="s">
        <v>80</v>
      </c>
      <c r="K23" s="141" t="s">
        <v>81</v>
      </c>
      <c r="L23" s="142" t="s">
        <v>124</v>
      </c>
      <c r="M23" s="142" t="s">
        <v>83</v>
      </c>
      <c r="N23" s="142" t="s">
        <v>84</v>
      </c>
      <c r="O23" s="142" t="s">
        <v>5</v>
      </c>
      <c r="P23" s="139">
        <v>1</v>
      </c>
      <c r="Q23" s="139" t="s">
        <v>85</v>
      </c>
      <c r="R23" s="139">
        <v>2015</v>
      </c>
      <c r="S23" s="139" t="s">
        <v>5</v>
      </c>
      <c r="T23" s="142" t="s">
        <v>297</v>
      </c>
      <c r="U23" s="143"/>
      <c r="V23" s="9">
        <v>0</v>
      </c>
    </row>
    <row r="24" spans="1:22" s="104" customFormat="1" ht="15" customHeight="1" x14ac:dyDescent="0.2">
      <c r="A24" s="139" t="s">
        <v>73</v>
      </c>
      <c r="B24" s="139" t="s">
        <v>74</v>
      </c>
      <c r="C24" s="139" t="s">
        <v>75</v>
      </c>
      <c r="D24" s="139" t="s">
        <v>45</v>
      </c>
      <c r="E24" s="139" t="s">
        <v>76</v>
      </c>
      <c r="F24" s="142" t="s">
        <v>125</v>
      </c>
      <c r="G24" s="139" t="s">
        <v>78</v>
      </c>
      <c r="H24" s="139" t="s">
        <v>79</v>
      </c>
      <c r="I24" s="139">
        <v>67</v>
      </c>
      <c r="J24" s="139" t="s">
        <v>80</v>
      </c>
      <c r="K24" s="141" t="s">
        <v>81</v>
      </c>
      <c r="L24" s="142" t="s">
        <v>126</v>
      </c>
      <c r="M24" s="142" t="s">
        <v>83</v>
      </c>
      <c r="N24" s="142" t="s">
        <v>84</v>
      </c>
      <c r="O24" s="142" t="s">
        <v>5</v>
      </c>
      <c r="P24" s="139">
        <v>1</v>
      </c>
      <c r="Q24" s="139" t="s">
        <v>85</v>
      </c>
      <c r="R24" s="139">
        <v>2015</v>
      </c>
      <c r="S24" s="139" t="s">
        <v>5</v>
      </c>
      <c r="T24" s="142" t="s">
        <v>297</v>
      </c>
      <c r="U24" s="143"/>
      <c r="V24" s="9">
        <v>0</v>
      </c>
    </row>
    <row r="25" spans="1:22" s="104" customFormat="1" ht="15" customHeight="1" x14ac:dyDescent="0.2">
      <c r="A25" s="139" t="s">
        <v>73</v>
      </c>
      <c r="B25" s="139" t="s">
        <v>74</v>
      </c>
      <c r="C25" s="139" t="s">
        <v>75</v>
      </c>
      <c r="D25" s="139" t="s">
        <v>45</v>
      </c>
      <c r="E25" s="139" t="s">
        <v>76</v>
      </c>
      <c r="F25" s="142" t="s">
        <v>127</v>
      </c>
      <c r="G25" s="139" t="s">
        <v>78</v>
      </c>
      <c r="H25" s="139" t="s">
        <v>79</v>
      </c>
      <c r="I25" s="139">
        <v>67</v>
      </c>
      <c r="J25" s="139" t="s">
        <v>80</v>
      </c>
      <c r="K25" s="141" t="s">
        <v>81</v>
      </c>
      <c r="L25" s="142" t="s">
        <v>128</v>
      </c>
      <c r="M25" s="142" t="s">
        <v>83</v>
      </c>
      <c r="N25" s="142" t="s">
        <v>84</v>
      </c>
      <c r="O25" s="142" t="s">
        <v>5</v>
      </c>
      <c r="P25" s="139">
        <v>1</v>
      </c>
      <c r="Q25" s="139" t="s">
        <v>85</v>
      </c>
      <c r="R25" s="139">
        <v>2015</v>
      </c>
      <c r="S25" s="139" t="s">
        <v>5</v>
      </c>
      <c r="T25" s="142" t="s">
        <v>297</v>
      </c>
      <c r="U25" s="143"/>
      <c r="V25" s="9">
        <v>0</v>
      </c>
    </row>
    <row r="26" spans="1:22" s="104" customFormat="1" ht="15" customHeight="1" x14ac:dyDescent="0.2">
      <c r="A26" s="139" t="s">
        <v>73</v>
      </c>
      <c r="B26" s="139" t="s">
        <v>74</v>
      </c>
      <c r="C26" s="139" t="s">
        <v>75</v>
      </c>
      <c r="D26" s="139" t="s">
        <v>45</v>
      </c>
      <c r="E26" s="139" t="s">
        <v>76</v>
      </c>
      <c r="F26" s="142" t="s">
        <v>129</v>
      </c>
      <c r="G26" s="139" t="s">
        <v>78</v>
      </c>
      <c r="H26" s="139" t="s">
        <v>79</v>
      </c>
      <c r="I26" s="139">
        <v>67</v>
      </c>
      <c r="J26" s="139" t="s">
        <v>80</v>
      </c>
      <c r="K26" s="141" t="s">
        <v>81</v>
      </c>
      <c r="L26" s="142" t="s">
        <v>130</v>
      </c>
      <c r="M26" s="142" t="s">
        <v>83</v>
      </c>
      <c r="N26" s="142" t="s">
        <v>84</v>
      </c>
      <c r="O26" s="142" t="s">
        <v>5</v>
      </c>
      <c r="P26" s="139">
        <v>1</v>
      </c>
      <c r="Q26" s="139" t="s">
        <v>85</v>
      </c>
      <c r="R26" s="139">
        <v>2015</v>
      </c>
      <c r="S26" s="139" t="s">
        <v>5</v>
      </c>
      <c r="T26" s="142" t="s">
        <v>297</v>
      </c>
      <c r="U26" s="143"/>
      <c r="V26" s="9">
        <v>0</v>
      </c>
    </row>
    <row r="27" spans="1:22" s="104" customFormat="1" ht="15" customHeight="1" x14ac:dyDescent="0.2">
      <c r="A27" s="139" t="s">
        <v>73</v>
      </c>
      <c r="B27" s="139" t="s">
        <v>74</v>
      </c>
      <c r="C27" s="139" t="s">
        <v>75</v>
      </c>
      <c r="D27" s="139" t="s">
        <v>45</v>
      </c>
      <c r="E27" s="139" t="s">
        <v>76</v>
      </c>
      <c r="F27" s="142" t="s">
        <v>131</v>
      </c>
      <c r="G27" s="139" t="s">
        <v>78</v>
      </c>
      <c r="H27" s="139" t="s">
        <v>79</v>
      </c>
      <c r="I27" s="139">
        <v>67</v>
      </c>
      <c r="J27" s="139" t="s">
        <v>80</v>
      </c>
      <c r="K27" s="141" t="s">
        <v>81</v>
      </c>
      <c r="L27" s="142" t="s">
        <v>132</v>
      </c>
      <c r="M27" s="142" t="s">
        <v>83</v>
      </c>
      <c r="N27" s="142" t="s">
        <v>84</v>
      </c>
      <c r="O27" s="142" t="s">
        <v>5</v>
      </c>
      <c r="P27" s="139">
        <v>1</v>
      </c>
      <c r="Q27" s="139" t="s">
        <v>85</v>
      </c>
      <c r="R27" s="139">
        <v>2015</v>
      </c>
      <c r="S27" s="139" t="s">
        <v>5</v>
      </c>
      <c r="T27" s="142" t="s">
        <v>297</v>
      </c>
      <c r="U27" s="143"/>
      <c r="V27" s="9">
        <v>0</v>
      </c>
    </row>
    <row r="28" spans="1:22" s="104" customFormat="1" ht="15" customHeight="1" x14ac:dyDescent="0.2">
      <c r="A28" s="139" t="s">
        <v>73</v>
      </c>
      <c r="B28" s="139" t="s">
        <v>74</v>
      </c>
      <c r="C28" s="139" t="s">
        <v>75</v>
      </c>
      <c r="D28" s="139" t="s">
        <v>45</v>
      </c>
      <c r="E28" s="139" t="s">
        <v>76</v>
      </c>
      <c r="F28" s="142" t="s">
        <v>133</v>
      </c>
      <c r="G28" s="139" t="s">
        <v>78</v>
      </c>
      <c r="H28" s="139" t="s">
        <v>79</v>
      </c>
      <c r="I28" s="139">
        <v>67</v>
      </c>
      <c r="J28" s="139" t="s">
        <v>80</v>
      </c>
      <c r="K28" s="141" t="s">
        <v>81</v>
      </c>
      <c r="L28" s="142" t="s">
        <v>134</v>
      </c>
      <c r="M28" s="142" t="s">
        <v>83</v>
      </c>
      <c r="N28" s="142" t="s">
        <v>84</v>
      </c>
      <c r="O28" s="142" t="s">
        <v>5</v>
      </c>
      <c r="P28" s="139">
        <v>1</v>
      </c>
      <c r="Q28" s="139" t="s">
        <v>85</v>
      </c>
      <c r="R28" s="139">
        <v>2015</v>
      </c>
      <c r="S28" s="139" t="s">
        <v>5</v>
      </c>
      <c r="T28" s="142" t="s">
        <v>297</v>
      </c>
      <c r="U28" s="143"/>
      <c r="V28" s="9">
        <v>0</v>
      </c>
    </row>
    <row r="29" spans="1:22" s="104" customFormat="1" ht="15" customHeight="1" x14ac:dyDescent="0.2">
      <c r="A29" s="139" t="s">
        <v>73</v>
      </c>
      <c r="B29" s="139" t="s">
        <v>74</v>
      </c>
      <c r="C29" s="139" t="s">
        <v>75</v>
      </c>
      <c r="D29" s="139" t="s">
        <v>45</v>
      </c>
      <c r="E29" s="139" t="s">
        <v>76</v>
      </c>
      <c r="F29" s="142" t="s">
        <v>135</v>
      </c>
      <c r="G29" s="139" t="s">
        <v>78</v>
      </c>
      <c r="H29" s="139" t="s">
        <v>79</v>
      </c>
      <c r="I29" s="139">
        <v>67</v>
      </c>
      <c r="J29" s="139" t="s">
        <v>80</v>
      </c>
      <c r="K29" s="141" t="s">
        <v>81</v>
      </c>
      <c r="L29" s="142" t="s">
        <v>136</v>
      </c>
      <c r="M29" s="142" t="s">
        <v>83</v>
      </c>
      <c r="N29" s="142" t="s">
        <v>84</v>
      </c>
      <c r="O29" s="142" t="s">
        <v>5</v>
      </c>
      <c r="P29" s="139">
        <v>1</v>
      </c>
      <c r="Q29" s="139" t="s">
        <v>85</v>
      </c>
      <c r="R29" s="139">
        <v>2015</v>
      </c>
      <c r="S29" s="139" t="s">
        <v>5</v>
      </c>
      <c r="T29" s="142" t="s">
        <v>297</v>
      </c>
      <c r="U29" s="143"/>
      <c r="V29" s="9">
        <v>0</v>
      </c>
    </row>
    <row r="30" spans="1:22" s="104" customFormat="1" ht="15" customHeight="1" x14ac:dyDescent="0.2">
      <c r="A30" s="139" t="s">
        <v>73</v>
      </c>
      <c r="B30" s="139" t="s">
        <v>74</v>
      </c>
      <c r="C30" s="139" t="s">
        <v>75</v>
      </c>
      <c r="D30" s="139" t="s">
        <v>45</v>
      </c>
      <c r="E30" s="139" t="s">
        <v>76</v>
      </c>
      <c r="F30" s="142" t="s">
        <v>137</v>
      </c>
      <c r="G30" s="139" t="s">
        <v>78</v>
      </c>
      <c r="H30" s="139" t="s">
        <v>79</v>
      </c>
      <c r="I30" s="139">
        <v>67</v>
      </c>
      <c r="J30" s="139" t="s">
        <v>80</v>
      </c>
      <c r="K30" s="141" t="s">
        <v>81</v>
      </c>
      <c r="L30" s="142" t="s">
        <v>138</v>
      </c>
      <c r="M30" s="142" t="s">
        <v>83</v>
      </c>
      <c r="N30" s="142" t="s">
        <v>84</v>
      </c>
      <c r="O30" s="142" t="s">
        <v>5</v>
      </c>
      <c r="P30" s="139">
        <v>1</v>
      </c>
      <c r="Q30" s="139" t="s">
        <v>85</v>
      </c>
      <c r="R30" s="139">
        <v>2015</v>
      </c>
      <c r="S30" s="139" t="s">
        <v>5</v>
      </c>
      <c r="T30" s="142" t="s">
        <v>297</v>
      </c>
      <c r="U30" s="143"/>
      <c r="V30" s="9">
        <v>0</v>
      </c>
    </row>
    <row r="31" spans="1:22" s="104" customFormat="1" ht="15" customHeight="1" x14ac:dyDescent="0.2">
      <c r="A31" s="139" t="s">
        <v>73</v>
      </c>
      <c r="B31" s="139" t="s">
        <v>74</v>
      </c>
      <c r="C31" s="139" t="s">
        <v>75</v>
      </c>
      <c r="D31" s="139" t="s">
        <v>45</v>
      </c>
      <c r="E31" s="139" t="s">
        <v>76</v>
      </c>
      <c r="F31" s="142" t="s">
        <v>139</v>
      </c>
      <c r="G31" s="139" t="s">
        <v>78</v>
      </c>
      <c r="H31" s="139" t="s">
        <v>79</v>
      </c>
      <c r="I31" s="139">
        <v>67</v>
      </c>
      <c r="J31" s="139" t="s">
        <v>80</v>
      </c>
      <c r="K31" s="141" t="s">
        <v>81</v>
      </c>
      <c r="L31" s="142" t="s">
        <v>140</v>
      </c>
      <c r="M31" s="142" t="s">
        <v>83</v>
      </c>
      <c r="N31" s="142" t="s">
        <v>84</v>
      </c>
      <c r="O31" s="142" t="s">
        <v>5</v>
      </c>
      <c r="P31" s="139">
        <v>1</v>
      </c>
      <c r="Q31" s="139" t="s">
        <v>85</v>
      </c>
      <c r="R31" s="139">
        <v>2015</v>
      </c>
      <c r="S31" s="139" t="s">
        <v>5</v>
      </c>
      <c r="T31" s="142" t="s">
        <v>297</v>
      </c>
      <c r="U31" s="143"/>
      <c r="V31" s="9">
        <v>0</v>
      </c>
    </row>
    <row r="32" spans="1:22" s="104" customFormat="1" ht="15" customHeight="1" x14ac:dyDescent="0.2">
      <c r="A32" s="139" t="s">
        <v>73</v>
      </c>
      <c r="B32" s="139" t="s">
        <v>74</v>
      </c>
      <c r="C32" s="139" t="s">
        <v>75</v>
      </c>
      <c r="D32" s="139" t="s">
        <v>45</v>
      </c>
      <c r="E32" s="139" t="s">
        <v>76</v>
      </c>
      <c r="F32" s="142" t="s">
        <v>141</v>
      </c>
      <c r="G32" s="139" t="s">
        <v>78</v>
      </c>
      <c r="H32" s="139" t="s">
        <v>79</v>
      </c>
      <c r="I32" s="139">
        <v>67</v>
      </c>
      <c r="J32" s="139" t="s">
        <v>80</v>
      </c>
      <c r="K32" s="141" t="s">
        <v>81</v>
      </c>
      <c r="L32" s="142" t="s">
        <v>142</v>
      </c>
      <c r="M32" s="142" t="s">
        <v>83</v>
      </c>
      <c r="N32" s="142" t="s">
        <v>84</v>
      </c>
      <c r="O32" s="142" t="s">
        <v>5</v>
      </c>
      <c r="P32" s="139">
        <v>1</v>
      </c>
      <c r="Q32" s="139" t="s">
        <v>85</v>
      </c>
      <c r="R32" s="139">
        <v>2015</v>
      </c>
      <c r="S32" s="139" t="s">
        <v>5</v>
      </c>
      <c r="T32" s="142" t="s">
        <v>297</v>
      </c>
      <c r="U32" s="143"/>
      <c r="V32" s="9">
        <v>0</v>
      </c>
    </row>
    <row r="33" spans="1:22" s="104" customFormat="1" ht="15" customHeight="1" x14ac:dyDescent="0.2">
      <c r="A33" s="139" t="s">
        <v>73</v>
      </c>
      <c r="B33" s="139" t="s">
        <v>74</v>
      </c>
      <c r="C33" s="139" t="s">
        <v>75</v>
      </c>
      <c r="D33" s="139" t="s">
        <v>45</v>
      </c>
      <c r="E33" s="139" t="s">
        <v>76</v>
      </c>
      <c r="F33" s="142" t="s">
        <v>143</v>
      </c>
      <c r="G33" s="139" t="s">
        <v>78</v>
      </c>
      <c r="H33" s="139" t="s">
        <v>79</v>
      </c>
      <c r="I33" s="139">
        <v>67</v>
      </c>
      <c r="J33" s="139" t="s">
        <v>80</v>
      </c>
      <c r="K33" s="141" t="s">
        <v>81</v>
      </c>
      <c r="L33" s="142" t="s">
        <v>144</v>
      </c>
      <c r="M33" s="142" t="s">
        <v>83</v>
      </c>
      <c r="N33" s="142" t="s">
        <v>84</v>
      </c>
      <c r="O33" s="142" t="s">
        <v>5</v>
      </c>
      <c r="P33" s="139">
        <v>1</v>
      </c>
      <c r="Q33" s="139" t="s">
        <v>85</v>
      </c>
      <c r="R33" s="139">
        <v>2015</v>
      </c>
      <c r="S33" s="139" t="s">
        <v>5</v>
      </c>
      <c r="T33" s="142" t="s">
        <v>297</v>
      </c>
      <c r="U33" s="143"/>
      <c r="V33" s="9">
        <v>0</v>
      </c>
    </row>
    <row r="34" spans="1:22" s="104" customFormat="1" ht="15" customHeight="1" x14ac:dyDescent="0.2">
      <c r="A34" s="139" t="s">
        <v>73</v>
      </c>
      <c r="B34" s="139" t="s">
        <v>74</v>
      </c>
      <c r="C34" s="139" t="s">
        <v>75</v>
      </c>
      <c r="D34" s="139" t="s">
        <v>45</v>
      </c>
      <c r="E34" s="139" t="s">
        <v>76</v>
      </c>
      <c r="F34" s="142" t="s">
        <v>145</v>
      </c>
      <c r="G34" s="139" t="s">
        <v>78</v>
      </c>
      <c r="H34" s="139" t="s">
        <v>79</v>
      </c>
      <c r="I34" s="139">
        <v>67</v>
      </c>
      <c r="J34" s="139" t="s">
        <v>80</v>
      </c>
      <c r="K34" s="141" t="s">
        <v>81</v>
      </c>
      <c r="L34" s="142" t="s">
        <v>146</v>
      </c>
      <c r="M34" s="142" t="s">
        <v>83</v>
      </c>
      <c r="N34" s="142" t="s">
        <v>84</v>
      </c>
      <c r="O34" s="142" t="s">
        <v>5</v>
      </c>
      <c r="P34" s="139">
        <v>1</v>
      </c>
      <c r="Q34" s="139" t="s">
        <v>85</v>
      </c>
      <c r="R34" s="139">
        <v>2015</v>
      </c>
      <c r="S34" s="139" t="s">
        <v>5</v>
      </c>
      <c r="T34" s="142" t="s">
        <v>297</v>
      </c>
      <c r="U34" s="143"/>
      <c r="V34" s="9"/>
    </row>
    <row r="35" spans="1:22" s="104" customFormat="1" ht="15" customHeight="1" x14ac:dyDescent="0.2">
      <c r="A35" s="139" t="s">
        <v>73</v>
      </c>
      <c r="B35" s="139" t="s">
        <v>74</v>
      </c>
      <c r="C35" s="139" t="s">
        <v>75</v>
      </c>
      <c r="D35" s="139" t="s">
        <v>45</v>
      </c>
      <c r="E35" s="139" t="s">
        <v>76</v>
      </c>
      <c r="F35" s="142" t="s">
        <v>147</v>
      </c>
      <c r="G35" s="139" t="s">
        <v>78</v>
      </c>
      <c r="H35" s="139" t="s">
        <v>79</v>
      </c>
      <c r="I35" s="139">
        <v>67</v>
      </c>
      <c r="J35" s="139" t="s">
        <v>80</v>
      </c>
      <c r="K35" s="141" t="s">
        <v>81</v>
      </c>
      <c r="L35" s="142" t="s">
        <v>148</v>
      </c>
      <c r="M35" s="142" t="s">
        <v>83</v>
      </c>
      <c r="N35" s="142" t="s">
        <v>84</v>
      </c>
      <c r="O35" s="142" t="s">
        <v>5</v>
      </c>
      <c r="P35" s="139">
        <v>1</v>
      </c>
      <c r="Q35" s="139" t="s">
        <v>85</v>
      </c>
      <c r="R35" s="139">
        <v>2015</v>
      </c>
      <c r="S35" s="139" t="s">
        <v>5</v>
      </c>
      <c r="T35" s="142" t="s">
        <v>297</v>
      </c>
      <c r="U35" s="143"/>
      <c r="V35" s="9">
        <v>0</v>
      </c>
    </row>
    <row r="36" spans="1:22" s="104" customFormat="1" ht="15" customHeight="1" x14ac:dyDescent="0.2">
      <c r="A36" s="139" t="s">
        <v>73</v>
      </c>
      <c r="B36" s="139" t="s">
        <v>74</v>
      </c>
      <c r="C36" s="139" t="s">
        <v>75</v>
      </c>
      <c r="D36" s="139" t="s">
        <v>45</v>
      </c>
      <c r="E36" s="139" t="s">
        <v>76</v>
      </c>
      <c r="F36" s="142" t="s">
        <v>149</v>
      </c>
      <c r="G36" s="139" t="s">
        <v>78</v>
      </c>
      <c r="H36" s="139" t="s">
        <v>79</v>
      </c>
      <c r="I36" s="139">
        <v>67</v>
      </c>
      <c r="J36" s="139" t="s">
        <v>80</v>
      </c>
      <c r="K36" s="141" t="s">
        <v>81</v>
      </c>
      <c r="L36" s="142" t="s">
        <v>150</v>
      </c>
      <c r="M36" s="142" t="s">
        <v>83</v>
      </c>
      <c r="N36" s="142" t="s">
        <v>84</v>
      </c>
      <c r="O36" s="142" t="s">
        <v>5</v>
      </c>
      <c r="P36" s="139">
        <v>1</v>
      </c>
      <c r="Q36" s="139" t="s">
        <v>85</v>
      </c>
      <c r="R36" s="139">
        <v>2015</v>
      </c>
      <c r="S36" s="139" t="s">
        <v>5</v>
      </c>
      <c r="T36" s="142" t="s">
        <v>297</v>
      </c>
      <c r="U36" s="143"/>
      <c r="V36" s="9">
        <v>0</v>
      </c>
    </row>
    <row r="37" spans="1:22" s="104" customFormat="1" ht="15" customHeight="1" x14ac:dyDescent="0.2">
      <c r="A37" s="139" t="s">
        <v>73</v>
      </c>
      <c r="B37" s="139" t="s">
        <v>74</v>
      </c>
      <c r="C37" s="139" t="s">
        <v>75</v>
      </c>
      <c r="D37" s="139" t="s">
        <v>45</v>
      </c>
      <c r="E37" s="139" t="s">
        <v>76</v>
      </c>
      <c r="F37" s="142" t="s">
        <v>151</v>
      </c>
      <c r="G37" s="139" t="s">
        <v>78</v>
      </c>
      <c r="H37" s="139" t="s">
        <v>79</v>
      </c>
      <c r="I37" s="139">
        <v>67</v>
      </c>
      <c r="J37" s="139" t="s">
        <v>80</v>
      </c>
      <c r="K37" s="141" t="s">
        <v>81</v>
      </c>
      <c r="L37" s="142" t="s">
        <v>152</v>
      </c>
      <c r="M37" s="142" t="s">
        <v>83</v>
      </c>
      <c r="N37" s="142" t="s">
        <v>84</v>
      </c>
      <c r="O37" s="142" t="s">
        <v>5</v>
      </c>
      <c r="P37" s="139">
        <v>1</v>
      </c>
      <c r="Q37" s="139" t="s">
        <v>85</v>
      </c>
      <c r="R37" s="139">
        <v>2015</v>
      </c>
      <c r="S37" s="139" t="s">
        <v>5</v>
      </c>
      <c r="T37" s="142" t="s">
        <v>297</v>
      </c>
      <c r="U37" s="143"/>
      <c r="V37" s="9">
        <v>0</v>
      </c>
    </row>
    <row r="38" spans="1:22" s="104" customFormat="1" ht="15" customHeight="1" x14ac:dyDescent="0.2">
      <c r="A38" s="139" t="s">
        <v>73</v>
      </c>
      <c r="B38" s="139" t="s">
        <v>74</v>
      </c>
      <c r="C38" s="139" t="s">
        <v>75</v>
      </c>
      <c r="D38" s="139" t="s">
        <v>45</v>
      </c>
      <c r="E38" s="139" t="s">
        <v>76</v>
      </c>
      <c r="F38" s="142" t="s">
        <v>153</v>
      </c>
      <c r="G38" s="139" t="s">
        <v>78</v>
      </c>
      <c r="H38" s="139" t="s">
        <v>79</v>
      </c>
      <c r="I38" s="139">
        <v>67</v>
      </c>
      <c r="J38" s="139" t="s">
        <v>80</v>
      </c>
      <c r="K38" s="141" t="s">
        <v>81</v>
      </c>
      <c r="L38" s="142" t="s">
        <v>154</v>
      </c>
      <c r="M38" s="142" t="s">
        <v>83</v>
      </c>
      <c r="N38" s="142" t="s">
        <v>84</v>
      </c>
      <c r="O38" s="142" t="s">
        <v>5</v>
      </c>
      <c r="P38" s="139">
        <v>1</v>
      </c>
      <c r="Q38" s="139" t="s">
        <v>85</v>
      </c>
      <c r="R38" s="139">
        <v>2015</v>
      </c>
      <c r="S38" s="139" t="s">
        <v>5</v>
      </c>
      <c r="T38" s="142" t="s">
        <v>297</v>
      </c>
      <c r="U38" s="143"/>
      <c r="V38" s="9">
        <v>0</v>
      </c>
    </row>
    <row r="39" spans="1:22" s="104" customFormat="1" ht="15" customHeight="1" x14ac:dyDescent="0.2">
      <c r="A39" s="139" t="s">
        <v>73</v>
      </c>
      <c r="B39" s="139" t="s">
        <v>74</v>
      </c>
      <c r="C39" s="139" t="s">
        <v>75</v>
      </c>
      <c r="D39" s="139" t="s">
        <v>45</v>
      </c>
      <c r="E39" s="139" t="s">
        <v>76</v>
      </c>
      <c r="F39" s="142" t="s">
        <v>155</v>
      </c>
      <c r="G39" s="139" t="s">
        <v>78</v>
      </c>
      <c r="H39" s="139" t="s">
        <v>79</v>
      </c>
      <c r="I39" s="139">
        <v>67</v>
      </c>
      <c r="J39" s="139" t="s">
        <v>80</v>
      </c>
      <c r="K39" s="141" t="s">
        <v>81</v>
      </c>
      <c r="L39" s="142" t="s">
        <v>156</v>
      </c>
      <c r="M39" s="142" t="s">
        <v>83</v>
      </c>
      <c r="N39" s="142" t="s">
        <v>84</v>
      </c>
      <c r="O39" s="142" t="s">
        <v>5</v>
      </c>
      <c r="P39" s="139">
        <v>1</v>
      </c>
      <c r="Q39" s="139" t="s">
        <v>85</v>
      </c>
      <c r="R39" s="139">
        <v>2015</v>
      </c>
      <c r="S39" s="139" t="s">
        <v>5</v>
      </c>
      <c r="T39" s="142" t="s">
        <v>297</v>
      </c>
      <c r="U39" s="143"/>
      <c r="V39" s="9">
        <v>0</v>
      </c>
    </row>
    <row r="40" spans="1:22" s="104" customFormat="1" ht="15" customHeight="1" x14ac:dyDescent="0.2">
      <c r="A40" s="139" t="s">
        <v>73</v>
      </c>
      <c r="B40" s="139" t="s">
        <v>74</v>
      </c>
      <c r="C40" s="139" t="s">
        <v>75</v>
      </c>
      <c r="D40" s="139" t="s">
        <v>45</v>
      </c>
      <c r="E40" s="139" t="s">
        <v>76</v>
      </c>
      <c r="F40" s="142" t="s">
        <v>157</v>
      </c>
      <c r="G40" s="139" t="s">
        <v>78</v>
      </c>
      <c r="H40" s="139" t="s">
        <v>79</v>
      </c>
      <c r="I40" s="139">
        <v>67</v>
      </c>
      <c r="J40" s="139" t="s">
        <v>80</v>
      </c>
      <c r="K40" s="141" t="s">
        <v>81</v>
      </c>
      <c r="L40" s="142" t="s">
        <v>158</v>
      </c>
      <c r="M40" s="142" t="s">
        <v>83</v>
      </c>
      <c r="N40" s="142" t="s">
        <v>84</v>
      </c>
      <c r="O40" s="142" t="s">
        <v>5</v>
      </c>
      <c r="P40" s="139">
        <v>1</v>
      </c>
      <c r="Q40" s="139" t="s">
        <v>85</v>
      </c>
      <c r="R40" s="139">
        <v>2015</v>
      </c>
      <c r="S40" s="139" t="s">
        <v>5</v>
      </c>
      <c r="T40" s="142" t="s">
        <v>297</v>
      </c>
      <c r="U40" s="143"/>
      <c r="V40" s="9">
        <v>0</v>
      </c>
    </row>
    <row r="41" spans="1:22" s="104" customFormat="1" ht="15" customHeight="1" x14ac:dyDescent="0.2">
      <c r="A41" s="139" t="s">
        <v>73</v>
      </c>
      <c r="B41" s="139" t="s">
        <v>74</v>
      </c>
      <c r="C41" s="139" t="s">
        <v>75</v>
      </c>
      <c r="D41" s="139" t="s">
        <v>45</v>
      </c>
      <c r="E41" s="139" t="s">
        <v>76</v>
      </c>
      <c r="F41" s="142" t="s">
        <v>159</v>
      </c>
      <c r="G41" s="139" t="s">
        <v>78</v>
      </c>
      <c r="H41" s="139" t="s">
        <v>79</v>
      </c>
      <c r="I41" s="139">
        <v>67</v>
      </c>
      <c r="J41" s="139" t="s">
        <v>80</v>
      </c>
      <c r="K41" s="141" t="s">
        <v>81</v>
      </c>
      <c r="L41" s="142" t="s">
        <v>160</v>
      </c>
      <c r="M41" s="142" t="s">
        <v>83</v>
      </c>
      <c r="N41" s="142" t="s">
        <v>84</v>
      </c>
      <c r="O41" s="142" t="s">
        <v>5</v>
      </c>
      <c r="P41" s="139">
        <v>1</v>
      </c>
      <c r="Q41" s="139" t="s">
        <v>85</v>
      </c>
      <c r="R41" s="139">
        <v>2015</v>
      </c>
      <c r="S41" s="139" t="s">
        <v>5</v>
      </c>
      <c r="T41" s="142" t="s">
        <v>297</v>
      </c>
      <c r="U41" s="143"/>
      <c r="V41" s="9">
        <v>0</v>
      </c>
    </row>
    <row r="42" spans="1:22" s="104" customFormat="1" ht="15" customHeight="1" x14ac:dyDescent="0.2">
      <c r="A42" s="139" t="s">
        <v>73</v>
      </c>
      <c r="B42" s="139" t="s">
        <v>74</v>
      </c>
      <c r="C42" s="139" t="s">
        <v>75</v>
      </c>
      <c r="D42" s="139" t="s">
        <v>45</v>
      </c>
      <c r="E42" s="139" t="s">
        <v>76</v>
      </c>
      <c r="F42" s="142" t="s">
        <v>161</v>
      </c>
      <c r="G42" s="139" t="s">
        <v>78</v>
      </c>
      <c r="H42" s="139" t="s">
        <v>79</v>
      </c>
      <c r="I42" s="139">
        <v>67</v>
      </c>
      <c r="J42" s="139" t="s">
        <v>80</v>
      </c>
      <c r="K42" s="141" t="s">
        <v>81</v>
      </c>
      <c r="L42" s="142" t="s">
        <v>162</v>
      </c>
      <c r="M42" s="142" t="s">
        <v>83</v>
      </c>
      <c r="N42" s="142" t="s">
        <v>5</v>
      </c>
      <c r="O42" s="142" t="s">
        <v>5</v>
      </c>
      <c r="P42" s="139">
        <v>262</v>
      </c>
      <c r="Q42" s="139" t="s">
        <v>85</v>
      </c>
      <c r="R42" s="139">
        <v>2015</v>
      </c>
      <c r="S42" s="139" t="s">
        <v>5</v>
      </c>
      <c r="T42" s="142" t="s">
        <v>163</v>
      </c>
      <c r="U42" s="143"/>
      <c r="V42" s="9">
        <v>0</v>
      </c>
    </row>
    <row r="43" spans="1:22" s="104" customFormat="1" ht="15" customHeight="1" x14ac:dyDescent="0.2">
      <c r="A43" s="139" t="s">
        <v>73</v>
      </c>
      <c r="B43" s="139" t="s">
        <v>74</v>
      </c>
      <c r="C43" s="139" t="s">
        <v>164</v>
      </c>
      <c r="D43" s="139" t="s">
        <v>45</v>
      </c>
      <c r="E43" s="139" t="s">
        <v>76</v>
      </c>
      <c r="F43" s="142" t="s">
        <v>161</v>
      </c>
      <c r="G43" s="139" t="s">
        <v>78</v>
      </c>
      <c r="H43" s="139" t="s">
        <v>79</v>
      </c>
      <c r="I43" s="139">
        <v>67</v>
      </c>
      <c r="J43" s="139" t="s">
        <v>80</v>
      </c>
      <c r="K43" s="141" t="s">
        <v>81</v>
      </c>
      <c r="L43" s="142" t="s">
        <v>165</v>
      </c>
      <c r="M43" s="142" t="s">
        <v>83</v>
      </c>
      <c r="N43" s="142" t="s">
        <v>5</v>
      </c>
      <c r="O43" s="142" t="s">
        <v>5</v>
      </c>
      <c r="P43" s="139">
        <v>274</v>
      </c>
      <c r="Q43" s="139" t="s">
        <v>85</v>
      </c>
      <c r="R43" s="139">
        <v>2015</v>
      </c>
      <c r="S43" s="139"/>
      <c r="T43" s="142"/>
      <c r="U43" s="143"/>
      <c r="V43" s="9">
        <v>0</v>
      </c>
    </row>
    <row r="44" spans="1:22" s="104" customFormat="1" ht="15" customHeight="1" x14ac:dyDescent="0.2">
      <c r="A44" s="139" t="s">
        <v>73</v>
      </c>
      <c r="B44" s="139" t="s">
        <v>74</v>
      </c>
      <c r="C44" s="142" t="s">
        <v>75</v>
      </c>
      <c r="D44" s="139" t="s">
        <v>45</v>
      </c>
      <c r="E44" s="139" t="s">
        <v>76</v>
      </c>
      <c r="F44" s="144" t="s">
        <v>166</v>
      </c>
      <c r="G44" s="139" t="s">
        <v>78</v>
      </c>
      <c r="H44" s="139" t="s">
        <v>79</v>
      </c>
      <c r="I44" s="139">
        <v>67</v>
      </c>
      <c r="J44" s="139" t="s">
        <v>80</v>
      </c>
      <c r="K44" s="141" t="s">
        <v>81</v>
      </c>
      <c r="L44" s="142" t="s">
        <v>167</v>
      </c>
      <c r="M44" s="142" t="s">
        <v>168</v>
      </c>
      <c r="N44" s="142" t="s">
        <v>169</v>
      </c>
      <c r="O44" s="142" t="s">
        <v>5</v>
      </c>
      <c r="P44" s="139">
        <v>1</v>
      </c>
      <c r="Q44" s="139" t="s">
        <v>85</v>
      </c>
      <c r="R44" s="139">
        <v>2019</v>
      </c>
      <c r="S44" s="139" t="s">
        <v>5</v>
      </c>
      <c r="T44" s="142" t="s">
        <v>170</v>
      </c>
      <c r="U44" s="143"/>
      <c r="V44" s="9"/>
    </row>
    <row r="45" spans="1:22" s="104" customFormat="1" ht="15" customHeight="1" x14ac:dyDescent="0.2">
      <c r="A45" s="139" t="s">
        <v>73</v>
      </c>
      <c r="B45" s="139" t="s">
        <v>74</v>
      </c>
      <c r="C45" s="139" t="s">
        <v>164</v>
      </c>
      <c r="D45" s="139" t="s">
        <v>45</v>
      </c>
      <c r="E45" s="139" t="s">
        <v>76</v>
      </c>
      <c r="F45" s="142" t="s">
        <v>161</v>
      </c>
      <c r="G45" s="139" t="s">
        <v>78</v>
      </c>
      <c r="H45" s="139" t="s">
        <v>79</v>
      </c>
      <c r="I45" s="139">
        <v>67</v>
      </c>
      <c r="J45" s="139" t="s">
        <v>80</v>
      </c>
      <c r="K45" s="141" t="s">
        <v>81</v>
      </c>
      <c r="L45" s="142" t="s">
        <v>171</v>
      </c>
      <c r="M45" s="142" t="s">
        <v>161</v>
      </c>
      <c r="N45" s="142" t="s">
        <v>161</v>
      </c>
      <c r="O45" s="142" t="s">
        <v>5</v>
      </c>
      <c r="P45" s="139">
        <v>1</v>
      </c>
      <c r="Q45" s="139" t="s">
        <v>172</v>
      </c>
      <c r="R45" s="139" t="s">
        <v>173</v>
      </c>
      <c r="S45" s="139"/>
      <c r="T45" s="142"/>
      <c r="U45" s="143"/>
      <c r="V45" s="9">
        <v>0</v>
      </c>
    </row>
    <row r="46" spans="1:22" ht="15" customHeight="1" thickBot="1" x14ac:dyDescent="0.35">
      <c r="A46" s="141" t="s">
        <v>73</v>
      </c>
      <c r="B46" s="141" t="s">
        <v>74</v>
      </c>
      <c r="C46" s="141" t="s">
        <v>164</v>
      </c>
      <c r="D46" s="141" t="s">
        <v>45</v>
      </c>
      <c r="E46" s="141" t="s">
        <v>76</v>
      </c>
      <c r="F46" s="141" t="s">
        <v>159</v>
      </c>
      <c r="G46" s="141" t="s">
        <v>78</v>
      </c>
      <c r="H46" s="141" t="s">
        <v>79</v>
      </c>
      <c r="I46" s="141">
        <v>67</v>
      </c>
      <c r="J46" s="141" t="s">
        <v>80</v>
      </c>
      <c r="K46" s="141" t="s">
        <v>81</v>
      </c>
      <c r="L46" s="141" t="s">
        <v>174</v>
      </c>
      <c r="M46" s="141" t="s">
        <v>83</v>
      </c>
      <c r="N46" s="141" t="s">
        <v>5</v>
      </c>
      <c r="O46" s="141" t="s">
        <v>5</v>
      </c>
      <c r="P46" s="141">
        <v>1</v>
      </c>
      <c r="Q46" s="141" t="s">
        <v>85</v>
      </c>
      <c r="R46" s="141">
        <v>2019</v>
      </c>
      <c r="S46" s="145" t="s">
        <v>5</v>
      </c>
      <c r="T46" s="142" t="s">
        <v>175</v>
      </c>
      <c r="U46" s="146"/>
      <c r="V46" s="9">
        <v>0</v>
      </c>
    </row>
    <row r="47" spans="1:22" ht="15" customHeight="1" thickBot="1" x14ac:dyDescent="0.35">
      <c r="A47" s="147" t="s">
        <v>5</v>
      </c>
      <c r="B47" s="147" t="s">
        <v>5</v>
      </c>
      <c r="C47" s="148" t="s">
        <v>5</v>
      </c>
      <c r="D47" s="147" t="s">
        <v>5</v>
      </c>
      <c r="E47" s="149" t="s">
        <v>5</v>
      </c>
      <c r="F47" s="147" t="s">
        <v>5</v>
      </c>
      <c r="G47" s="147" t="s">
        <v>5</v>
      </c>
      <c r="H47" s="147" t="s">
        <v>5</v>
      </c>
      <c r="I47" s="147" t="s">
        <v>5</v>
      </c>
      <c r="J47" s="147" t="s">
        <v>5</v>
      </c>
      <c r="K47" s="147" t="s">
        <v>5</v>
      </c>
      <c r="L47" s="147" t="s">
        <v>5</v>
      </c>
      <c r="M47" s="147" t="s">
        <v>5</v>
      </c>
      <c r="N47" s="147" t="s">
        <v>5</v>
      </c>
      <c r="O47" s="149" t="s">
        <v>5</v>
      </c>
      <c r="P47" s="147" t="s">
        <v>5</v>
      </c>
      <c r="Q47" s="147" t="s">
        <v>5</v>
      </c>
      <c r="R47" s="147" t="s">
        <v>5</v>
      </c>
      <c r="S47" s="147" t="s">
        <v>5</v>
      </c>
      <c r="T47" s="150" t="s">
        <v>5</v>
      </c>
      <c r="U47" s="99" t="s">
        <v>176</v>
      </c>
      <c r="V47" s="151">
        <f>SUM(V2:V46)</f>
        <v>0</v>
      </c>
    </row>
    <row r="48" spans="1:22" ht="15" customHeight="1" x14ac:dyDescent="0.3">
      <c r="A48" s="139"/>
      <c r="B48" s="139" t="s">
        <v>177</v>
      </c>
      <c r="C48" s="139" t="s">
        <v>178</v>
      </c>
      <c r="D48" s="139"/>
      <c r="E48" s="139" t="s">
        <v>47</v>
      </c>
      <c r="F48" s="142"/>
      <c r="G48" s="139" t="s">
        <v>78</v>
      </c>
      <c r="H48" s="139" t="s">
        <v>41</v>
      </c>
      <c r="I48" s="139">
        <v>67</v>
      </c>
      <c r="J48" s="139" t="s">
        <v>80</v>
      </c>
      <c r="K48" s="141" t="s">
        <v>81</v>
      </c>
      <c r="L48" s="142" t="s">
        <v>179</v>
      </c>
      <c r="M48" s="142" t="s">
        <v>180</v>
      </c>
      <c r="N48" s="142" t="s">
        <v>181</v>
      </c>
      <c r="O48" s="142"/>
      <c r="P48" s="139">
        <v>1</v>
      </c>
      <c r="Q48" s="139" t="s">
        <v>85</v>
      </c>
      <c r="R48" s="139" t="s">
        <v>173</v>
      </c>
      <c r="S48" s="139"/>
      <c r="T48" s="142"/>
      <c r="U48" s="143"/>
      <c r="V48" s="9">
        <v>0</v>
      </c>
    </row>
    <row r="49" spans="1:22" ht="15" customHeight="1" x14ac:dyDescent="0.3">
      <c r="A49" s="139"/>
      <c r="B49" s="139" t="s">
        <v>177</v>
      </c>
      <c r="C49" s="139" t="s">
        <v>178</v>
      </c>
      <c r="D49" s="139"/>
      <c r="E49" s="139" t="s">
        <v>47</v>
      </c>
      <c r="F49" s="142"/>
      <c r="G49" s="139" t="s">
        <v>78</v>
      </c>
      <c r="H49" s="139" t="s">
        <v>41</v>
      </c>
      <c r="I49" s="139">
        <v>67</v>
      </c>
      <c r="J49" s="139" t="s">
        <v>80</v>
      </c>
      <c r="K49" s="141" t="s">
        <v>81</v>
      </c>
      <c r="L49" s="142" t="s">
        <v>182</v>
      </c>
      <c r="M49" s="142" t="s">
        <v>83</v>
      </c>
      <c r="N49" s="142" t="s">
        <v>183</v>
      </c>
      <c r="O49" s="142"/>
      <c r="P49" s="139">
        <v>1</v>
      </c>
      <c r="Q49" s="139" t="s">
        <v>85</v>
      </c>
      <c r="R49" s="139" t="s">
        <v>173</v>
      </c>
      <c r="S49" s="139"/>
      <c r="T49" s="142"/>
      <c r="U49" s="143"/>
      <c r="V49" s="9">
        <v>0</v>
      </c>
    </row>
    <row r="50" spans="1:22" ht="15" customHeight="1" x14ac:dyDescent="0.3">
      <c r="A50" s="139"/>
      <c r="B50" s="139" t="s">
        <v>177</v>
      </c>
      <c r="C50" s="139" t="s">
        <v>178</v>
      </c>
      <c r="D50" s="139"/>
      <c r="E50" s="139" t="s">
        <v>47</v>
      </c>
      <c r="F50" s="142"/>
      <c r="G50" s="139" t="s">
        <v>78</v>
      </c>
      <c r="H50" s="139" t="s">
        <v>41</v>
      </c>
      <c r="I50" s="139">
        <v>67</v>
      </c>
      <c r="J50" s="139" t="s">
        <v>80</v>
      </c>
      <c r="K50" s="141" t="s">
        <v>81</v>
      </c>
      <c r="L50" s="142" t="s">
        <v>184</v>
      </c>
      <c r="M50" s="142" t="s">
        <v>83</v>
      </c>
      <c r="N50" s="142" t="s">
        <v>185</v>
      </c>
      <c r="O50" s="142"/>
      <c r="P50" s="139">
        <v>1</v>
      </c>
      <c r="Q50" s="139" t="s">
        <v>85</v>
      </c>
      <c r="R50" s="139" t="s">
        <v>173</v>
      </c>
      <c r="S50" s="139"/>
      <c r="T50" s="142"/>
      <c r="U50" s="143"/>
      <c r="V50" s="9">
        <v>0</v>
      </c>
    </row>
    <row r="51" spans="1:22" ht="15" customHeight="1" x14ac:dyDescent="0.3">
      <c r="A51" s="139"/>
      <c r="B51" s="139" t="s">
        <v>177</v>
      </c>
      <c r="C51" s="139" t="s">
        <v>178</v>
      </c>
      <c r="D51" s="139"/>
      <c r="E51" s="139" t="s">
        <v>47</v>
      </c>
      <c r="F51" s="142"/>
      <c r="G51" s="139" t="s">
        <v>78</v>
      </c>
      <c r="H51" s="139" t="s">
        <v>41</v>
      </c>
      <c r="I51" s="139">
        <v>67</v>
      </c>
      <c r="J51" s="139" t="s">
        <v>80</v>
      </c>
      <c r="K51" s="141" t="s">
        <v>81</v>
      </c>
      <c r="L51" s="142" t="s">
        <v>186</v>
      </c>
      <c r="M51" s="142" t="s">
        <v>180</v>
      </c>
      <c r="N51" s="142" t="s">
        <v>187</v>
      </c>
      <c r="O51" s="142"/>
      <c r="P51" s="139">
        <v>1</v>
      </c>
      <c r="Q51" s="139" t="s">
        <v>85</v>
      </c>
      <c r="R51" s="139" t="s">
        <v>173</v>
      </c>
      <c r="S51" s="139"/>
      <c r="T51" s="142"/>
      <c r="U51" s="143"/>
      <c r="V51" s="9">
        <v>0</v>
      </c>
    </row>
    <row r="52" spans="1:22" ht="15" customHeight="1" x14ac:dyDescent="0.3">
      <c r="A52" s="139"/>
      <c r="B52" s="139" t="s">
        <v>177</v>
      </c>
      <c r="C52" s="139" t="s">
        <v>178</v>
      </c>
      <c r="D52" s="139"/>
      <c r="E52" s="139" t="s">
        <v>47</v>
      </c>
      <c r="F52" s="142"/>
      <c r="G52" s="139" t="s">
        <v>78</v>
      </c>
      <c r="H52" s="139" t="s">
        <v>41</v>
      </c>
      <c r="I52" s="139">
        <v>67</v>
      </c>
      <c r="J52" s="139" t="s">
        <v>80</v>
      </c>
      <c r="K52" s="141" t="s">
        <v>81</v>
      </c>
      <c r="L52" s="142" t="s">
        <v>188</v>
      </c>
      <c r="M52" s="142" t="s">
        <v>83</v>
      </c>
      <c r="N52" s="142" t="s">
        <v>183</v>
      </c>
      <c r="O52" s="142"/>
      <c r="P52" s="139">
        <v>1</v>
      </c>
      <c r="Q52" s="139" t="s">
        <v>85</v>
      </c>
      <c r="R52" s="139" t="s">
        <v>173</v>
      </c>
      <c r="S52" s="139"/>
      <c r="T52" s="142"/>
      <c r="U52" s="143"/>
      <c r="V52" s="9">
        <v>0</v>
      </c>
    </row>
    <row r="53" spans="1:22" ht="15" customHeight="1" x14ac:dyDescent="0.3">
      <c r="A53" s="139"/>
      <c r="B53" s="139" t="s">
        <v>177</v>
      </c>
      <c r="C53" s="139" t="s">
        <v>178</v>
      </c>
      <c r="D53" s="139"/>
      <c r="E53" s="139" t="s">
        <v>47</v>
      </c>
      <c r="F53" s="142"/>
      <c r="G53" s="139" t="s">
        <v>78</v>
      </c>
      <c r="H53" s="139" t="s">
        <v>41</v>
      </c>
      <c r="I53" s="139">
        <v>67</v>
      </c>
      <c r="J53" s="139" t="s">
        <v>80</v>
      </c>
      <c r="K53" s="141" t="s">
        <v>81</v>
      </c>
      <c r="L53" s="142" t="s">
        <v>189</v>
      </c>
      <c r="M53" s="142" t="s">
        <v>180</v>
      </c>
      <c r="N53" s="142" t="s">
        <v>181</v>
      </c>
      <c r="O53" s="142"/>
      <c r="P53" s="139">
        <v>1</v>
      </c>
      <c r="Q53" s="139" t="s">
        <v>85</v>
      </c>
      <c r="R53" s="139" t="s">
        <v>173</v>
      </c>
      <c r="S53" s="139"/>
      <c r="T53" s="142"/>
      <c r="U53" s="143"/>
      <c r="V53" s="9">
        <v>0</v>
      </c>
    </row>
    <row r="54" spans="1:22" ht="15" customHeight="1" x14ac:dyDescent="0.3">
      <c r="A54" s="139"/>
      <c r="B54" s="139" t="s">
        <v>177</v>
      </c>
      <c r="C54" s="139" t="s">
        <v>178</v>
      </c>
      <c r="D54" s="139"/>
      <c r="E54" s="139" t="s">
        <v>47</v>
      </c>
      <c r="F54" s="142"/>
      <c r="G54" s="139" t="s">
        <v>78</v>
      </c>
      <c r="H54" s="139" t="s">
        <v>41</v>
      </c>
      <c r="I54" s="139">
        <v>67</v>
      </c>
      <c r="J54" s="139" t="s">
        <v>80</v>
      </c>
      <c r="K54" s="141" t="s">
        <v>81</v>
      </c>
      <c r="L54" s="142" t="s">
        <v>190</v>
      </c>
      <c r="M54" s="142" t="s">
        <v>83</v>
      </c>
      <c r="N54" s="142" t="s">
        <v>185</v>
      </c>
      <c r="O54" s="142"/>
      <c r="P54" s="139">
        <v>1</v>
      </c>
      <c r="Q54" s="139" t="s">
        <v>85</v>
      </c>
      <c r="R54" s="139" t="s">
        <v>173</v>
      </c>
      <c r="S54" s="139"/>
      <c r="T54" s="142"/>
      <c r="U54" s="143"/>
      <c r="V54" s="9">
        <v>0</v>
      </c>
    </row>
    <row r="55" spans="1:22" ht="15" customHeight="1" x14ac:dyDescent="0.3">
      <c r="A55" s="139"/>
      <c r="B55" s="139" t="s">
        <v>177</v>
      </c>
      <c r="C55" s="139" t="s">
        <v>178</v>
      </c>
      <c r="D55" s="139"/>
      <c r="E55" s="139" t="s">
        <v>47</v>
      </c>
      <c r="F55" s="142"/>
      <c r="G55" s="139" t="s">
        <v>78</v>
      </c>
      <c r="H55" s="139" t="s">
        <v>41</v>
      </c>
      <c r="I55" s="139">
        <v>67</v>
      </c>
      <c r="J55" s="139" t="s">
        <v>80</v>
      </c>
      <c r="K55" s="141" t="s">
        <v>81</v>
      </c>
      <c r="L55" s="142" t="s">
        <v>191</v>
      </c>
      <c r="M55" s="142" t="s">
        <v>83</v>
      </c>
      <c r="N55" s="142" t="s">
        <v>183</v>
      </c>
      <c r="O55" s="142"/>
      <c r="P55" s="139">
        <v>1</v>
      </c>
      <c r="Q55" s="139" t="s">
        <v>85</v>
      </c>
      <c r="R55" s="139" t="s">
        <v>173</v>
      </c>
      <c r="S55" s="139"/>
      <c r="T55" s="142"/>
      <c r="U55" s="143"/>
      <c r="V55" s="9"/>
    </row>
    <row r="56" spans="1:22" ht="15" customHeight="1" x14ac:dyDescent="0.3">
      <c r="A56" s="139"/>
      <c r="B56" s="139" t="s">
        <v>177</v>
      </c>
      <c r="C56" s="139" t="s">
        <v>178</v>
      </c>
      <c r="D56" s="139"/>
      <c r="E56" s="139" t="s">
        <v>47</v>
      </c>
      <c r="F56" s="142"/>
      <c r="G56" s="139" t="s">
        <v>78</v>
      </c>
      <c r="H56" s="139" t="s">
        <v>41</v>
      </c>
      <c r="I56" s="139">
        <v>67</v>
      </c>
      <c r="J56" s="139" t="s">
        <v>80</v>
      </c>
      <c r="K56" s="141" t="s">
        <v>81</v>
      </c>
      <c r="L56" s="142" t="s">
        <v>192</v>
      </c>
      <c r="M56" s="142" t="s">
        <v>180</v>
      </c>
      <c r="N56" s="142" t="s">
        <v>181</v>
      </c>
      <c r="O56" s="142"/>
      <c r="P56" s="139">
        <v>1</v>
      </c>
      <c r="Q56" s="139" t="s">
        <v>85</v>
      </c>
      <c r="R56" s="139" t="s">
        <v>173</v>
      </c>
      <c r="S56" s="139"/>
      <c r="T56" s="142"/>
      <c r="U56" s="143"/>
      <c r="V56" s="9">
        <v>0</v>
      </c>
    </row>
    <row r="57" spans="1:22" ht="15" customHeight="1" x14ac:dyDescent="0.3">
      <c r="A57" s="139"/>
      <c r="B57" s="139" t="s">
        <v>177</v>
      </c>
      <c r="C57" s="139" t="s">
        <v>178</v>
      </c>
      <c r="D57" s="139"/>
      <c r="E57" s="139" t="s">
        <v>47</v>
      </c>
      <c r="F57" s="142"/>
      <c r="G57" s="139" t="s">
        <v>78</v>
      </c>
      <c r="H57" s="139" t="s">
        <v>41</v>
      </c>
      <c r="I57" s="139">
        <v>67</v>
      </c>
      <c r="J57" s="139" t="s">
        <v>80</v>
      </c>
      <c r="K57" s="141" t="s">
        <v>81</v>
      </c>
      <c r="L57" s="142" t="s">
        <v>193</v>
      </c>
      <c r="M57" s="142" t="s">
        <v>83</v>
      </c>
      <c r="N57" s="142" t="s">
        <v>183</v>
      </c>
      <c r="O57" s="142"/>
      <c r="P57" s="139">
        <v>1</v>
      </c>
      <c r="Q57" s="139" t="s">
        <v>85</v>
      </c>
      <c r="R57" s="139" t="s">
        <v>173</v>
      </c>
      <c r="S57" s="139"/>
      <c r="T57" s="142"/>
      <c r="U57" s="143"/>
      <c r="V57" s="9">
        <v>0</v>
      </c>
    </row>
    <row r="58" spans="1:22" ht="15" customHeight="1" x14ac:dyDescent="0.3">
      <c r="A58" s="139"/>
      <c r="B58" s="139" t="s">
        <v>177</v>
      </c>
      <c r="C58" s="139" t="s">
        <v>178</v>
      </c>
      <c r="D58" s="139"/>
      <c r="E58" s="139" t="s">
        <v>47</v>
      </c>
      <c r="F58" s="142"/>
      <c r="G58" s="139" t="s">
        <v>78</v>
      </c>
      <c r="H58" s="139" t="s">
        <v>41</v>
      </c>
      <c r="I58" s="139">
        <v>67</v>
      </c>
      <c r="J58" s="139" t="s">
        <v>80</v>
      </c>
      <c r="K58" s="141" t="s">
        <v>81</v>
      </c>
      <c r="L58" s="142" t="s">
        <v>194</v>
      </c>
      <c r="M58" s="142" t="s">
        <v>180</v>
      </c>
      <c r="N58" s="142" t="s">
        <v>195</v>
      </c>
      <c r="O58" s="142"/>
      <c r="P58" s="139">
        <v>2</v>
      </c>
      <c r="Q58" s="139" t="s">
        <v>85</v>
      </c>
      <c r="R58" s="139" t="s">
        <v>173</v>
      </c>
      <c r="S58" s="139"/>
      <c r="T58" s="142"/>
      <c r="U58" s="143"/>
      <c r="V58" s="9">
        <v>0</v>
      </c>
    </row>
    <row r="59" spans="1:22" ht="15" customHeight="1" x14ac:dyDescent="0.3">
      <c r="A59" s="139"/>
      <c r="B59" s="139" t="s">
        <v>177</v>
      </c>
      <c r="C59" s="139" t="s">
        <v>178</v>
      </c>
      <c r="D59" s="139"/>
      <c r="E59" s="139" t="s">
        <v>47</v>
      </c>
      <c r="F59" s="142"/>
      <c r="G59" s="139" t="s">
        <v>78</v>
      </c>
      <c r="H59" s="139" t="s">
        <v>41</v>
      </c>
      <c r="I59" s="139">
        <v>67</v>
      </c>
      <c r="J59" s="139" t="s">
        <v>80</v>
      </c>
      <c r="K59" s="141" t="s">
        <v>81</v>
      </c>
      <c r="L59" s="142" t="s">
        <v>196</v>
      </c>
      <c r="M59" s="142" t="s">
        <v>83</v>
      </c>
      <c r="N59" s="142" t="s">
        <v>183</v>
      </c>
      <c r="O59" s="142"/>
      <c r="P59" s="139">
        <v>1</v>
      </c>
      <c r="Q59" s="139" t="s">
        <v>85</v>
      </c>
      <c r="R59" s="139" t="s">
        <v>173</v>
      </c>
      <c r="S59" s="139"/>
      <c r="T59" s="142"/>
      <c r="U59" s="143"/>
      <c r="V59" s="9">
        <v>0</v>
      </c>
    </row>
    <row r="60" spans="1:22" ht="15" customHeight="1" x14ac:dyDescent="0.3">
      <c r="A60" s="139"/>
      <c r="B60" s="139" t="s">
        <v>177</v>
      </c>
      <c r="C60" s="139" t="s">
        <v>178</v>
      </c>
      <c r="D60" s="139"/>
      <c r="E60" s="139" t="s">
        <v>47</v>
      </c>
      <c r="F60" s="142"/>
      <c r="G60" s="139" t="s">
        <v>78</v>
      </c>
      <c r="H60" s="139" t="s">
        <v>41</v>
      </c>
      <c r="I60" s="139">
        <v>67</v>
      </c>
      <c r="J60" s="139" t="s">
        <v>80</v>
      </c>
      <c r="K60" s="141" t="s">
        <v>81</v>
      </c>
      <c r="L60" s="142" t="s">
        <v>197</v>
      </c>
      <c r="M60" s="142" t="s">
        <v>83</v>
      </c>
      <c r="N60" s="142" t="s">
        <v>185</v>
      </c>
      <c r="O60" s="142"/>
      <c r="P60" s="139">
        <v>1</v>
      </c>
      <c r="Q60" s="139" t="s">
        <v>85</v>
      </c>
      <c r="R60" s="139" t="s">
        <v>173</v>
      </c>
      <c r="S60" s="139"/>
      <c r="T60" s="142"/>
      <c r="U60" s="143"/>
      <c r="V60" s="9"/>
    </row>
    <row r="61" spans="1:22" ht="15" customHeight="1" x14ac:dyDescent="0.3">
      <c r="A61" s="139"/>
      <c r="B61" s="139" t="s">
        <v>177</v>
      </c>
      <c r="C61" s="139" t="s">
        <v>178</v>
      </c>
      <c r="D61" s="139"/>
      <c r="E61" s="139" t="s">
        <v>47</v>
      </c>
      <c r="F61" s="142"/>
      <c r="G61" s="139" t="s">
        <v>78</v>
      </c>
      <c r="H61" s="139" t="s">
        <v>41</v>
      </c>
      <c r="I61" s="139">
        <v>67</v>
      </c>
      <c r="J61" s="139" t="s">
        <v>80</v>
      </c>
      <c r="K61" s="141" t="s">
        <v>81</v>
      </c>
      <c r="L61" s="142" t="s">
        <v>198</v>
      </c>
      <c r="M61" s="142" t="s">
        <v>180</v>
      </c>
      <c r="N61" s="142" t="s">
        <v>199</v>
      </c>
      <c r="O61" s="142"/>
      <c r="P61" s="139">
        <v>1</v>
      </c>
      <c r="Q61" s="139" t="s">
        <v>85</v>
      </c>
      <c r="R61" s="139" t="s">
        <v>173</v>
      </c>
      <c r="S61" s="139"/>
      <c r="T61" s="142"/>
      <c r="U61" s="143"/>
      <c r="V61" s="9">
        <v>0</v>
      </c>
    </row>
    <row r="62" spans="1:22" ht="15" customHeight="1" x14ac:dyDescent="0.3">
      <c r="A62" s="139"/>
      <c r="B62" s="139" t="s">
        <v>177</v>
      </c>
      <c r="C62" s="139" t="s">
        <v>178</v>
      </c>
      <c r="D62" s="139"/>
      <c r="E62" s="139" t="s">
        <v>47</v>
      </c>
      <c r="F62" s="142"/>
      <c r="G62" s="139" t="s">
        <v>78</v>
      </c>
      <c r="H62" s="139" t="s">
        <v>41</v>
      </c>
      <c r="I62" s="139">
        <v>67</v>
      </c>
      <c r="J62" s="139" t="s">
        <v>80</v>
      </c>
      <c r="K62" s="141" t="s">
        <v>81</v>
      </c>
      <c r="L62" s="142" t="s">
        <v>200</v>
      </c>
      <c r="M62" s="142" t="s">
        <v>83</v>
      </c>
      <c r="N62" s="142" t="s">
        <v>183</v>
      </c>
      <c r="O62" s="142"/>
      <c r="P62" s="139">
        <v>1</v>
      </c>
      <c r="Q62" s="139" t="s">
        <v>85</v>
      </c>
      <c r="R62" s="139" t="s">
        <v>173</v>
      </c>
      <c r="S62" s="139"/>
      <c r="T62" s="142"/>
      <c r="U62" s="143"/>
      <c r="V62" s="9">
        <v>0</v>
      </c>
    </row>
    <row r="63" spans="1:22" ht="15" customHeight="1" x14ac:dyDescent="0.3">
      <c r="A63" s="139"/>
      <c r="B63" s="139" t="s">
        <v>177</v>
      </c>
      <c r="C63" s="139" t="s">
        <v>178</v>
      </c>
      <c r="D63" s="139"/>
      <c r="E63" s="139" t="s">
        <v>47</v>
      </c>
      <c r="F63" s="142"/>
      <c r="G63" s="139" t="s">
        <v>78</v>
      </c>
      <c r="H63" s="139" t="s">
        <v>41</v>
      </c>
      <c r="I63" s="139">
        <v>67</v>
      </c>
      <c r="J63" s="139" t="s">
        <v>80</v>
      </c>
      <c r="K63" s="141" t="s">
        <v>81</v>
      </c>
      <c r="L63" s="142" t="s">
        <v>201</v>
      </c>
      <c r="M63" s="142" t="s">
        <v>180</v>
      </c>
      <c r="N63" s="142" t="s">
        <v>187</v>
      </c>
      <c r="O63" s="142"/>
      <c r="P63" s="139">
        <v>1</v>
      </c>
      <c r="Q63" s="139" t="s">
        <v>85</v>
      </c>
      <c r="R63" s="139" t="s">
        <v>173</v>
      </c>
      <c r="S63" s="139"/>
      <c r="T63" s="142"/>
      <c r="U63" s="143"/>
      <c r="V63" s="9"/>
    </row>
    <row r="64" spans="1:22" ht="15" customHeight="1" x14ac:dyDescent="0.3">
      <c r="A64" s="139"/>
      <c r="B64" s="139" t="s">
        <v>177</v>
      </c>
      <c r="C64" s="139" t="s">
        <v>178</v>
      </c>
      <c r="D64" s="139"/>
      <c r="E64" s="139" t="s">
        <v>47</v>
      </c>
      <c r="F64" s="142"/>
      <c r="G64" s="139" t="s">
        <v>78</v>
      </c>
      <c r="H64" s="139" t="s">
        <v>41</v>
      </c>
      <c r="I64" s="139">
        <v>67</v>
      </c>
      <c r="J64" s="139" t="s">
        <v>80</v>
      </c>
      <c r="K64" s="141" t="s">
        <v>81</v>
      </c>
      <c r="L64" s="142" t="s">
        <v>202</v>
      </c>
      <c r="M64" s="142" t="s">
        <v>83</v>
      </c>
      <c r="N64" s="142" t="s">
        <v>183</v>
      </c>
      <c r="O64" s="142"/>
      <c r="P64" s="139">
        <v>1</v>
      </c>
      <c r="Q64" s="139" t="s">
        <v>85</v>
      </c>
      <c r="R64" s="139" t="s">
        <v>173</v>
      </c>
      <c r="S64" s="139"/>
      <c r="T64" s="142"/>
      <c r="U64" s="143"/>
      <c r="V64" s="9">
        <v>0</v>
      </c>
    </row>
    <row r="65" spans="1:22" ht="15" customHeight="1" x14ac:dyDescent="0.3">
      <c r="A65" s="139"/>
      <c r="B65" s="139" t="s">
        <v>177</v>
      </c>
      <c r="C65" s="139" t="s">
        <v>178</v>
      </c>
      <c r="D65" s="139"/>
      <c r="E65" s="139" t="s">
        <v>47</v>
      </c>
      <c r="F65" s="142"/>
      <c r="G65" s="139" t="s">
        <v>78</v>
      </c>
      <c r="H65" s="139" t="s">
        <v>41</v>
      </c>
      <c r="I65" s="139">
        <v>67</v>
      </c>
      <c r="J65" s="139" t="s">
        <v>80</v>
      </c>
      <c r="K65" s="141" t="s">
        <v>81</v>
      </c>
      <c r="L65" s="142" t="s">
        <v>203</v>
      </c>
      <c r="M65" s="142" t="s">
        <v>180</v>
      </c>
      <c r="N65" s="142" t="s">
        <v>181</v>
      </c>
      <c r="O65" s="142"/>
      <c r="P65" s="139">
        <v>1</v>
      </c>
      <c r="Q65" s="139" t="s">
        <v>85</v>
      </c>
      <c r="R65" s="139" t="s">
        <v>173</v>
      </c>
      <c r="S65" s="139"/>
      <c r="T65" s="142"/>
      <c r="U65" s="143"/>
      <c r="V65" s="9">
        <v>0</v>
      </c>
    </row>
    <row r="66" spans="1:22" ht="15" customHeight="1" x14ac:dyDescent="0.3">
      <c r="A66" s="139"/>
      <c r="B66" s="139" t="s">
        <v>177</v>
      </c>
      <c r="C66" s="139" t="s">
        <v>178</v>
      </c>
      <c r="D66" s="139"/>
      <c r="E66" s="139" t="s">
        <v>47</v>
      </c>
      <c r="F66" s="142"/>
      <c r="G66" s="139" t="s">
        <v>78</v>
      </c>
      <c r="H66" s="139" t="s">
        <v>41</v>
      </c>
      <c r="I66" s="139">
        <v>67</v>
      </c>
      <c r="J66" s="139" t="s">
        <v>80</v>
      </c>
      <c r="K66" s="141" t="s">
        <v>81</v>
      </c>
      <c r="L66" s="142" t="s">
        <v>204</v>
      </c>
      <c r="M66" s="142" t="s">
        <v>83</v>
      </c>
      <c r="N66" s="142" t="s">
        <v>183</v>
      </c>
      <c r="O66" s="142"/>
      <c r="P66" s="139">
        <v>1</v>
      </c>
      <c r="Q66" s="139" t="s">
        <v>85</v>
      </c>
      <c r="R66" s="139" t="s">
        <v>173</v>
      </c>
      <c r="S66" s="139"/>
      <c r="T66" s="142"/>
      <c r="U66" s="143"/>
      <c r="V66" s="9">
        <v>0</v>
      </c>
    </row>
    <row r="67" spans="1:22" ht="15" customHeight="1" x14ac:dyDescent="0.3">
      <c r="A67" s="139"/>
      <c r="B67" s="139" t="s">
        <v>177</v>
      </c>
      <c r="C67" s="139" t="s">
        <v>178</v>
      </c>
      <c r="D67" s="139"/>
      <c r="E67" s="139" t="s">
        <v>47</v>
      </c>
      <c r="F67" s="142"/>
      <c r="G67" s="139" t="s">
        <v>78</v>
      </c>
      <c r="H67" s="139" t="s">
        <v>41</v>
      </c>
      <c r="I67" s="139">
        <v>67</v>
      </c>
      <c r="J67" s="139" t="s">
        <v>80</v>
      </c>
      <c r="K67" s="141" t="s">
        <v>81</v>
      </c>
      <c r="L67" s="142" t="s">
        <v>205</v>
      </c>
      <c r="M67" s="142" t="s">
        <v>180</v>
      </c>
      <c r="N67" s="142" t="s">
        <v>199</v>
      </c>
      <c r="O67" s="142"/>
      <c r="P67" s="139">
        <v>1</v>
      </c>
      <c r="Q67" s="139" t="s">
        <v>85</v>
      </c>
      <c r="R67" s="139" t="s">
        <v>173</v>
      </c>
      <c r="S67" s="139"/>
      <c r="T67" s="142"/>
      <c r="U67" s="143"/>
      <c r="V67" s="9">
        <v>0</v>
      </c>
    </row>
    <row r="68" spans="1:22" ht="15" customHeight="1" x14ac:dyDescent="0.3">
      <c r="A68" s="139"/>
      <c r="B68" s="139" t="s">
        <v>177</v>
      </c>
      <c r="C68" s="139" t="s">
        <v>178</v>
      </c>
      <c r="D68" s="139"/>
      <c r="E68" s="139" t="s">
        <v>47</v>
      </c>
      <c r="F68" s="142"/>
      <c r="G68" s="139" t="s">
        <v>78</v>
      </c>
      <c r="H68" s="139" t="s">
        <v>41</v>
      </c>
      <c r="I68" s="139">
        <v>67</v>
      </c>
      <c r="J68" s="139" t="s">
        <v>80</v>
      </c>
      <c r="K68" s="141" t="s">
        <v>81</v>
      </c>
      <c r="L68" s="142" t="s">
        <v>206</v>
      </c>
      <c r="M68" s="142" t="s">
        <v>83</v>
      </c>
      <c r="N68" s="142" t="s">
        <v>183</v>
      </c>
      <c r="O68" s="142"/>
      <c r="P68" s="139">
        <v>1</v>
      </c>
      <c r="Q68" s="139" t="s">
        <v>85</v>
      </c>
      <c r="R68" s="139" t="s">
        <v>173</v>
      </c>
      <c r="S68" s="139"/>
      <c r="T68" s="142"/>
      <c r="U68" s="143"/>
      <c r="V68" s="9">
        <v>0</v>
      </c>
    </row>
    <row r="69" spans="1:22" ht="15" customHeight="1" x14ac:dyDescent="0.3">
      <c r="A69" s="139"/>
      <c r="B69" s="139" t="s">
        <v>177</v>
      </c>
      <c r="C69" s="139" t="s">
        <v>178</v>
      </c>
      <c r="D69" s="139"/>
      <c r="E69" s="139" t="s">
        <v>47</v>
      </c>
      <c r="F69" s="142"/>
      <c r="G69" s="139" t="s">
        <v>78</v>
      </c>
      <c r="H69" s="139" t="s">
        <v>41</v>
      </c>
      <c r="I69" s="139">
        <v>67</v>
      </c>
      <c r="J69" s="139" t="s">
        <v>80</v>
      </c>
      <c r="K69" s="141" t="s">
        <v>81</v>
      </c>
      <c r="L69" s="142" t="s">
        <v>207</v>
      </c>
      <c r="M69" s="142" t="s">
        <v>180</v>
      </c>
      <c r="N69" s="142" t="s">
        <v>199</v>
      </c>
      <c r="O69" s="142"/>
      <c r="P69" s="139">
        <v>1</v>
      </c>
      <c r="Q69" s="139" t="s">
        <v>85</v>
      </c>
      <c r="R69" s="139" t="s">
        <v>173</v>
      </c>
      <c r="S69" s="139"/>
      <c r="T69" s="142"/>
      <c r="U69" s="143"/>
      <c r="V69" s="9">
        <v>0</v>
      </c>
    </row>
    <row r="70" spans="1:22" ht="15" customHeight="1" x14ac:dyDescent="0.3">
      <c r="A70" s="139"/>
      <c r="B70" s="139" t="s">
        <v>177</v>
      </c>
      <c r="C70" s="139" t="s">
        <v>178</v>
      </c>
      <c r="D70" s="139"/>
      <c r="E70" s="139" t="s">
        <v>47</v>
      </c>
      <c r="F70" s="142"/>
      <c r="G70" s="139" t="s">
        <v>78</v>
      </c>
      <c r="H70" s="139" t="s">
        <v>41</v>
      </c>
      <c r="I70" s="139">
        <v>67</v>
      </c>
      <c r="J70" s="139" t="s">
        <v>80</v>
      </c>
      <c r="K70" s="141" t="s">
        <v>81</v>
      </c>
      <c r="L70" s="142" t="s">
        <v>208</v>
      </c>
      <c r="M70" s="142" t="s">
        <v>83</v>
      </c>
      <c r="N70" s="142" t="s">
        <v>183</v>
      </c>
      <c r="O70" s="142"/>
      <c r="P70" s="139">
        <v>1</v>
      </c>
      <c r="Q70" s="139" t="s">
        <v>85</v>
      </c>
      <c r="R70" s="139" t="s">
        <v>173</v>
      </c>
      <c r="S70" s="139"/>
      <c r="T70" s="142"/>
      <c r="U70" s="143"/>
      <c r="V70" s="9">
        <v>0</v>
      </c>
    </row>
    <row r="71" spans="1:22" ht="15" customHeight="1" x14ac:dyDescent="0.3">
      <c r="A71" s="139"/>
      <c r="B71" s="139" t="s">
        <v>177</v>
      </c>
      <c r="C71" s="139" t="s">
        <v>178</v>
      </c>
      <c r="D71" s="139"/>
      <c r="E71" s="139" t="s">
        <v>47</v>
      </c>
      <c r="F71" s="142"/>
      <c r="G71" s="139" t="s">
        <v>78</v>
      </c>
      <c r="H71" s="139" t="s">
        <v>41</v>
      </c>
      <c r="I71" s="139">
        <v>67</v>
      </c>
      <c r="J71" s="139" t="s">
        <v>80</v>
      </c>
      <c r="K71" s="141" t="s">
        <v>81</v>
      </c>
      <c r="L71" s="142" t="s">
        <v>209</v>
      </c>
      <c r="M71" s="142" t="s">
        <v>180</v>
      </c>
      <c r="N71" s="142" t="s">
        <v>210</v>
      </c>
      <c r="O71" s="142"/>
      <c r="P71" s="139">
        <v>2</v>
      </c>
      <c r="Q71" s="139" t="s">
        <v>85</v>
      </c>
      <c r="R71" s="139" t="s">
        <v>173</v>
      </c>
      <c r="S71" s="139"/>
      <c r="T71" s="142"/>
      <c r="U71" s="143"/>
      <c r="V71" s="9">
        <v>0</v>
      </c>
    </row>
    <row r="72" spans="1:22" ht="15" customHeight="1" x14ac:dyDescent="0.3">
      <c r="A72" s="139"/>
      <c r="B72" s="139" t="s">
        <v>177</v>
      </c>
      <c r="C72" s="139" t="s">
        <v>178</v>
      </c>
      <c r="D72" s="139"/>
      <c r="E72" s="139" t="s">
        <v>47</v>
      </c>
      <c r="F72" s="142"/>
      <c r="G72" s="139" t="s">
        <v>78</v>
      </c>
      <c r="H72" s="139" t="s">
        <v>41</v>
      </c>
      <c r="I72" s="139">
        <v>67</v>
      </c>
      <c r="J72" s="139" t="s">
        <v>80</v>
      </c>
      <c r="K72" s="141" t="s">
        <v>81</v>
      </c>
      <c r="L72" s="142" t="s">
        <v>211</v>
      </c>
      <c r="M72" s="142" t="s">
        <v>83</v>
      </c>
      <c r="N72" s="142" t="s">
        <v>183</v>
      </c>
      <c r="O72" s="142"/>
      <c r="P72" s="139">
        <v>1</v>
      </c>
      <c r="Q72" s="139" t="s">
        <v>85</v>
      </c>
      <c r="R72" s="139" t="s">
        <v>173</v>
      </c>
      <c r="S72" s="139"/>
      <c r="T72" s="142"/>
      <c r="U72" s="143"/>
      <c r="V72" s="9">
        <v>0</v>
      </c>
    </row>
    <row r="73" spans="1:22" ht="15" customHeight="1" x14ac:dyDescent="0.3">
      <c r="A73" s="139"/>
      <c r="B73" s="139" t="s">
        <v>177</v>
      </c>
      <c r="C73" s="139" t="s">
        <v>178</v>
      </c>
      <c r="D73" s="139"/>
      <c r="E73" s="139" t="s">
        <v>47</v>
      </c>
      <c r="F73" s="142"/>
      <c r="G73" s="139" t="s">
        <v>78</v>
      </c>
      <c r="H73" s="139" t="s">
        <v>41</v>
      </c>
      <c r="I73" s="139">
        <v>67</v>
      </c>
      <c r="J73" s="139" t="s">
        <v>80</v>
      </c>
      <c r="K73" s="141" t="s">
        <v>81</v>
      </c>
      <c r="L73" s="142" t="s">
        <v>212</v>
      </c>
      <c r="M73" s="142" t="s">
        <v>180</v>
      </c>
      <c r="N73" s="142" t="s">
        <v>199</v>
      </c>
      <c r="O73" s="142"/>
      <c r="P73" s="139">
        <v>1</v>
      </c>
      <c r="Q73" s="139" t="s">
        <v>85</v>
      </c>
      <c r="R73" s="139" t="s">
        <v>173</v>
      </c>
      <c r="S73" s="139"/>
      <c r="T73" s="142"/>
      <c r="U73" s="143"/>
      <c r="V73" s="9">
        <v>0</v>
      </c>
    </row>
    <row r="74" spans="1:22" ht="15" customHeight="1" x14ac:dyDescent="0.3">
      <c r="A74" s="139"/>
      <c r="B74" s="139" t="s">
        <v>177</v>
      </c>
      <c r="C74" s="139" t="s">
        <v>178</v>
      </c>
      <c r="D74" s="139"/>
      <c r="E74" s="139" t="s">
        <v>47</v>
      </c>
      <c r="F74" s="142"/>
      <c r="G74" s="139" t="s">
        <v>78</v>
      </c>
      <c r="H74" s="139" t="s">
        <v>41</v>
      </c>
      <c r="I74" s="139">
        <v>67</v>
      </c>
      <c r="J74" s="139" t="s">
        <v>80</v>
      </c>
      <c r="K74" s="141" t="s">
        <v>81</v>
      </c>
      <c r="L74" s="142" t="s">
        <v>213</v>
      </c>
      <c r="M74" s="142" t="s">
        <v>83</v>
      </c>
      <c r="N74" s="142" t="s">
        <v>183</v>
      </c>
      <c r="O74" s="142"/>
      <c r="P74" s="139">
        <v>1</v>
      </c>
      <c r="Q74" s="139" t="s">
        <v>85</v>
      </c>
      <c r="R74" s="139" t="s">
        <v>173</v>
      </c>
      <c r="S74" s="139"/>
      <c r="T74" s="142"/>
      <c r="U74" s="143"/>
      <c r="V74" s="9">
        <v>0</v>
      </c>
    </row>
    <row r="75" spans="1:22" ht="15" customHeight="1" thickBot="1" x14ac:dyDescent="0.35">
      <c r="A75" s="139"/>
      <c r="B75" s="139" t="s">
        <v>177</v>
      </c>
      <c r="C75" s="139" t="s">
        <v>178</v>
      </c>
      <c r="D75" s="139"/>
      <c r="E75" s="139" t="s">
        <v>47</v>
      </c>
      <c r="F75" s="142"/>
      <c r="G75" s="139" t="s">
        <v>78</v>
      </c>
      <c r="H75" s="139" t="s">
        <v>41</v>
      </c>
      <c r="I75" s="139">
        <v>67</v>
      </c>
      <c r="J75" s="139" t="s">
        <v>80</v>
      </c>
      <c r="K75" s="141" t="s">
        <v>81</v>
      </c>
      <c r="L75" s="142" t="s">
        <v>214</v>
      </c>
      <c r="M75" s="142" t="s">
        <v>83</v>
      </c>
      <c r="N75" s="142" t="s">
        <v>215</v>
      </c>
      <c r="O75" s="142"/>
      <c r="P75" s="139">
        <v>1</v>
      </c>
      <c r="Q75" s="139" t="s">
        <v>172</v>
      </c>
      <c r="R75" s="139" t="s">
        <v>173</v>
      </c>
      <c r="S75" s="139"/>
      <c r="T75" s="142"/>
      <c r="U75" s="143"/>
      <c r="V75" s="9">
        <v>0</v>
      </c>
    </row>
    <row r="76" spans="1:22" ht="15" customHeight="1" x14ac:dyDescent="0.3">
      <c r="A76" s="146" t="s">
        <v>5</v>
      </c>
      <c r="B76" s="146" t="s">
        <v>5</v>
      </c>
      <c r="C76" s="152" t="s">
        <v>5</v>
      </c>
      <c r="D76" s="146" t="s">
        <v>5</v>
      </c>
      <c r="E76" s="153" t="s">
        <v>5</v>
      </c>
      <c r="F76" s="146" t="s">
        <v>5</v>
      </c>
      <c r="G76" s="146" t="s">
        <v>5</v>
      </c>
      <c r="H76" s="146" t="s">
        <v>5</v>
      </c>
      <c r="I76" s="146" t="s">
        <v>5</v>
      </c>
      <c r="J76" s="146" t="s">
        <v>5</v>
      </c>
      <c r="K76" s="146" t="s">
        <v>5</v>
      </c>
      <c r="L76" s="146" t="s">
        <v>5</v>
      </c>
      <c r="M76" s="146" t="s">
        <v>5</v>
      </c>
      <c r="N76" s="146" t="s">
        <v>5</v>
      </c>
      <c r="O76" s="153" t="s">
        <v>5</v>
      </c>
      <c r="P76" s="146" t="s">
        <v>5</v>
      </c>
      <c r="Q76" s="146" t="s">
        <v>5</v>
      </c>
      <c r="R76" s="146" t="s">
        <v>5</v>
      </c>
      <c r="S76" s="146" t="s">
        <v>5</v>
      </c>
      <c r="T76" s="154" t="s">
        <v>5</v>
      </c>
      <c r="U76" s="155" t="s">
        <v>176</v>
      </c>
      <c r="V76" s="156">
        <f>SUM(V48:V75)</f>
        <v>0</v>
      </c>
    </row>
    <row r="77" spans="1:22" ht="15" customHeight="1" x14ac:dyDescent="0.3">
      <c r="A77" s="59"/>
      <c r="B77" s="59"/>
      <c r="C77" s="157"/>
      <c r="D77" s="59"/>
      <c r="E77" s="158"/>
      <c r="F77" s="59"/>
      <c r="G77" s="59"/>
      <c r="H77" s="59"/>
      <c r="I77" s="59"/>
      <c r="J77" s="59"/>
      <c r="K77" s="59"/>
      <c r="L77" s="59"/>
      <c r="M77" s="59"/>
      <c r="N77" s="59"/>
      <c r="O77" s="158"/>
      <c r="P77" s="59"/>
      <c r="Q77" s="59"/>
      <c r="R77" s="59"/>
      <c r="S77" s="59"/>
      <c r="T77" s="59"/>
      <c r="U77" s="59"/>
      <c r="V77" s="159"/>
    </row>
    <row r="78" spans="1:22" ht="15" customHeight="1" x14ac:dyDescent="0.3">
      <c r="A78" s="59"/>
      <c r="B78" s="59"/>
      <c r="C78" s="157"/>
      <c r="D78" s="59"/>
      <c r="E78" s="158"/>
      <c r="F78" s="59"/>
      <c r="G78" s="59"/>
      <c r="H78" s="59"/>
      <c r="I78" s="59"/>
      <c r="J78" s="59"/>
      <c r="K78" s="59"/>
      <c r="L78" s="59"/>
      <c r="M78" s="59"/>
      <c r="N78" s="59"/>
      <c r="O78" s="158"/>
      <c r="P78" s="59"/>
      <c r="Q78" s="59"/>
      <c r="R78" s="59"/>
      <c r="S78" s="59"/>
      <c r="T78" s="59"/>
      <c r="U78" s="59"/>
      <c r="V78" s="159"/>
    </row>
    <row r="79" spans="1:22" ht="15" customHeight="1" x14ac:dyDescent="0.3">
      <c r="A79" s="59"/>
      <c r="B79" s="59"/>
      <c r="C79" s="157"/>
      <c r="D79" s="59"/>
      <c r="E79" s="158"/>
      <c r="F79" s="59"/>
      <c r="G79" s="59"/>
      <c r="H79" s="59"/>
      <c r="I79" s="59"/>
      <c r="J79" s="59"/>
      <c r="K79" s="59"/>
      <c r="L79" s="59"/>
      <c r="M79" s="59"/>
      <c r="N79" s="59"/>
      <c r="O79" s="158"/>
      <c r="P79" s="59"/>
      <c r="Q79" s="59"/>
      <c r="R79" s="59"/>
      <c r="S79" s="59"/>
      <c r="T79" s="59"/>
      <c r="U79" s="59"/>
      <c r="V79" s="159"/>
    </row>
    <row r="80" spans="1:22" ht="15" customHeight="1" x14ac:dyDescent="0.3">
      <c r="A80" s="59"/>
      <c r="B80" s="59"/>
      <c r="C80" s="157"/>
      <c r="D80" s="59"/>
      <c r="E80" s="158"/>
      <c r="F80" s="59"/>
      <c r="G80" s="59"/>
      <c r="H80" s="59"/>
      <c r="I80" s="59"/>
      <c r="J80" s="59"/>
      <c r="K80" s="59"/>
      <c r="L80" s="59"/>
      <c r="M80" s="59"/>
      <c r="N80" s="59"/>
      <c r="O80" s="158"/>
      <c r="P80" s="59"/>
      <c r="Q80" s="59"/>
      <c r="R80" s="59"/>
      <c r="S80" s="59"/>
      <c r="T80" s="59"/>
      <c r="U80" s="59"/>
      <c r="V80" s="159"/>
    </row>
    <row r="81" spans="1:22" ht="15" customHeight="1" x14ac:dyDescent="0.3">
      <c r="A81" s="59"/>
      <c r="B81" s="59"/>
      <c r="C81" s="157"/>
      <c r="D81" s="59"/>
      <c r="E81" s="158"/>
      <c r="F81" s="59"/>
      <c r="G81" s="59"/>
      <c r="H81" s="59"/>
      <c r="I81" s="59"/>
      <c r="J81" s="59"/>
      <c r="K81" s="59"/>
      <c r="L81" s="59"/>
      <c r="M81" s="59"/>
      <c r="N81" s="59"/>
      <c r="O81" s="158"/>
      <c r="P81" s="59"/>
      <c r="Q81" s="59"/>
      <c r="R81" s="59"/>
      <c r="S81" s="59"/>
      <c r="T81" s="59"/>
      <c r="U81" s="59"/>
      <c r="V81" s="159"/>
    </row>
    <row r="82" spans="1:22" ht="15" customHeight="1" x14ac:dyDescent="0.3">
      <c r="A82" s="59"/>
      <c r="B82" s="59"/>
      <c r="C82" s="157"/>
      <c r="D82" s="59"/>
      <c r="E82" s="158"/>
      <c r="F82" s="59"/>
      <c r="G82" s="59"/>
      <c r="H82" s="59"/>
      <c r="I82" s="59"/>
      <c r="J82" s="59"/>
      <c r="K82" s="59"/>
      <c r="L82" s="59"/>
      <c r="M82" s="59"/>
      <c r="N82" s="59"/>
      <c r="O82" s="158"/>
      <c r="P82" s="59"/>
      <c r="Q82" s="59"/>
      <c r="R82" s="59"/>
      <c r="S82" s="59"/>
      <c r="T82" s="59"/>
      <c r="U82" s="59"/>
      <c r="V82" s="159"/>
    </row>
    <row r="83" spans="1:22" ht="15" customHeight="1" x14ac:dyDescent="0.3">
      <c r="A83" s="59"/>
      <c r="B83" s="59"/>
      <c r="C83" s="157"/>
      <c r="D83" s="59"/>
      <c r="E83" s="158"/>
      <c r="F83" s="59"/>
      <c r="G83" s="59"/>
      <c r="H83" s="59"/>
      <c r="I83" s="59"/>
      <c r="J83" s="59"/>
      <c r="K83" s="59"/>
      <c r="L83" s="59"/>
      <c r="M83" s="59"/>
      <c r="N83" s="59"/>
      <c r="O83" s="158"/>
      <c r="P83" s="59"/>
      <c r="Q83" s="59"/>
      <c r="R83" s="59"/>
      <c r="S83" s="59"/>
      <c r="T83" s="59"/>
      <c r="U83" s="59"/>
      <c r="V83" s="159"/>
    </row>
    <row r="84" spans="1:22" ht="15" customHeight="1" x14ac:dyDescent="0.3">
      <c r="A84" s="59"/>
      <c r="B84" s="59"/>
      <c r="C84" s="157"/>
      <c r="D84" s="59"/>
      <c r="E84" s="158"/>
      <c r="F84" s="59"/>
      <c r="G84" s="59"/>
      <c r="H84" s="59"/>
      <c r="I84" s="59"/>
      <c r="J84" s="59"/>
      <c r="K84" s="59"/>
      <c r="L84" s="59"/>
      <c r="M84" s="59"/>
      <c r="N84" s="59"/>
      <c r="O84" s="158"/>
      <c r="P84" s="59"/>
      <c r="Q84" s="59"/>
      <c r="R84" s="59"/>
      <c r="S84" s="59"/>
      <c r="T84" s="59"/>
      <c r="U84" s="59"/>
      <c r="V84" s="159"/>
    </row>
    <row r="85" spans="1:22" ht="15" customHeight="1" x14ac:dyDescent="0.3">
      <c r="A85" s="59"/>
      <c r="B85" s="59"/>
      <c r="C85" s="157"/>
      <c r="D85" s="59"/>
      <c r="E85" s="158"/>
      <c r="F85" s="59"/>
      <c r="G85" s="59"/>
      <c r="H85" s="59"/>
      <c r="I85" s="59"/>
      <c r="J85" s="59"/>
      <c r="K85" s="59"/>
      <c r="L85" s="59"/>
      <c r="M85" s="59"/>
      <c r="N85" s="59"/>
      <c r="O85" s="158"/>
      <c r="P85" s="59"/>
      <c r="Q85" s="59"/>
      <c r="R85" s="59"/>
      <c r="S85" s="59"/>
      <c r="T85" s="59"/>
      <c r="U85" s="59"/>
      <c r="V85" s="159"/>
    </row>
    <row r="86" spans="1:22" ht="15" customHeight="1" x14ac:dyDescent="0.3">
      <c r="A86" s="59"/>
      <c r="B86" s="59"/>
      <c r="C86" s="157"/>
      <c r="D86" s="59"/>
      <c r="E86" s="158"/>
      <c r="F86" s="59"/>
      <c r="G86" s="59"/>
      <c r="H86" s="59"/>
      <c r="I86" s="59"/>
      <c r="J86" s="59"/>
      <c r="K86" s="59"/>
      <c r="L86" s="59"/>
      <c r="M86" s="59"/>
      <c r="N86" s="59"/>
      <c r="O86" s="158"/>
      <c r="P86" s="59"/>
      <c r="Q86" s="59"/>
      <c r="R86" s="59"/>
      <c r="S86" s="59"/>
      <c r="T86" s="59"/>
      <c r="U86" s="59"/>
      <c r="V86" s="159"/>
    </row>
    <row r="87" spans="1:22" ht="15" customHeight="1" x14ac:dyDescent="0.3">
      <c r="A87" s="59"/>
      <c r="B87" s="59"/>
      <c r="C87" s="157"/>
      <c r="D87" s="59"/>
      <c r="E87" s="158"/>
      <c r="F87" s="59"/>
      <c r="G87" s="59"/>
      <c r="H87" s="59"/>
      <c r="I87" s="59"/>
      <c r="J87" s="59"/>
      <c r="K87" s="59"/>
      <c r="L87" s="59"/>
      <c r="M87" s="59"/>
      <c r="N87" s="59"/>
      <c r="O87" s="158"/>
      <c r="P87" s="59"/>
      <c r="Q87" s="59"/>
      <c r="R87" s="59"/>
      <c r="S87" s="59"/>
      <c r="T87" s="59"/>
      <c r="U87" s="59"/>
      <c r="V87" s="159"/>
    </row>
    <row r="88" spans="1:22" ht="15" customHeight="1" x14ac:dyDescent="0.3">
      <c r="A88" s="59"/>
      <c r="B88" s="59"/>
      <c r="C88" s="157"/>
      <c r="D88" s="59"/>
      <c r="E88" s="158"/>
      <c r="F88" s="59"/>
      <c r="G88" s="59"/>
      <c r="H88" s="59"/>
      <c r="I88" s="59"/>
      <c r="J88" s="59"/>
      <c r="K88" s="59"/>
      <c r="L88" s="59"/>
      <c r="M88" s="59"/>
      <c r="N88" s="59"/>
      <c r="O88" s="158"/>
      <c r="P88" s="59"/>
      <c r="Q88" s="59"/>
      <c r="R88" s="59"/>
      <c r="S88" s="59"/>
      <c r="T88" s="59"/>
      <c r="U88" s="59"/>
      <c r="V88" s="159"/>
    </row>
    <row r="89" spans="1:22" ht="15" customHeight="1" x14ac:dyDescent="0.3">
      <c r="A89" s="59"/>
      <c r="B89" s="59"/>
      <c r="C89" s="157"/>
      <c r="D89" s="59"/>
      <c r="E89" s="158"/>
      <c r="F89" s="59"/>
      <c r="G89" s="59"/>
      <c r="H89" s="59"/>
      <c r="I89" s="59"/>
      <c r="J89" s="59"/>
      <c r="K89" s="59"/>
      <c r="L89" s="59"/>
      <c r="M89" s="59"/>
      <c r="N89" s="59"/>
      <c r="O89" s="158"/>
      <c r="P89" s="59"/>
      <c r="Q89" s="59"/>
      <c r="R89" s="59"/>
      <c r="S89" s="59"/>
      <c r="T89" s="59"/>
      <c r="U89" s="59"/>
      <c r="V89" s="159"/>
    </row>
    <row r="90" spans="1:22" ht="15" customHeight="1" x14ac:dyDescent="0.3">
      <c r="A90" s="59"/>
      <c r="B90" s="59"/>
      <c r="C90" s="157"/>
      <c r="D90" s="59"/>
      <c r="E90" s="158"/>
      <c r="F90" s="59"/>
      <c r="G90" s="59"/>
      <c r="H90" s="59"/>
      <c r="I90" s="59"/>
      <c r="J90" s="59"/>
      <c r="K90" s="59"/>
      <c r="L90" s="59"/>
      <c r="M90" s="59"/>
      <c r="N90" s="59"/>
      <c r="O90" s="158"/>
      <c r="P90" s="59"/>
      <c r="Q90" s="59"/>
      <c r="R90" s="59"/>
      <c r="S90" s="59"/>
      <c r="T90" s="59"/>
      <c r="U90" s="59"/>
      <c r="V90" s="159"/>
    </row>
    <row r="91" spans="1:22" ht="15" customHeight="1" x14ac:dyDescent="0.3">
      <c r="A91" s="59"/>
      <c r="B91" s="59"/>
      <c r="C91" s="157"/>
      <c r="D91" s="59"/>
      <c r="E91" s="158"/>
      <c r="F91" s="59"/>
      <c r="G91" s="59"/>
      <c r="H91" s="59"/>
      <c r="I91" s="59"/>
      <c r="J91" s="59"/>
      <c r="K91" s="59"/>
      <c r="L91" s="59"/>
      <c r="M91" s="59"/>
      <c r="N91" s="59"/>
      <c r="O91" s="158"/>
      <c r="P91" s="59"/>
      <c r="Q91" s="59"/>
      <c r="R91" s="59"/>
      <c r="S91" s="59"/>
      <c r="T91" s="59"/>
      <c r="U91" s="59"/>
      <c r="V91" s="159"/>
    </row>
    <row r="92" spans="1:22" ht="15" customHeight="1" x14ac:dyDescent="0.3">
      <c r="A92" s="59"/>
      <c r="B92" s="59"/>
      <c r="C92" s="157"/>
      <c r="D92" s="59"/>
      <c r="E92" s="158"/>
      <c r="F92" s="59"/>
      <c r="G92" s="59"/>
      <c r="H92" s="59"/>
      <c r="I92" s="59"/>
      <c r="J92" s="59"/>
      <c r="K92" s="59"/>
      <c r="L92" s="59"/>
      <c r="M92" s="59"/>
      <c r="N92" s="59"/>
      <c r="O92" s="158"/>
      <c r="P92" s="59"/>
      <c r="Q92" s="59"/>
      <c r="R92" s="59"/>
      <c r="S92" s="59"/>
      <c r="T92" s="59"/>
      <c r="U92" s="59"/>
      <c r="V92" s="159"/>
    </row>
    <row r="93" spans="1:22" ht="15" customHeight="1" x14ac:dyDescent="0.3">
      <c r="A93" s="59"/>
      <c r="B93" s="59"/>
      <c r="C93" s="157"/>
      <c r="D93" s="59"/>
      <c r="E93" s="158"/>
      <c r="F93" s="59"/>
      <c r="G93" s="59"/>
      <c r="H93" s="59"/>
      <c r="I93" s="59"/>
      <c r="J93" s="59"/>
      <c r="K93" s="59"/>
      <c r="L93" s="59"/>
      <c r="M93" s="59"/>
      <c r="N93" s="59"/>
      <c r="O93" s="158"/>
      <c r="P93" s="59"/>
      <c r="Q93" s="59"/>
      <c r="R93" s="59"/>
      <c r="S93" s="59"/>
      <c r="T93" s="59"/>
      <c r="U93" s="59"/>
      <c r="V93" s="159"/>
    </row>
    <row r="94" spans="1:22" ht="15" customHeight="1" x14ac:dyDescent="0.3">
      <c r="A94" s="59"/>
      <c r="B94" s="59"/>
      <c r="C94" s="157"/>
      <c r="D94" s="59"/>
      <c r="E94" s="158"/>
      <c r="F94" s="59"/>
      <c r="G94" s="59"/>
      <c r="H94" s="59"/>
      <c r="I94" s="59"/>
      <c r="J94" s="59"/>
      <c r="K94" s="59"/>
      <c r="L94" s="59"/>
      <c r="M94" s="59"/>
      <c r="N94" s="59"/>
      <c r="O94" s="158"/>
      <c r="P94" s="59"/>
      <c r="Q94" s="59"/>
      <c r="R94" s="59"/>
      <c r="S94" s="59"/>
      <c r="T94" s="59"/>
      <c r="U94" s="59"/>
      <c r="V94" s="159"/>
    </row>
    <row r="95" spans="1:22" ht="15" customHeight="1" x14ac:dyDescent="0.3">
      <c r="A95" s="59"/>
      <c r="B95" s="59"/>
      <c r="C95" s="157"/>
      <c r="D95" s="59"/>
      <c r="E95" s="158"/>
      <c r="F95" s="59"/>
      <c r="G95" s="59"/>
      <c r="H95" s="59"/>
      <c r="I95" s="59"/>
      <c r="J95" s="59"/>
      <c r="K95" s="59"/>
      <c r="L95" s="59"/>
      <c r="M95" s="59"/>
      <c r="N95" s="59"/>
      <c r="O95" s="158"/>
      <c r="P95" s="59"/>
      <c r="Q95" s="59"/>
      <c r="R95" s="59"/>
      <c r="S95" s="59"/>
      <c r="T95" s="59"/>
      <c r="U95" s="59"/>
      <c r="V95" s="159"/>
    </row>
    <row r="96" spans="1:22" ht="15" customHeight="1" x14ac:dyDescent="0.3">
      <c r="A96" s="59"/>
      <c r="B96" s="59"/>
      <c r="C96" s="157"/>
      <c r="D96" s="59"/>
      <c r="E96" s="158"/>
      <c r="F96" s="59"/>
      <c r="G96" s="59"/>
      <c r="H96" s="59"/>
      <c r="I96" s="59"/>
      <c r="J96" s="59"/>
      <c r="K96" s="59"/>
      <c r="L96" s="59"/>
      <c r="M96" s="59"/>
      <c r="N96" s="59"/>
      <c r="O96" s="158"/>
      <c r="P96" s="59"/>
      <c r="Q96" s="59"/>
      <c r="R96" s="59"/>
      <c r="S96" s="59"/>
      <c r="T96" s="59"/>
      <c r="U96" s="59"/>
      <c r="V96" s="159"/>
    </row>
    <row r="97" spans="1:22" ht="15" customHeight="1" x14ac:dyDescent="0.3">
      <c r="A97" s="59"/>
      <c r="B97" s="59"/>
      <c r="C97" s="157"/>
      <c r="D97" s="59"/>
      <c r="E97" s="158"/>
      <c r="F97" s="59"/>
      <c r="G97" s="59"/>
      <c r="H97" s="59"/>
      <c r="I97" s="59"/>
      <c r="J97" s="59"/>
      <c r="K97" s="59"/>
      <c r="L97" s="59"/>
      <c r="M97" s="59"/>
      <c r="N97" s="59"/>
      <c r="O97" s="158"/>
      <c r="P97" s="59"/>
      <c r="Q97" s="59"/>
      <c r="R97" s="59"/>
      <c r="S97" s="59"/>
      <c r="T97" s="59"/>
      <c r="U97" s="59"/>
      <c r="V97" s="159"/>
    </row>
    <row r="98" spans="1:22" ht="15" customHeight="1" x14ac:dyDescent="0.3">
      <c r="A98" s="59"/>
      <c r="B98" s="59"/>
      <c r="C98" s="157"/>
      <c r="D98" s="59"/>
      <c r="E98" s="158"/>
      <c r="F98" s="59"/>
      <c r="G98" s="59"/>
      <c r="H98" s="59"/>
      <c r="I98" s="59"/>
      <c r="J98" s="59"/>
      <c r="K98" s="59"/>
      <c r="L98" s="59"/>
      <c r="M98" s="59"/>
      <c r="N98" s="59"/>
      <c r="O98" s="158"/>
      <c r="P98" s="59"/>
      <c r="Q98" s="59"/>
      <c r="R98" s="59"/>
      <c r="S98" s="59"/>
      <c r="T98" s="59"/>
      <c r="U98" s="59"/>
      <c r="V98" s="159"/>
    </row>
    <row r="99" spans="1:22" ht="15" customHeight="1" x14ac:dyDescent="0.3">
      <c r="A99" s="59"/>
      <c r="B99" s="59"/>
      <c r="C99" s="157"/>
      <c r="D99" s="59"/>
      <c r="E99" s="158"/>
      <c r="F99" s="59"/>
      <c r="G99" s="59"/>
      <c r="H99" s="59"/>
      <c r="I99" s="59"/>
      <c r="J99" s="59"/>
      <c r="K99" s="59"/>
      <c r="L99" s="59"/>
      <c r="M99" s="59"/>
      <c r="N99" s="59"/>
      <c r="O99" s="158"/>
      <c r="P99" s="59"/>
      <c r="Q99" s="59"/>
      <c r="R99" s="59"/>
      <c r="S99" s="59"/>
      <c r="T99" s="59"/>
      <c r="U99" s="59"/>
      <c r="V99" s="159"/>
    </row>
    <row r="100" spans="1:22" ht="15" customHeight="1" x14ac:dyDescent="0.3">
      <c r="A100" s="59"/>
      <c r="B100" s="59"/>
      <c r="C100" s="157"/>
      <c r="D100" s="59"/>
      <c r="E100" s="158"/>
      <c r="F100" s="59"/>
      <c r="G100" s="59"/>
      <c r="H100" s="59"/>
      <c r="I100" s="59"/>
      <c r="J100" s="59"/>
      <c r="K100" s="59"/>
      <c r="L100" s="59"/>
      <c r="M100" s="59"/>
      <c r="N100" s="59"/>
      <c r="O100" s="158"/>
      <c r="P100" s="59"/>
      <c r="Q100" s="59"/>
      <c r="R100" s="59"/>
      <c r="S100" s="59"/>
      <c r="T100" s="59"/>
      <c r="U100" s="59"/>
      <c r="V100" s="159"/>
    </row>
    <row r="101" spans="1:22" ht="15" customHeight="1" x14ac:dyDescent="0.3">
      <c r="A101" s="59"/>
      <c r="B101" s="59"/>
      <c r="C101" s="157"/>
      <c r="D101" s="59"/>
      <c r="E101" s="158"/>
      <c r="F101" s="59"/>
      <c r="G101" s="59"/>
      <c r="H101" s="59"/>
      <c r="I101" s="59"/>
      <c r="J101" s="59"/>
      <c r="K101" s="59"/>
      <c r="L101" s="59"/>
      <c r="M101" s="59"/>
      <c r="N101" s="59"/>
      <c r="O101" s="158"/>
      <c r="P101" s="59"/>
      <c r="Q101" s="59"/>
      <c r="R101" s="59"/>
      <c r="S101" s="59"/>
      <c r="T101" s="59"/>
      <c r="U101" s="59"/>
      <c r="V101" s="159"/>
    </row>
    <row r="102" spans="1:22" ht="15" customHeight="1" x14ac:dyDescent="0.3">
      <c r="A102" s="59"/>
      <c r="B102" s="59"/>
      <c r="C102" s="157"/>
      <c r="D102" s="59"/>
      <c r="E102" s="158"/>
      <c r="F102" s="59"/>
      <c r="G102" s="59"/>
      <c r="H102" s="59"/>
      <c r="I102" s="59"/>
      <c r="J102" s="59"/>
      <c r="K102" s="59"/>
      <c r="L102" s="59"/>
      <c r="M102" s="59"/>
      <c r="N102" s="59"/>
      <c r="O102" s="158"/>
      <c r="P102" s="59"/>
      <c r="Q102" s="59"/>
      <c r="R102" s="59"/>
      <c r="S102" s="59"/>
      <c r="T102" s="59"/>
      <c r="U102" s="59"/>
      <c r="V102" s="159"/>
    </row>
    <row r="103" spans="1:22" ht="15" customHeight="1" x14ac:dyDescent="0.3">
      <c r="A103" s="59"/>
      <c r="B103" s="59"/>
      <c r="C103" s="157"/>
      <c r="D103" s="59"/>
      <c r="E103" s="158"/>
      <c r="F103" s="59"/>
      <c r="G103" s="59"/>
      <c r="H103" s="59"/>
      <c r="I103" s="59"/>
      <c r="J103" s="59"/>
      <c r="K103" s="59"/>
      <c r="L103" s="59"/>
      <c r="M103" s="59"/>
      <c r="N103" s="59"/>
      <c r="O103" s="158"/>
      <c r="P103" s="59"/>
      <c r="Q103" s="59"/>
      <c r="R103" s="59"/>
      <c r="S103" s="59"/>
      <c r="T103" s="59"/>
      <c r="U103" s="59"/>
      <c r="V103" s="159"/>
    </row>
    <row r="104" spans="1:22" ht="15" customHeight="1" x14ac:dyDescent="0.3">
      <c r="A104" s="59"/>
      <c r="B104" s="59"/>
      <c r="C104" s="157"/>
      <c r="D104" s="59"/>
      <c r="E104" s="158"/>
      <c r="F104" s="59"/>
      <c r="G104" s="59"/>
      <c r="H104" s="59"/>
      <c r="I104" s="59"/>
      <c r="J104" s="59"/>
      <c r="K104" s="59"/>
      <c r="L104" s="59"/>
      <c r="M104" s="59"/>
      <c r="N104" s="59"/>
      <c r="O104" s="158"/>
      <c r="P104" s="59"/>
      <c r="Q104" s="59"/>
      <c r="R104" s="59"/>
      <c r="S104" s="59"/>
      <c r="T104" s="59"/>
      <c r="U104" s="59"/>
      <c r="V104" s="159"/>
    </row>
    <row r="105" spans="1:22" ht="15" customHeight="1" x14ac:dyDescent="0.3">
      <c r="A105" s="59"/>
      <c r="B105" s="59"/>
      <c r="C105" s="157"/>
      <c r="D105" s="59"/>
      <c r="E105" s="158"/>
      <c r="F105" s="59"/>
      <c r="G105" s="59"/>
      <c r="H105" s="59"/>
      <c r="I105" s="59"/>
      <c r="J105" s="59"/>
      <c r="K105" s="59"/>
      <c r="L105" s="59"/>
      <c r="M105" s="59"/>
      <c r="N105" s="59"/>
      <c r="O105" s="158"/>
      <c r="P105" s="59"/>
      <c r="Q105" s="59"/>
      <c r="R105" s="59"/>
      <c r="S105" s="59"/>
      <c r="T105" s="59"/>
      <c r="U105" s="59"/>
      <c r="V105" s="159"/>
    </row>
    <row r="106" spans="1:22" ht="15" customHeight="1" x14ac:dyDescent="0.3">
      <c r="A106" s="59"/>
      <c r="B106" s="59"/>
      <c r="C106" s="157"/>
      <c r="D106" s="59"/>
      <c r="E106" s="158"/>
      <c r="F106" s="59"/>
      <c r="G106" s="59"/>
      <c r="H106" s="59"/>
      <c r="I106" s="59"/>
      <c r="J106" s="59"/>
      <c r="K106" s="59"/>
      <c r="L106" s="59"/>
      <c r="M106" s="59"/>
      <c r="N106" s="59"/>
      <c r="O106" s="158"/>
      <c r="P106" s="59"/>
      <c r="Q106" s="59"/>
      <c r="R106" s="59"/>
      <c r="S106" s="59"/>
      <c r="T106" s="59"/>
      <c r="U106" s="59"/>
      <c r="V106" s="159"/>
    </row>
    <row r="107" spans="1:22" ht="15" customHeight="1" x14ac:dyDescent="0.3">
      <c r="A107" s="59"/>
      <c r="B107" s="59"/>
      <c r="C107" s="157"/>
      <c r="D107" s="59"/>
      <c r="E107" s="158"/>
      <c r="F107" s="59"/>
      <c r="G107" s="59"/>
      <c r="H107" s="59"/>
      <c r="I107" s="59"/>
      <c r="J107" s="59"/>
      <c r="K107" s="59"/>
      <c r="L107" s="59"/>
      <c r="M107" s="59"/>
      <c r="N107" s="59"/>
      <c r="O107" s="158"/>
      <c r="P107" s="59"/>
      <c r="Q107" s="59"/>
      <c r="R107" s="59"/>
      <c r="S107" s="59"/>
      <c r="T107" s="59"/>
      <c r="U107" s="59"/>
      <c r="V107" s="159"/>
    </row>
    <row r="108" spans="1:22" ht="15" customHeight="1" x14ac:dyDescent="0.3">
      <c r="A108" s="59"/>
      <c r="B108" s="59"/>
      <c r="C108" s="157"/>
      <c r="D108" s="59"/>
      <c r="E108" s="158"/>
      <c r="F108" s="59"/>
      <c r="G108" s="59"/>
      <c r="H108" s="59"/>
      <c r="I108" s="59"/>
      <c r="J108" s="59"/>
      <c r="K108" s="59"/>
      <c r="L108" s="59"/>
      <c r="M108" s="59"/>
      <c r="N108" s="59"/>
      <c r="O108" s="158"/>
      <c r="P108" s="59"/>
      <c r="Q108" s="59"/>
      <c r="R108" s="59"/>
      <c r="S108" s="59"/>
      <c r="T108" s="59"/>
      <c r="U108" s="59"/>
      <c r="V108" s="159"/>
    </row>
    <row r="109" spans="1:22" ht="15" customHeight="1" x14ac:dyDescent="0.3">
      <c r="A109" s="59"/>
      <c r="B109" s="59"/>
      <c r="C109" s="157"/>
      <c r="D109" s="59"/>
      <c r="E109" s="158"/>
      <c r="F109" s="59"/>
      <c r="G109" s="59"/>
      <c r="H109" s="59"/>
      <c r="I109" s="59"/>
      <c r="J109" s="59"/>
      <c r="K109" s="59"/>
      <c r="L109" s="59"/>
      <c r="M109" s="59"/>
      <c r="N109" s="59"/>
      <c r="O109" s="158"/>
      <c r="P109" s="59"/>
      <c r="Q109" s="59"/>
      <c r="R109" s="59"/>
      <c r="S109" s="59"/>
      <c r="T109" s="59"/>
      <c r="U109" s="59"/>
      <c r="V109" s="159"/>
    </row>
    <row r="110" spans="1:22" ht="15" customHeight="1" x14ac:dyDescent="0.3">
      <c r="A110" s="59"/>
      <c r="B110" s="59"/>
      <c r="C110" s="157"/>
      <c r="D110" s="59"/>
      <c r="E110" s="158"/>
      <c r="F110" s="59"/>
      <c r="G110" s="59"/>
      <c r="H110" s="59"/>
      <c r="I110" s="59"/>
      <c r="J110" s="59"/>
      <c r="K110" s="59"/>
      <c r="L110" s="59"/>
      <c r="M110" s="59"/>
      <c r="N110" s="59"/>
      <c r="O110" s="158"/>
      <c r="P110" s="59"/>
      <c r="Q110" s="59"/>
      <c r="R110" s="59"/>
      <c r="S110" s="59"/>
      <c r="T110" s="59"/>
      <c r="U110" s="59"/>
      <c r="V110" s="159"/>
    </row>
    <row r="111" spans="1:22" ht="15" customHeight="1" x14ac:dyDescent="0.3">
      <c r="A111" s="59"/>
      <c r="B111" s="59"/>
      <c r="C111" s="157"/>
      <c r="D111" s="59"/>
      <c r="E111" s="158"/>
      <c r="F111" s="59"/>
      <c r="G111" s="59"/>
      <c r="H111" s="59"/>
      <c r="I111" s="59"/>
      <c r="J111" s="59"/>
      <c r="K111" s="59"/>
      <c r="L111" s="59"/>
      <c r="M111" s="59"/>
      <c r="N111" s="59"/>
      <c r="O111" s="158"/>
      <c r="P111" s="59"/>
      <c r="Q111" s="59"/>
      <c r="R111" s="59"/>
      <c r="S111" s="59"/>
      <c r="T111" s="59"/>
      <c r="U111" s="59"/>
      <c r="V111" s="159"/>
    </row>
    <row r="112" spans="1:22" ht="15" customHeight="1" x14ac:dyDescent="0.3">
      <c r="A112" s="59"/>
      <c r="B112" s="59"/>
      <c r="C112" s="157"/>
      <c r="D112" s="59"/>
      <c r="E112" s="158"/>
      <c r="F112" s="59"/>
      <c r="G112" s="59"/>
      <c r="H112" s="59"/>
      <c r="I112" s="59"/>
      <c r="J112" s="59"/>
      <c r="K112" s="59"/>
      <c r="L112" s="59"/>
      <c r="M112" s="59"/>
      <c r="N112" s="59"/>
      <c r="O112" s="158"/>
      <c r="P112" s="59"/>
      <c r="Q112" s="59"/>
      <c r="R112" s="59"/>
      <c r="S112" s="59"/>
      <c r="T112" s="59"/>
      <c r="U112" s="59"/>
      <c r="V112" s="159"/>
    </row>
    <row r="113" spans="1:22" ht="15" customHeight="1" x14ac:dyDescent="0.3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</row>
    <row r="114" spans="1:22" ht="15" customHeight="1" x14ac:dyDescent="0.3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</row>
    <row r="115" spans="1:22" ht="15" customHeight="1" x14ac:dyDescent="0.3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</row>
    <row r="116" spans="1:22" ht="15" customHeight="1" x14ac:dyDescent="0.3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</row>
    <row r="117" spans="1:22" ht="15" customHeight="1" x14ac:dyDescent="0.3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</row>
    <row r="118" spans="1:22" ht="15" customHeight="1" x14ac:dyDescent="0.3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</row>
    <row r="119" spans="1:22" ht="15" customHeight="1" x14ac:dyDescent="0.3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</row>
    <row r="120" spans="1:22" ht="15" customHeight="1" x14ac:dyDescent="0.3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</row>
    <row r="121" spans="1:22" ht="15" customHeight="1" x14ac:dyDescent="0.3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</row>
    <row r="122" spans="1:22" ht="15" customHeight="1" x14ac:dyDescent="0.3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</row>
    <row r="123" spans="1:22" ht="15" customHeight="1" x14ac:dyDescent="0.3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</row>
    <row r="124" spans="1:22" ht="15" customHeight="1" x14ac:dyDescent="0.3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</row>
    <row r="125" spans="1:22" ht="15" customHeight="1" x14ac:dyDescent="0.3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</row>
    <row r="126" spans="1:22" s="59" customFormat="1" ht="15" customHeight="1" x14ac:dyDescent="0.2"/>
    <row r="127" spans="1:22" s="59" customFormat="1" ht="15" customHeight="1" x14ac:dyDescent="0.2"/>
    <row r="128" spans="1:22" s="59" customFormat="1" ht="15" customHeight="1" x14ac:dyDescent="0.2"/>
    <row r="129" s="59" customFormat="1" ht="15" customHeight="1" x14ac:dyDescent="0.2"/>
    <row r="130" s="59" customFormat="1" ht="15" customHeight="1" x14ac:dyDescent="0.2"/>
    <row r="131" s="59" customFormat="1" ht="15" customHeight="1" x14ac:dyDescent="0.2"/>
    <row r="132" s="59" customFormat="1" ht="15" customHeight="1" x14ac:dyDescent="0.2"/>
    <row r="133" s="59" customFormat="1" ht="15" customHeight="1" x14ac:dyDescent="0.2"/>
    <row r="134" s="59" customFormat="1" ht="15" customHeight="1" x14ac:dyDescent="0.2"/>
    <row r="135" s="59" customFormat="1" ht="15" customHeight="1" x14ac:dyDescent="0.2"/>
    <row r="136" s="59" customFormat="1" ht="15" customHeight="1" x14ac:dyDescent="0.2"/>
    <row r="137" s="59" customFormat="1" ht="15" customHeight="1" x14ac:dyDescent="0.2"/>
    <row r="138" s="59" customFormat="1" ht="15" customHeight="1" x14ac:dyDescent="0.2"/>
    <row r="139" s="59" customFormat="1" ht="15" customHeight="1" x14ac:dyDescent="0.2"/>
    <row r="140" s="59" customFormat="1" ht="15" customHeight="1" x14ac:dyDescent="0.2"/>
    <row r="141" s="59" customFormat="1" ht="15" customHeight="1" x14ac:dyDescent="0.2"/>
    <row r="142" s="59" customFormat="1" ht="15" customHeight="1" x14ac:dyDescent="0.2"/>
    <row r="143" s="59" customFormat="1" ht="15" customHeight="1" x14ac:dyDescent="0.2"/>
    <row r="144" s="59" customFormat="1" ht="15" customHeight="1" x14ac:dyDescent="0.2"/>
    <row r="145" s="59" customFormat="1" ht="15" customHeight="1" x14ac:dyDescent="0.2"/>
    <row r="146" s="59" customFormat="1" ht="15" customHeight="1" x14ac:dyDescent="0.2"/>
    <row r="147" s="59" customFormat="1" ht="15" customHeight="1" x14ac:dyDescent="0.2"/>
    <row r="148" s="59" customFormat="1" ht="15" customHeight="1" x14ac:dyDescent="0.2"/>
    <row r="149" s="59" customFormat="1" ht="15" customHeight="1" x14ac:dyDescent="0.2"/>
    <row r="150" s="59" customFormat="1" ht="15" customHeight="1" x14ac:dyDescent="0.2"/>
    <row r="151" s="59" customFormat="1" ht="15" customHeight="1" x14ac:dyDescent="0.2"/>
    <row r="152" s="59" customFormat="1" ht="15" customHeight="1" x14ac:dyDescent="0.2"/>
    <row r="153" s="59" customFormat="1" ht="15" customHeight="1" x14ac:dyDescent="0.2"/>
    <row r="154" s="59" customFormat="1" ht="15" customHeight="1" x14ac:dyDescent="0.2"/>
    <row r="155" s="59" customFormat="1" ht="15" customHeight="1" x14ac:dyDescent="0.2"/>
    <row r="156" s="59" customFormat="1" ht="15" customHeight="1" x14ac:dyDescent="0.2"/>
    <row r="157" s="59" customFormat="1" ht="15" customHeight="1" x14ac:dyDescent="0.2"/>
    <row r="158" s="59" customFormat="1" ht="15" customHeight="1" x14ac:dyDescent="0.2"/>
    <row r="159" s="59" customFormat="1" ht="15" customHeight="1" x14ac:dyDescent="0.2"/>
    <row r="160" s="59" customFormat="1" ht="15" customHeight="1" x14ac:dyDescent="0.2"/>
    <row r="161" s="59" customFormat="1" ht="15" customHeight="1" x14ac:dyDescent="0.2"/>
    <row r="162" s="59" customFormat="1" ht="15" customHeight="1" x14ac:dyDescent="0.2"/>
    <row r="163" s="59" customFormat="1" ht="15" customHeight="1" x14ac:dyDescent="0.2"/>
    <row r="164" s="59" customFormat="1" ht="15" customHeight="1" x14ac:dyDescent="0.2"/>
    <row r="165" s="59" customFormat="1" ht="15" customHeight="1" x14ac:dyDescent="0.2"/>
    <row r="166" s="59" customFormat="1" ht="15" customHeight="1" x14ac:dyDescent="0.2"/>
    <row r="167" s="59" customFormat="1" ht="15" customHeight="1" x14ac:dyDescent="0.2"/>
    <row r="168" s="59" customFormat="1" ht="15" customHeight="1" x14ac:dyDescent="0.2"/>
    <row r="169" s="59" customFormat="1" ht="15" customHeight="1" x14ac:dyDescent="0.2"/>
    <row r="170" s="59" customFormat="1" ht="15" customHeight="1" x14ac:dyDescent="0.2"/>
    <row r="171" s="59" customFormat="1" ht="15" customHeight="1" x14ac:dyDescent="0.2"/>
    <row r="172" s="59" customFormat="1" ht="15" customHeight="1" x14ac:dyDescent="0.2"/>
    <row r="173" s="59" customFormat="1" ht="15" customHeight="1" x14ac:dyDescent="0.2"/>
    <row r="174" s="59" customFormat="1" ht="15" customHeight="1" x14ac:dyDescent="0.2"/>
    <row r="175" s="59" customFormat="1" ht="15" customHeight="1" x14ac:dyDescent="0.2"/>
    <row r="176" s="59" customFormat="1" ht="15" customHeight="1" x14ac:dyDescent="0.2"/>
    <row r="177" s="59" customFormat="1" ht="15" customHeight="1" x14ac:dyDescent="0.2"/>
    <row r="178" s="59" customFormat="1" ht="15" customHeight="1" x14ac:dyDescent="0.2"/>
    <row r="179" s="59" customFormat="1" ht="15" customHeight="1" x14ac:dyDescent="0.2"/>
    <row r="180" s="59" customFormat="1" ht="15" customHeight="1" x14ac:dyDescent="0.2"/>
    <row r="181" s="59" customFormat="1" ht="15" customHeight="1" x14ac:dyDescent="0.2"/>
    <row r="182" s="59" customFormat="1" ht="15" customHeight="1" x14ac:dyDescent="0.2"/>
    <row r="183" s="59" customFormat="1" ht="15" customHeight="1" x14ac:dyDescent="0.2"/>
    <row r="184" s="59" customFormat="1" ht="15" customHeight="1" x14ac:dyDescent="0.2"/>
    <row r="185" s="59" customFormat="1" ht="15" customHeight="1" x14ac:dyDescent="0.2"/>
    <row r="186" s="59" customFormat="1" ht="15" customHeight="1" x14ac:dyDescent="0.2"/>
    <row r="187" s="59" customFormat="1" ht="15" customHeight="1" x14ac:dyDescent="0.2"/>
    <row r="188" s="59" customFormat="1" ht="15" customHeight="1" x14ac:dyDescent="0.2"/>
    <row r="189" s="59" customFormat="1" ht="15" customHeight="1" x14ac:dyDescent="0.2"/>
    <row r="190" s="59" customFormat="1" ht="15" customHeight="1" x14ac:dyDescent="0.2"/>
    <row r="191" s="59" customFormat="1" ht="15" customHeight="1" x14ac:dyDescent="0.2"/>
    <row r="192" s="59" customFormat="1" ht="15" customHeight="1" x14ac:dyDescent="0.2"/>
    <row r="193" s="59" customFormat="1" ht="15" customHeight="1" x14ac:dyDescent="0.2"/>
    <row r="194" s="59" customFormat="1" ht="15" customHeight="1" x14ac:dyDescent="0.2"/>
    <row r="195" s="59" customFormat="1" ht="15" customHeight="1" x14ac:dyDescent="0.2"/>
    <row r="196" s="59" customFormat="1" ht="15" customHeight="1" x14ac:dyDescent="0.2"/>
    <row r="197" s="59" customFormat="1" ht="15" customHeight="1" x14ac:dyDescent="0.2"/>
    <row r="198" s="59" customFormat="1" ht="15" customHeight="1" x14ac:dyDescent="0.2"/>
    <row r="199" s="59" customFormat="1" ht="15" customHeight="1" x14ac:dyDescent="0.2"/>
    <row r="200" s="59" customFormat="1" ht="15" customHeight="1" x14ac:dyDescent="0.2"/>
    <row r="201" s="59" customFormat="1" ht="15" customHeight="1" x14ac:dyDescent="0.2"/>
    <row r="202" s="59" customFormat="1" ht="15" customHeight="1" x14ac:dyDescent="0.2"/>
    <row r="203" s="59" customFormat="1" ht="15" customHeight="1" x14ac:dyDescent="0.2"/>
    <row r="204" s="59" customFormat="1" ht="15" customHeight="1" x14ac:dyDescent="0.2"/>
    <row r="205" s="59" customFormat="1" ht="15" customHeight="1" x14ac:dyDescent="0.2"/>
    <row r="206" s="59" customFormat="1" ht="15" customHeight="1" x14ac:dyDescent="0.2"/>
    <row r="207" s="59" customFormat="1" ht="15" customHeight="1" x14ac:dyDescent="0.2"/>
    <row r="208" s="59" customFormat="1" ht="15" customHeight="1" x14ac:dyDescent="0.2"/>
    <row r="209" s="59" customFormat="1" ht="15" customHeight="1" x14ac:dyDescent="0.2"/>
    <row r="210" s="59" customFormat="1" ht="15" customHeight="1" x14ac:dyDescent="0.2"/>
    <row r="211" s="59" customFormat="1" ht="15" customHeight="1" x14ac:dyDescent="0.2"/>
    <row r="212" s="59" customFormat="1" ht="15" customHeight="1" x14ac:dyDescent="0.2"/>
    <row r="213" s="59" customFormat="1" ht="15" customHeight="1" x14ac:dyDescent="0.2"/>
    <row r="214" s="59" customFormat="1" ht="15" customHeight="1" x14ac:dyDescent="0.2"/>
    <row r="215" s="59" customFormat="1" ht="15" customHeight="1" x14ac:dyDescent="0.2"/>
    <row r="216" s="59" customFormat="1" ht="15" customHeight="1" x14ac:dyDescent="0.2"/>
    <row r="217" s="59" customFormat="1" ht="15" customHeight="1" x14ac:dyDescent="0.2"/>
    <row r="218" s="59" customFormat="1" ht="15" customHeight="1" x14ac:dyDescent="0.2"/>
    <row r="219" s="59" customFormat="1" ht="15" customHeight="1" x14ac:dyDescent="0.2"/>
    <row r="220" s="59" customFormat="1" ht="15" customHeight="1" x14ac:dyDescent="0.2"/>
    <row r="221" s="59" customFormat="1" ht="15" customHeight="1" x14ac:dyDescent="0.2"/>
    <row r="222" s="59" customFormat="1" ht="15" customHeight="1" x14ac:dyDescent="0.2"/>
    <row r="223" s="59" customFormat="1" ht="15" customHeight="1" x14ac:dyDescent="0.2"/>
    <row r="224" s="59" customFormat="1" ht="15" customHeight="1" x14ac:dyDescent="0.2"/>
    <row r="225" s="59" customFormat="1" ht="15" customHeight="1" x14ac:dyDescent="0.2"/>
    <row r="226" s="59" customFormat="1" ht="15" customHeight="1" x14ac:dyDescent="0.2"/>
    <row r="227" s="59" customFormat="1" ht="15" customHeight="1" x14ac:dyDescent="0.2"/>
    <row r="228" s="59" customFormat="1" ht="15" customHeight="1" x14ac:dyDescent="0.2"/>
    <row r="229" s="59" customFormat="1" ht="15" customHeight="1" x14ac:dyDescent="0.2"/>
    <row r="230" s="59" customFormat="1" ht="15" customHeight="1" x14ac:dyDescent="0.2"/>
    <row r="231" s="59" customFormat="1" ht="15" customHeight="1" x14ac:dyDescent="0.2"/>
    <row r="232" s="59" customFormat="1" ht="15" customHeight="1" x14ac:dyDescent="0.2"/>
    <row r="233" s="59" customFormat="1" ht="15" customHeight="1" x14ac:dyDescent="0.2"/>
    <row r="234" s="59" customFormat="1" ht="15" customHeight="1" x14ac:dyDescent="0.2"/>
    <row r="235" s="59" customFormat="1" ht="15" customHeight="1" x14ac:dyDescent="0.2"/>
    <row r="236" s="59" customFormat="1" ht="15" customHeight="1" x14ac:dyDescent="0.2"/>
    <row r="237" s="59" customFormat="1" ht="15" customHeight="1" x14ac:dyDescent="0.2"/>
    <row r="238" s="59" customFormat="1" ht="15" customHeight="1" x14ac:dyDescent="0.2"/>
    <row r="239" s="59" customFormat="1" ht="15" customHeight="1" x14ac:dyDescent="0.2"/>
    <row r="240" s="59" customFormat="1" ht="15" customHeight="1" x14ac:dyDescent="0.2"/>
    <row r="241" s="59" customFormat="1" ht="15" customHeight="1" x14ac:dyDescent="0.2"/>
    <row r="242" s="59" customFormat="1" ht="15" customHeight="1" x14ac:dyDescent="0.2"/>
    <row r="243" s="59" customFormat="1" ht="15" customHeight="1" x14ac:dyDescent="0.2"/>
    <row r="244" s="59" customFormat="1" ht="15" customHeight="1" x14ac:dyDescent="0.2"/>
    <row r="245" s="59" customFormat="1" ht="15" customHeight="1" x14ac:dyDescent="0.2"/>
    <row r="246" s="59" customFormat="1" ht="15" customHeight="1" x14ac:dyDescent="0.2"/>
    <row r="247" s="59" customFormat="1" ht="15" customHeight="1" x14ac:dyDescent="0.2"/>
    <row r="248" s="59" customFormat="1" ht="15" customHeight="1" x14ac:dyDescent="0.2"/>
    <row r="249" s="59" customFormat="1" ht="15" customHeight="1" x14ac:dyDescent="0.2"/>
    <row r="250" s="59" customFormat="1" ht="15" customHeight="1" x14ac:dyDescent="0.2"/>
    <row r="251" s="59" customFormat="1" ht="15" customHeight="1" x14ac:dyDescent="0.2"/>
    <row r="252" s="59" customFormat="1" ht="15" customHeight="1" x14ac:dyDescent="0.2"/>
    <row r="253" s="59" customFormat="1" ht="15" customHeight="1" x14ac:dyDescent="0.2"/>
    <row r="254" s="59" customFormat="1" ht="15" customHeight="1" x14ac:dyDescent="0.2"/>
    <row r="255" s="59" customFormat="1" ht="15" customHeight="1" x14ac:dyDescent="0.2"/>
    <row r="256" s="59" customFormat="1" ht="15" customHeight="1" x14ac:dyDescent="0.2"/>
    <row r="257" s="59" customFormat="1" ht="15" customHeight="1" x14ac:dyDescent="0.2"/>
    <row r="258" s="59" customFormat="1" ht="15" customHeight="1" x14ac:dyDescent="0.2"/>
    <row r="259" s="59" customFormat="1" ht="15" customHeight="1" x14ac:dyDescent="0.2"/>
    <row r="260" s="59" customFormat="1" ht="15" customHeight="1" x14ac:dyDescent="0.2"/>
    <row r="261" s="59" customFormat="1" ht="15" customHeight="1" x14ac:dyDescent="0.2"/>
    <row r="262" s="59" customFormat="1" ht="15" customHeight="1" x14ac:dyDescent="0.2"/>
    <row r="263" s="59" customFormat="1" ht="15" customHeight="1" x14ac:dyDescent="0.2"/>
    <row r="264" s="59" customFormat="1" ht="15" customHeight="1" x14ac:dyDescent="0.2"/>
    <row r="265" s="59" customFormat="1" ht="15" customHeight="1" x14ac:dyDescent="0.2"/>
    <row r="266" s="59" customFormat="1" ht="15" customHeight="1" x14ac:dyDescent="0.2"/>
    <row r="267" s="59" customFormat="1" ht="15" customHeight="1" x14ac:dyDescent="0.2"/>
    <row r="268" s="59" customFormat="1" ht="15" customHeight="1" x14ac:dyDescent="0.2"/>
    <row r="269" s="59" customFormat="1" ht="15" customHeight="1" x14ac:dyDescent="0.2"/>
    <row r="270" s="59" customFormat="1" ht="15" customHeight="1" x14ac:dyDescent="0.2"/>
    <row r="271" s="59" customFormat="1" ht="15" customHeight="1" x14ac:dyDescent="0.2"/>
    <row r="272" s="59" customFormat="1" ht="15" customHeight="1" x14ac:dyDescent="0.2"/>
    <row r="273" s="59" customFormat="1" ht="15" customHeight="1" x14ac:dyDescent="0.2"/>
    <row r="274" s="59" customFormat="1" ht="15" customHeight="1" x14ac:dyDescent="0.2"/>
    <row r="275" s="59" customFormat="1" ht="15" customHeight="1" x14ac:dyDescent="0.2"/>
    <row r="276" s="59" customFormat="1" ht="15" customHeight="1" x14ac:dyDescent="0.2"/>
    <row r="277" s="59" customFormat="1" ht="15" customHeight="1" x14ac:dyDescent="0.2"/>
    <row r="278" s="59" customFormat="1" ht="15" customHeight="1" x14ac:dyDescent="0.2"/>
    <row r="279" s="59" customFormat="1" ht="15" customHeight="1" x14ac:dyDescent="0.2"/>
    <row r="280" s="59" customFormat="1" ht="15" customHeight="1" x14ac:dyDescent="0.2"/>
    <row r="281" s="59" customFormat="1" ht="15" customHeight="1" x14ac:dyDescent="0.2"/>
    <row r="282" s="59" customFormat="1" ht="15" customHeight="1" x14ac:dyDescent="0.2"/>
    <row r="283" s="59" customFormat="1" ht="15" customHeight="1" x14ac:dyDescent="0.2"/>
    <row r="284" s="59" customFormat="1" ht="15" customHeight="1" x14ac:dyDescent="0.2"/>
    <row r="285" s="59" customFormat="1" ht="15" customHeight="1" x14ac:dyDescent="0.2"/>
    <row r="286" s="59" customFormat="1" ht="15" customHeight="1" x14ac:dyDescent="0.2"/>
    <row r="287" s="59" customFormat="1" ht="15" customHeight="1" x14ac:dyDescent="0.2"/>
    <row r="288" s="59" customFormat="1" ht="15" customHeight="1" x14ac:dyDescent="0.2"/>
    <row r="289" s="59" customFormat="1" ht="15" customHeight="1" x14ac:dyDescent="0.2"/>
    <row r="290" s="59" customFormat="1" ht="15" customHeight="1" x14ac:dyDescent="0.2"/>
    <row r="291" s="59" customFormat="1" ht="15" customHeight="1" x14ac:dyDescent="0.2"/>
    <row r="292" s="59" customFormat="1" ht="15" customHeight="1" x14ac:dyDescent="0.2"/>
    <row r="293" s="59" customFormat="1" ht="15" customHeight="1" x14ac:dyDescent="0.2"/>
    <row r="294" s="59" customFormat="1" ht="15" customHeight="1" x14ac:dyDescent="0.2"/>
    <row r="295" s="59" customFormat="1" ht="15" customHeight="1" x14ac:dyDescent="0.2"/>
    <row r="296" s="59" customFormat="1" ht="15" customHeight="1" x14ac:dyDescent="0.2"/>
    <row r="297" s="59" customFormat="1" ht="15" customHeight="1" x14ac:dyDescent="0.2"/>
    <row r="298" s="59" customFormat="1" ht="15" customHeight="1" x14ac:dyDescent="0.2"/>
    <row r="299" s="59" customFormat="1" ht="15" customHeight="1" x14ac:dyDescent="0.2"/>
    <row r="300" s="59" customFormat="1" ht="15" customHeight="1" x14ac:dyDescent="0.2"/>
    <row r="301" s="59" customFormat="1" ht="15" customHeight="1" x14ac:dyDescent="0.2"/>
    <row r="302" s="59" customFormat="1" ht="15" customHeight="1" x14ac:dyDescent="0.2"/>
    <row r="303" s="59" customFormat="1" ht="15" customHeight="1" x14ac:dyDescent="0.2"/>
    <row r="304" s="59" customFormat="1" ht="15" customHeight="1" x14ac:dyDescent="0.2"/>
    <row r="305" s="59" customFormat="1" ht="15" customHeight="1" x14ac:dyDescent="0.2"/>
    <row r="306" s="59" customFormat="1" ht="15" customHeight="1" x14ac:dyDescent="0.2"/>
    <row r="307" s="59" customFormat="1" ht="15" customHeight="1" x14ac:dyDescent="0.2"/>
    <row r="308" s="59" customFormat="1" ht="15" customHeight="1" x14ac:dyDescent="0.2"/>
    <row r="309" s="59" customFormat="1" ht="15" customHeight="1" x14ac:dyDescent="0.2"/>
    <row r="310" s="59" customFormat="1" ht="15" customHeight="1" x14ac:dyDescent="0.2"/>
    <row r="311" s="59" customFormat="1" ht="15" customHeight="1" x14ac:dyDescent="0.2"/>
    <row r="312" s="59" customFormat="1" ht="15" customHeight="1" x14ac:dyDescent="0.2"/>
    <row r="313" s="59" customFormat="1" ht="15" customHeight="1" x14ac:dyDescent="0.2"/>
    <row r="314" s="59" customFormat="1" ht="15" customHeight="1" x14ac:dyDescent="0.2"/>
    <row r="315" s="59" customFormat="1" ht="15" customHeight="1" x14ac:dyDescent="0.2"/>
    <row r="316" s="59" customFormat="1" ht="15" customHeight="1" x14ac:dyDescent="0.2"/>
    <row r="317" s="59" customFormat="1" ht="15" customHeight="1" x14ac:dyDescent="0.2"/>
    <row r="318" s="59" customFormat="1" ht="15" customHeight="1" x14ac:dyDescent="0.2"/>
    <row r="319" s="59" customFormat="1" ht="15" customHeight="1" x14ac:dyDescent="0.2"/>
    <row r="320" s="59" customFormat="1" ht="15" customHeight="1" x14ac:dyDescent="0.2"/>
    <row r="321" s="59" customFormat="1" ht="15" customHeight="1" x14ac:dyDescent="0.2"/>
    <row r="322" s="59" customFormat="1" ht="15" customHeight="1" x14ac:dyDescent="0.2"/>
    <row r="323" s="59" customFormat="1" ht="15" customHeight="1" x14ac:dyDescent="0.2"/>
    <row r="324" s="59" customFormat="1" ht="15" customHeight="1" x14ac:dyDescent="0.2"/>
    <row r="325" s="59" customFormat="1" ht="15" customHeight="1" x14ac:dyDescent="0.2"/>
    <row r="326" s="59" customFormat="1" ht="15" customHeight="1" x14ac:dyDescent="0.2"/>
    <row r="327" s="59" customFormat="1" ht="15" customHeight="1" x14ac:dyDescent="0.2"/>
    <row r="328" s="59" customFormat="1" ht="15" customHeight="1" x14ac:dyDescent="0.2"/>
    <row r="329" s="59" customFormat="1" ht="15" customHeight="1" x14ac:dyDescent="0.2"/>
    <row r="330" s="59" customFormat="1" ht="15" customHeight="1" x14ac:dyDescent="0.2"/>
    <row r="331" s="59" customFormat="1" ht="15" customHeight="1" x14ac:dyDescent="0.2"/>
    <row r="332" s="59" customFormat="1" ht="15" customHeight="1" x14ac:dyDescent="0.2"/>
    <row r="333" s="59" customFormat="1" ht="15" customHeight="1" x14ac:dyDescent="0.2"/>
    <row r="334" s="59" customFormat="1" ht="15" customHeight="1" x14ac:dyDescent="0.2"/>
    <row r="335" s="59" customFormat="1" ht="15" customHeight="1" x14ac:dyDescent="0.2"/>
    <row r="336" s="59" customFormat="1" ht="15" customHeight="1" x14ac:dyDescent="0.2"/>
    <row r="337" s="59" customFormat="1" ht="15" customHeight="1" x14ac:dyDescent="0.2"/>
    <row r="338" s="59" customFormat="1" ht="15" customHeight="1" x14ac:dyDescent="0.2"/>
    <row r="339" s="59" customFormat="1" ht="15" customHeight="1" x14ac:dyDescent="0.2"/>
    <row r="340" s="59" customFormat="1" ht="15" customHeight="1" x14ac:dyDescent="0.2"/>
    <row r="341" s="59" customFormat="1" ht="15" customHeight="1" x14ac:dyDescent="0.2"/>
    <row r="342" s="59" customFormat="1" ht="15" customHeight="1" x14ac:dyDescent="0.2"/>
    <row r="343" s="59" customFormat="1" ht="15" customHeight="1" x14ac:dyDescent="0.2"/>
    <row r="344" s="59" customFormat="1" ht="15" customHeight="1" x14ac:dyDescent="0.2"/>
    <row r="345" s="59" customFormat="1" ht="15" customHeight="1" x14ac:dyDescent="0.2"/>
    <row r="346" s="59" customFormat="1" ht="15" customHeight="1" x14ac:dyDescent="0.2"/>
    <row r="347" s="59" customFormat="1" ht="15" customHeight="1" x14ac:dyDescent="0.2"/>
    <row r="348" s="59" customFormat="1" ht="15" customHeight="1" x14ac:dyDescent="0.2"/>
    <row r="349" s="59" customFormat="1" ht="15" customHeight="1" x14ac:dyDescent="0.2"/>
    <row r="350" s="59" customFormat="1" ht="15" customHeight="1" x14ac:dyDescent="0.2"/>
    <row r="351" s="59" customFormat="1" ht="15" customHeight="1" x14ac:dyDescent="0.2"/>
    <row r="352" s="59" customFormat="1" ht="15" customHeight="1" x14ac:dyDescent="0.2"/>
    <row r="353" s="59" customFormat="1" ht="15" customHeight="1" x14ac:dyDescent="0.2"/>
    <row r="354" s="59" customFormat="1" ht="15" customHeight="1" x14ac:dyDescent="0.2"/>
    <row r="355" s="59" customFormat="1" ht="15" customHeight="1" x14ac:dyDescent="0.2"/>
    <row r="356" s="59" customFormat="1" ht="15" customHeight="1" x14ac:dyDescent="0.2"/>
    <row r="357" s="59" customFormat="1" ht="15" customHeight="1" x14ac:dyDescent="0.2"/>
    <row r="358" s="59" customFormat="1" ht="15" customHeight="1" x14ac:dyDescent="0.2"/>
    <row r="359" s="59" customFormat="1" ht="15" customHeight="1" x14ac:dyDescent="0.2"/>
    <row r="360" s="59" customFormat="1" ht="15" customHeight="1" x14ac:dyDescent="0.2"/>
    <row r="361" s="59" customFormat="1" ht="15" customHeight="1" x14ac:dyDescent="0.2"/>
    <row r="362" s="59" customFormat="1" ht="15" customHeight="1" x14ac:dyDescent="0.2"/>
    <row r="363" s="59" customFormat="1" ht="15" customHeight="1" x14ac:dyDescent="0.2"/>
    <row r="364" s="59" customFormat="1" ht="15" customHeight="1" x14ac:dyDescent="0.2"/>
    <row r="365" s="59" customFormat="1" ht="15" customHeight="1" x14ac:dyDescent="0.2"/>
    <row r="366" s="59" customFormat="1" ht="15" customHeight="1" x14ac:dyDescent="0.2"/>
    <row r="367" s="59" customFormat="1" ht="15" customHeight="1" x14ac:dyDescent="0.2"/>
    <row r="368" s="59" customFormat="1" ht="15" customHeight="1" x14ac:dyDescent="0.2"/>
    <row r="369" s="59" customFormat="1" ht="15" customHeight="1" x14ac:dyDescent="0.2"/>
    <row r="370" s="59" customFormat="1" ht="15" customHeight="1" x14ac:dyDescent="0.2"/>
    <row r="371" s="59" customFormat="1" ht="15" customHeight="1" x14ac:dyDescent="0.2"/>
    <row r="372" s="59" customFormat="1" ht="15" customHeight="1" x14ac:dyDescent="0.2"/>
    <row r="373" s="59" customFormat="1" ht="15" customHeight="1" x14ac:dyDescent="0.2"/>
    <row r="374" s="59" customFormat="1" ht="15" customHeight="1" x14ac:dyDescent="0.2"/>
    <row r="375" s="59" customFormat="1" ht="15" customHeight="1" x14ac:dyDescent="0.2"/>
    <row r="376" s="59" customFormat="1" ht="15" customHeight="1" x14ac:dyDescent="0.2"/>
    <row r="377" s="59" customFormat="1" ht="15" customHeight="1" x14ac:dyDescent="0.2"/>
    <row r="378" s="59" customFormat="1" ht="15" customHeight="1" x14ac:dyDescent="0.2"/>
    <row r="379" s="59" customFormat="1" ht="15" customHeight="1" x14ac:dyDescent="0.2"/>
    <row r="380" s="59" customFormat="1" ht="15" customHeight="1" x14ac:dyDescent="0.2"/>
    <row r="381" s="59" customFormat="1" ht="15" customHeight="1" x14ac:dyDescent="0.2"/>
    <row r="382" s="59" customFormat="1" ht="15" customHeight="1" x14ac:dyDescent="0.2"/>
    <row r="383" s="59" customFormat="1" ht="15" customHeight="1" x14ac:dyDescent="0.2"/>
    <row r="384" s="59" customFormat="1" ht="15" customHeight="1" x14ac:dyDescent="0.2"/>
    <row r="385" s="59" customFormat="1" ht="15" customHeight="1" x14ac:dyDescent="0.2"/>
    <row r="386" s="59" customFormat="1" ht="15" customHeight="1" x14ac:dyDescent="0.2"/>
    <row r="387" s="59" customFormat="1" ht="15" customHeight="1" x14ac:dyDescent="0.2"/>
    <row r="388" s="59" customFormat="1" ht="15" customHeight="1" x14ac:dyDescent="0.2"/>
    <row r="389" s="59" customFormat="1" ht="15" customHeight="1" x14ac:dyDescent="0.2"/>
    <row r="390" s="59" customFormat="1" ht="15" customHeight="1" x14ac:dyDescent="0.2"/>
    <row r="391" s="59" customFormat="1" ht="15" customHeight="1" x14ac:dyDescent="0.2"/>
    <row r="392" s="59" customFormat="1" ht="15" customHeight="1" x14ac:dyDescent="0.2"/>
    <row r="393" s="59" customFormat="1" ht="15" customHeight="1" x14ac:dyDescent="0.2"/>
    <row r="394" s="59" customFormat="1" ht="15" customHeight="1" x14ac:dyDescent="0.2"/>
    <row r="395" s="59" customFormat="1" ht="15" customHeight="1" x14ac:dyDescent="0.2"/>
    <row r="396" s="59" customFormat="1" ht="15" customHeight="1" x14ac:dyDescent="0.2"/>
    <row r="397" s="59" customFormat="1" ht="15" customHeight="1" x14ac:dyDescent="0.2"/>
    <row r="398" s="59" customFormat="1" ht="15" customHeight="1" x14ac:dyDescent="0.2"/>
    <row r="399" s="59" customFormat="1" ht="15" customHeight="1" x14ac:dyDescent="0.2"/>
    <row r="400" s="59" customFormat="1" ht="15" customHeight="1" x14ac:dyDescent="0.2"/>
    <row r="401" s="59" customFormat="1" ht="15" customHeight="1" x14ac:dyDescent="0.2"/>
  </sheetData>
  <sheetProtection algorithmName="SHA-512" hashValue="8TDTBf53ioauraTfoOv0DeEtX20FO+yT38MULYE8TwJRGAsO2aTGzpDvXOuKCuco9ExcnF4lLxjZcyZHCxi0Cw==" saltValue="YL8THXJqonok/8NhSdIeuA==" spinCount="100000" sheet="1" objects="1" scenarios="1" selectLockedCells="1"/>
  <pageMargins left="0.7" right="0.7" top="0.75" bottom="0.75" header="0.3" footer="0.3"/>
  <pageSetup paperSize="9" scale="22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C61F-AEF8-49C6-87E9-E90513CBDECB}">
  <sheetPr>
    <pageSetUpPr fitToPage="1"/>
  </sheetPr>
  <dimension ref="A1:XCM52"/>
  <sheetViews>
    <sheetView showGridLines="0" showRowColHeaders="0" showZeros="0" view="pageBreakPreview" zoomScaleNormal="100" zoomScaleSheetLayoutView="100" workbookViewId="0">
      <selection activeCell="F35" sqref="F35"/>
    </sheetView>
  </sheetViews>
  <sheetFormatPr defaultColWidth="8.88671875" defaultRowHeight="14.4" x14ac:dyDescent="0.3"/>
  <cols>
    <col min="1" max="1" width="2.6640625" style="164" customWidth="1"/>
    <col min="2" max="2" width="1.6640625" style="164" customWidth="1"/>
    <col min="3" max="3" width="11.44140625" style="164" customWidth="1"/>
    <col min="4" max="4" width="8.88671875" style="164"/>
    <col min="5" max="5" width="25.6640625" style="164" customWidth="1"/>
    <col min="6" max="6" width="12" style="164" customWidth="1"/>
    <col min="7" max="9" width="14.44140625" style="164" bestFit="1" customWidth="1"/>
    <col min="10" max="11" width="8.88671875" style="164"/>
    <col min="12" max="12" width="11.44140625" style="165" hidden="1" customWidth="1"/>
    <col min="13" max="16315" width="8.88671875" style="164"/>
  </cols>
  <sheetData>
    <row r="1" spans="1:12" x14ac:dyDescent="0.3">
      <c r="A1" s="163" t="s">
        <v>5</v>
      </c>
      <c r="B1" s="309" t="str">
        <f>[1]Inschrijfbiljet!A1</f>
        <v>Inschrijfbiljet C2369143 (provincie Noord-Brabant)</v>
      </c>
      <c r="C1" s="310"/>
      <c r="D1" s="310"/>
      <c r="E1" s="310"/>
      <c r="F1" s="310"/>
      <c r="G1" s="310"/>
      <c r="H1" s="310"/>
      <c r="I1" s="310"/>
      <c r="J1" s="163"/>
    </row>
    <row r="2" spans="1:12" x14ac:dyDescent="0.3">
      <c r="A2" s="163"/>
      <c r="B2" s="163"/>
      <c r="C2" s="163"/>
      <c r="D2" s="163"/>
      <c r="E2" s="163"/>
      <c r="F2" s="163"/>
      <c r="G2" s="163"/>
      <c r="H2" s="163"/>
      <c r="I2" s="163"/>
      <c r="J2" s="163"/>
    </row>
    <row r="3" spans="1:12" x14ac:dyDescent="0.3">
      <c r="A3" s="309" t="s">
        <v>216</v>
      </c>
      <c r="B3" s="310"/>
      <c r="C3" s="310"/>
      <c r="D3" s="310"/>
      <c r="E3" s="310"/>
      <c r="F3" s="310"/>
      <c r="G3" s="310"/>
      <c r="H3" s="310"/>
      <c r="I3" s="310"/>
      <c r="J3" s="310"/>
    </row>
    <row r="4" spans="1:12" ht="15" customHeight="1" x14ac:dyDescent="0.3">
      <c r="A4" s="309" t="s">
        <v>217</v>
      </c>
      <c r="B4" s="310"/>
      <c r="C4" s="310"/>
      <c r="D4" s="310"/>
      <c r="E4" s="310"/>
      <c r="F4" s="310"/>
      <c r="G4" s="310"/>
      <c r="H4" s="310"/>
      <c r="I4" s="310"/>
      <c r="J4" s="310"/>
    </row>
    <row r="5" spans="1:12" ht="15" customHeight="1" x14ac:dyDescent="0.3">
      <c r="A5" s="166"/>
      <c r="B5" s="163"/>
      <c r="C5" s="163"/>
      <c r="D5" s="163"/>
      <c r="E5" s="163"/>
      <c r="F5" s="163"/>
      <c r="G5" s="163"/>
      <c r="H5" s="163"/>
      <c r="I5" s="163"/>
      <c r="J5" s="163"/>
    </row>
    <row r="6" spans="1:12" s="169" customFormat="1" ht="20.100000000000001" customHeight="1" x14ac:dyDescent="0.3">
      <c r="A6" s="167" t="s">
        <v>5</v>
      </c>
      <c r="B6" s="167" t="s">
        <v>5</v>
      </c>
      <c r="C6" s="168" t="s">
        <v>218</v>
      </c>
      <c r="D6" s="169" t="s">
        <v>5</v>
      </c>
      <c r="E6" s="311">
        <f>Inschrijfbiljet!E4</f>
        <v>0</v>
      </c>
      <c r="F6" s="293"/>
      <c r="G6" s="294"/>
      <c r="H6" s="170" t="s">
        <v>5</v>
      </c>
      <c r="I6" s="170" t="s">
        <v>5</v>
      </c>
      <c r="J6" s="170" t="s">
        <v>5</v>
      </c>
      <c r="L6" s="171"/>
    </row>
    <row r="7" spans="1:12" ht="15" customHeight="1" x14ac:dyDescent="0.3">
      <c r="A7" s="166"/>
      <c r="B7" s="163"/>
      <c r="C7" s="163"/>
      <c r="D7" s="163"/>
      <c r="E7" s="163"/>
      <c r="F7" s="163"/>
      <c r="G7" s="163"/>
      <c r="H7" s="163"/>
      <c r="I7" s="163"/>
      <c r="J7" s="163"/>
    </row>
    <row r="8" spans="1:12" ht="15" customHeight="1" x14ac:dyDescent="0.3">
      <c r="A8" s="312" t="s">
        <v>219</v>
      </c>
      <c r="B8" s="310"/>
      <c r="C8" s="310"/>
      <c r="D8" s="310"/>
      <c r="E8" s="310"/>
      <c r="F8" s="310"/>
      <c r="G8" s="310"/>
      <c r="H8" s="310"/>
      <c r="I8" s="310"/>
      <c r="J8" s="310"/>
    </row>
    <row r="9" spans="1:12" ht="15" customHeight="1" x14ac:dyDescent="0.3">
      <c r="A9" s="312" t="s">
        <v>220</v>
      </c>
      <c r="B9" s="310"/>
      <c r="C9" s="310"/>
      <c r="D9" s="310"/>
      <c r="E9" s="310"/>
      <c r="F9" s="310"/>
      <c r="G9" s="310"/>
      <c r="H9" s="310"/>
      <c r="I9" s="310"/>
      <c r="J9" s="310"/>
    </row>
    <row r="10" spans="1:12" ht="15" customHeight="1" x14ac:dyDescent="0.3">
      <c r="A10" s="312" t="s">
        <v>221</v>
      </c>
      <c r="B10" s="310"/>
      <c r="C10" s="310"/>
      <c r="D10" s="310"/>
      <c r="E10" s="310"/>
      <c r="F10" s="310"/>
      <c r="G10" s="310"/>
      <c r="H10" s="310"/>
      <c r="I10" s="310"/>
      <c r="J10" s="310"/>
    </row>
    <row r="11" spans="1:12" ht="15" customHeight="1" x14ac:dyDescent="0.3">
      <c r="A11" s="163"/>
      <c r="B11" s="163"/>
      <c r="C11" s="163"/>
      <c r="D11" s="163"/>
      <c r="E11" s="163"/>
      <c r="F11" s="163"/>
      <c r="G11" s="163"/>
      <c r="H11" s="163"/>
      <c r="I11" s="163"/>
      <c r="J11" s="163"/>
    </row>
    <row r="12" spans="1:12" ht="15" customHeight="1" x14ac:dyDescent="0.3">
      <c r="A12" s="163"/>
      <c r="B12" s="163"/>
      <c r="C12" s="163"/>
      <c r="D12" s="163"/>
      <c r="E12" s="163"/>
      <c r="F12" s="163"/>
      <c r="G12" s="163"/>
      <c r="H12" s="163"/>
      <c r="I12" s="163"/>
      <c r="J12" s="163"/>
    </row>
    <row r="13" spans="1:12" ht="15" customHeight="1" thickBot="1" x14ac:dyDescent="0.35">
      <c r="A13" s="166" t="s">
        <v>222</v>
      </c>
      <c r="B13" s="166" t="s">
        <v>223</v>
      </c>
      <c r="C13" s="166"/>
      <c r="D13" s="163"/>
      <c r="E13" s="163"/>
      <c r="F13" s="163"/>
      <c r="G13" s="163"/>
      <c r="H13" s="163"/>
      <c r="I13" s="163"/>
      <c r="J13" s="163"/>
    </row>
    <row r="14" spans="1:12" ht="15" customHeight="1" x14ac:dyDescent="0.3">
      <c r="A14" s="163" t="s">
        <v>5</v>
      </c>
      <c r="B14" s="173" t="s">
        <v>224</v>
      </c>
      <c r="C14" s="313" t="s">
        <v>225</v>
      </c>
      <c r="D14" s="313"/>
      <c r="E14" s="313"/>
      <c r="F14" s="174" t="s">
        <v>5</v>
      </c>
      <c r="G14" s="175" t="s">
        <v>226</v>
      </c>
      <c r="H14" s="176" t="s">
        <v>227</v>
      </c>
      <c r="I14" s="177"/>
      <c r="J14" s="163"/>
    </row>
    <row r="15" spans="1:12" ht="15" customHeight="1" x14ac:dyDescent="0.3">
      <c r="A15" s="163" t="s">
        <v>5</v>
      </c>
      <c r="B15" s="178" t="s">
        <v>224</v>
      </c>
      <c r="C15" s="314" t="s">
        <v>228</v>
      </c>
      <c r="D15" s="314"/>
      <c r="E15" s="315"/>
      <c r="F15" s="2"/>
      <c r="G15" s="179" t="s">
        <v>229</v>
      </c>
      <c r="H15" s="180" t="s">
        <v>230</v>
      </c>
      <c r="I15" s="181" t="s">
        <v>5</v>
      </c>
      <c r="J15" s="163" t="s">
        <v>5</v>
      </c>
      <c r="K15" s="164" t="s">
        <v>5</v>
      </c>
      <c r="L15" s="182">
        <f>12000*(F15/100+1)</f>
        <v>12000</v>
      </c>
    </row>
    <row r="16" spans="1:12" ht="15" customHeight="1" x14ac:dyDescent="0.3">
      <c r="A16" s="163" t="s">
        <v>5</v>
      </c>
      <c r="B16" s="178" t="s">
        <v>224</v>
      </c>
      <c r="C16" s="314" t="s">
        <v>231</v>
      </c>
      <c r="D16" s="314"/>
      <c r="E16" s="315"/>
      <c r="F16" s="8"/>
      <c r="G16" s="179" t="s">
        <v>229</v>
      </c>
      <c r="H16" s="183" t="s">
        <v>232</v>
      </c>
      <c r="I16" s="181" t="s">
        <v>5</v>
      </c>
      <c r="J16" s="163" t="s">
        <v>5</v>
      </c>
      <c r="K16" s="164" t="s">
        <v>5</v>
      </c>
      <c r="L16" s="182">
        <f>3000*(F16/100+1)</f>
        <v>3000</v>
      </c>
    </row>
    <row r="17" spans="1:12" ht="15" customHeight="1" x14ac:dyDescent="0.3">
      <c r="A17" s="163" t="s">
        <v>5</v>
      </c>
      <c r="B17" s="184" t="s">
        <v>5</v>
      </c>
      <c r="C17" s="185" t="s">
        <v>5</v>
      </c>
      <c r="D17" s="185" t="s">
        <v>5</v>
      </c>
      <c r="E17" s="185" t="s">
        <v>5</v>
      </c>
      <c r="F17" s="186" t="s">
        <v>5</v>
      </c>
      <c r="G17" s="187" t="s">
        <v>226</v>
      </c>
      <c r="H17" s="188" t="s">
        <v>233</v>
      </c>
      <c r="I17" s="189" t="s">
        <v>234</v>
      </c>
      <c r="J17" s="163"/>
    </row>
    <row r="18" spans="1:12" ht="15" customHeight="1" x14ac:dyDescent="0.3">
      <c r="A18" s="163" t="s">
        <v>5</v>
      </c>
      <c r="B18" s="306" t="s">
        <v>235</v>
      </c>
      <c r="C18" s="307"/>
      <c r="D18" s="307"/>
      <c r="E18" s="307"/>
      <c r="F18" s="190" t="s">
        <v>5</v>
      </c>
      <c r="G18" s="179" t="s">
        <v>226</v>
      </c>
      <c r="H18" s="180" t="s">
        <v>236</v>
      </c>
      <c r="I18" s="191"/>
      <c r="J18" s="163"/>
    </row>
    <row r="19" spans="1:12" ht="15" customHeight="1" x14ac:dyDescent="0.3">
      <c r="A19" s="163" t="s">
        <v>5</v>
      </c>
      <c r="B19" s="306" t="s">
        <v>237</v>
      </c>
      <c r="C19" s="307"/>
      <c r="D19" s="307"/>
      <c r="E19" s="308"/>
      <c r="F19" s="2"/>
      <c r="G19" s="179" t="s">
        <v>229</v>
      </c>
      <c r="H19" s="183" t="s">
        <v>238</v>
      </c>
      <c r="I19" s="191" t="s">
        <v>5</v>
      </c>
      <c r="J19" s="163" t="s">
        <v>5</v>
      </c>
      <c r="K19" s="164" t="s">
        <v>5</v>
      </c>
      <c r="L19" s="182">
        <f>10000*(F19/100+1)</f>
        <v>10000</v>
      </c>
    </row>
    <row r="20" spans="1:12" ht="15" customHeight="1" x14ac:dyDescent="0.3">
      <c r="A20" s="163" t="s">
        <v>5</v>
      </c>
      <c r="B20" s="178" t="s">
        <v>5</v>
      </c>
      <c r="C20" s="190" t="s">
        <v>5</v>
      </c>
      <c r="D20" s="190" t="s">
        <v>5</v>
      </c>
      <c r="E20" s="190" t="s">
        <v>5</v>
      </c>
      <c r="F20" s="190" t="s">
        <v>5</v>
      </c>
      <c r="G20" s="179" t="s">
        <v>239</v>
      </c>
      <c r="H20" s="180" t="s">
        <v>240</v>
      </c>
      <c r="I20" s="189" t="s">
        <v>241</v>
      </c>
      <c r="J20" s="163"/>
    </row>
    <row r="21" spans="1:12" ht="15" customHeight="1" x14ac:dyDescent="0.3">
      <c r="A21" s="163" t="s">
        <v>5</v>
      </c>
      <c r="B21" s="306" t="s">
        <v>242</v>
      </c>
      <c r="C21" s="307"/>
      <c r="D21" s="307"/>
      <c r="E21" s="307"/>
      <c r="F21" s="190" t="s">
        <v>5</v>
      </c>
      <c r="G21" s="179" t="s">
        <v>5</v>
      </c>
      <c r="H21" s="180" t="s">
        <v>5</v>
      </c>
      <c r="I21" s="189" t="s">
        <v>243</v>
      </c>
      <c r="J21" s="163"/>
    </row>
    <row r="22" spans="1:12" ht="15" customHeight="1" thickBot="1" x14ac:dyDescent="0.35">
      <c r="A22" s="163"/>
      <c r="B22" s="322" t="s">
        <v>5</v>
      </c>
      <c r="C22" s="310"/>
      <c r="D22" s="310"/>
      <c r="E22" s="310"/>
      <c r="F22" s="310"/>
      <c r="G22" s="310"/>
      <c r="H22" s="323"/>
      <c r="I22" s="192"/>
      <c r="J22" s="163"/>
    </row>
    <row r="23" spans="1:12" ht="15" customHeight="1" thickBot="1" x14ac:dyDescent="0.35">
      <c r="A23" s="163" t="s">
        <v>5</v>
      </c>
      <c r="B23" s="324"/>
      <c r="C23" s="325"/>
      <c r="D23" s="325"/>
      <c r="E23" s="325"/>
      <c r="F23" s="325"/>
      <c r="G23" s="325"/>
      <c r="H23" s="326"/>
      <c r="I23" s="193" t="s">
        <v>244</v>
      </c>
      <c r="J23" s="163" t="s">
        <v>5</v>
      </c>
      <c r="K23" s="164" t="s">
        <v>5</v>
      </c>
      <c r="L23" s="182">
        <f>SUM(L35,L19,L15:L16)</f>
        <v>25000</v>
      </c>
    </row>
    <row r="24" spans="1:12" ht="15" customHeight="1" x14ac:dyDescent="0.3">
      <c r="A24" s="163"/>
      <c r="B24" s="163"/>
      <c r="C24" s="163"/>
      <c r="D24" s="163"/>
      <c r="E24" s="163"/>
      <c r="F24" s="163"/>
      <c r="G24" s="163"/>
      <c r="H24" s="163"/>
      <c r="I24" s="163"/>
      <c r="J24" s="163"/>
    </row>
    <row r="25" spans="1:12" ht="15" customHeight="1" x14ac:dyDescent="0.3">
      <c r="A25" s="163" t="s">
        <v>5</v>
      </c>
      <c r="B25" s="194" t="s">
        <v>245</v>
      </c>
      <c r="C25" s="163" t="s">
        <v>246</v>
      </c>
      <c r="D25" s="163"/>
      <c r="E25" s="163"/>
      <c r="F25" s="163"/>
      <c r="G25" s="163"/>
      <c r="H25" s="163"/>
      <c r="I25" s="163"/>
      <c r="J25" s="163"/>
    </row>
    <row r="26" spans="1:12" ht="15" customHeight="1" x14ac:dyDescent="0.3">
      <c r="A26" s="163" t="s">
        <v>5</v>
      </c>
      <c r="B26" s="163" t="s">
        <v>5</v>
      </c>
      <c r="C26" s="163" t="s">
        <v>247</v>
      </c>
      <c r="D26" s="163"/>
      <c r="E26" s="163"/>
      <c r="F26" s="163"/>
      <c r="G26" s="163"/>
      <c r="H26" s="163"/>
      <c r="I26" s="163"/>
      <c r="J26" s="163"/>
    </row>
    <row r="27" spans="1:12" ht="15" customHeight="1" x14ac:dyDescent="0.3">
      <c r="A27" s="163" t="s">
        <v>5</v>
      </c>
      <c r="B27" s="163" t="s">
        <v>5</v>
      </c>
      <c r="C27" s="163" t="s">
        <v>248</v>
      </c>
      <c r="D27" s="283"/>
      <c r="E27" s="163"/>
      <c r="F27" s="163"/>
      <c r="G27" s="163"/>
      <c r="H27" s="163"/>
      <c r="I27" s="163"/>
      <c r="J27" s="163"/>
    </row>
    <row r="28" spans="1:12" ht="15" customHeight="1" x14ac:dyDescent="0.3">
      <c r="A28" s="163"/>
      <c r="B28" s="163"/>
      <c r="C28" s="163"/>
      <c r="D28" s="163"/>
      <c r="E28" s="163"/>
      <c r="F28" s="163"/>
      <c r="G28" s="163"/>
      <c r="H28" s="163"/>
      <c r="I28" s="163"/>
      <c r="J28" s="163"/>
    </row>
    <row r="29" spans="1:12" ht="15" customHeight="1" x14ac:dyDescent="0.3">
      <c r="A29" s="163"/>
      <c r="B29" s="163"/>
      <c r="C29" s="163"/>
      <c r="D29" s="163"/>
      <c r="E29" s="163"/>
      <c r="F29" s="163"/>
      <c r="G29" s="163"/>
      <c r="H29" s="163"/>
      <c r="I29" s="163"/>
      <c r="J29" s="163"/>
    </row>
    <row r="30" spans="1:12" ht="15" customHeight="1" thickBot="1" x14ac:dyDescent="0.35">
      <c r="A30" s="166" t="s">
        <v>249</v>
      </c>
      <c r="B30" s="166" t="s">
        <v>250</v>
      </c>
      <c r="C30" s="166"/>
      <c r="D30" s="163"/>
      <c r="E30" s="163"/>
      <c r="F30" s="163"/>
      <c r="G30" s="163"/>
      <c r="H30" s="163"/>
      <c r="I30" s="163"/>
      <c r="J30" s="163"/>
    </row>
    <row r="31" spans="1:12" ht="15" customHeight="1" thickBot="1" x14ac:dyDescent="0.35">
      <c r="A31" s="163" t="s">
        <v>5</v>
      </c>
      <c r="B31" s="195" t="s">
        <v>251</v>
      </c>
      <c r="C31" s="196"/>
      <c r="D31" s="196"/>
      <c r="E31" s="196"/>
      <c r="F31" s="197"/>
      <c r="G31" s="197"/>
      <c r="H31" s="197"/>
      <c r="I31" s="198"/>
      <c r="J31" s="163"/>
    </row>
    <row r="32" spans="1:12" s="204" customFormat="1" ht="15" customHeight="1" x14ac:dyDescent="0.2">
      <c r="A32" s="163" t="s">
        <v>5</v>
      </c>
      <c r="B32" s="199" t="s">
        <v>5</v>
      </c>
      <c r="C32" s="200" t="s">
        <v>5</v>
      </c>
      <c r="D32" s="200" t="s">
        <v>5</v>
      </c>
      <c r="E32" s="200" t="s">
        <v>5</v>
      </c>
      <c r="F32" s="201" t="s">
        <v>252</v>
      </c>
      <c r="G32" s="201" t="s">
        <v>252</v>
      </c>
      <c r="H32" s="201" t="s">
        <v>252</v>
      </c>
      <c r="I32" s="202" t="s">
        <v>253</v>
      </c>
      <c r="J32" s="203"/>
      <c r="L32" s="205"/>
    </row>
    <row r="33" spans="1:12" s="211" customFormat="1" ht="11.4" x14ac:dyDescent="0.2">
      <c r="A33" s="163" t="s">
        <v>5</v>
      </c>
      <c r="B33" s="206" t="s">
        <v>5</v>
      </c>
      <c r="C33" s="207" t="s">
        <v>5</v>
      </c>
      <c r="D33" s="207" t="s">
        <v>5</v>
      </c>
      <c r="E33" s="207" t="s">
        <v>5</v>
      </c>
      <c r="F33" s="208" t="s">
        <v>254</v>
      </c>
      <c r="G33" s="208" t="s">
        <v>255</v>
      </c>
      <c r="H33" s="209" t="s">
        <v>256</v>
      </c>
      <c r="I33" s="210" t="s">
        <v>257</v>
      </c>
      <c r="J33" s="207"/>
      <c r="L33" s="212"/>
    </row>
    <row r="34" spans="1:12" s="211" customFormat="1" ht="15" customHeight="1" thickBot="1" x14ac:dyDescent="0.25">
      <c r="A34" s="163" t="s">
        <v>5</v>
      </c>
      <c r="B34" s="206" t="s">
        <v>5</v>
      </c>
      <c r="C34" s="207" t="s">
        <v>5</v>
      </c>
      <c r="D34" s="207" t="s">
        <v>5</v>
      </c>
      <c r="E34" s="207" t="s">
        <v>5</v>
      </c>
      <c r="F34" s="208" t="s">
        <v>258</v>
      </c>
      <c r="G34" s="208" t="s">
        <v>258</v>
      </c>
      <c r="H34" s="208" t="s">
        <v>259</v>
      </c>
      <c r="I34" s="210" t="s">
        <v>260</v>
      </c>
      <c r="J34" s="207"/>
      <c r="L34" s="212"/>
    </row>
    <row r="35" spans="1:12" ht="15" customHeight="1" thickBot="1" x14ac:dyDescent="0.35">
      <c r="A35" s="163" t="s">
        <v>5</v>
      </c>
      <c r="B35" s="278" t="s">
        <v>224</v>
      </c>
      <c r="C35" s="327" t="s">
        <v>261</v>
      </c>
      <c r="D35" s="327"/>
      <c r="E35" s="327"/>
      <c r="F35" s="275">
        <v>0</v>
      </c>
      <c r="G35" s="276" t="s">
        <v>262</v>
      </c>
      <c r="H35" s="276" t="s">
        <v>263</v>
      </c>
      <c r="I35" s="277" t="s">
        <v>264</v>
      </c>
      <c r="J35" s="163" t="s">
        <v>5</v>
      </c>
      <c r="K35" s="164" t="s">
        <v>5</v>
      </c>
      <c r="L35" s="182">
        <f>500*F35</f>
        <v>0</v>
      </c>
    </row>
    <row r="36" spans="1:12" ht="15" customHeight="1" x14ac:dyDescent="0.3">
      <c r="A36" s="163"/>
      <c r="B36" s="163"/>
      <c r="C36" s="163"/>
      <c r="D36" s="163"/>
      <c r="E36" s="163"/>
      <c r="F36" s="163"/>
      <c r="G36" s="163"/>
      <c r="H36" s="163"/>
      <c r="I36" s="163"/>
      <c r="J36" s="163"/>
    </row>
    <row r="37" spans="1:12" ht="15" customHeight="1" x14ac:dyDescent="0.3">
      <c r="A37" s="163" t="s">
        <v>5</v>
      </c>
      <c r="B37" s="163" t="s">
        <v>265</v>
      </c>
      <c r="C37" s="163"/>
      <c r="D37" s="163"/>
      <c r="E37" s="163"/>
      <c r="F37" s="163"/>
      <c r="G37" s="163"/>
      <c r="H37" s="163"/>
      <c r="I37" s="163"/>
      <c r="J37" s="163"/>
    </row>
    <row r="38" spans="1:12" ht="15" customHeight="1" x14ac:dyDescent="0.3">
      <c r="A38" s="163" t="s">
        <v>5</v>
      </c>
      <c r="B38" s="163" t="s">
        <v>266</v>
      </c>
      <c r="C38" s="163"/>
      <c r="D38" s="163"/>
      <c r="E38" s="163"/>
      <c r="F38" s="163"/>
      <c r="G38" s="163"/>
      <c r="H38" s="163"/>
      <c r="I38" s="163"/>
      <c r="J38" s="163"/>
    </row>
    <row r="39" spans="1:12" ht="15" customHeight="1" x14ac:dyDescent="0.3">
      <c r="A39" s="163"/>
      <c r="B39" s="163"/>
      <c r="C39" s="163"/>
      <c r="D39" s="163"/>
      <c r="E39" s="163"/>
      <c r="F39" s="163"/>
      <c r="G39" s="163"/>
      <c r="H39" s="163"/>
      <c r="I39" s="163"/>
      <c r="J39" s="163"/>
    </row>
    <row r="40" spans="1:12" ht="15" customHeight="1" x14ac:dyDescent="0.3">
      <c r="A40" s="163"/>
      <c r="B40" s="163"/>
      <c r="C40" s="163"/>
      <c r="D40" s="163"/>
      <c r="E40" s="163"/>
      <c r="F40" s="163"/>
      <c r="G40" s="163"/>
      <c r="H40" s="163"/>
      <c r="I40" s="163"/>
      <c r="J40" s="163"/>
    </row>
    <row r="41" spans="1:12" ht="15" customHeight="1" x14ac:dyDescent="0.3">
      <c r="A41" s="213" t="s">
        <v>30</v>
      </c>
      <c r="B41" s="213"/>
      <c r="C41" s="214"/>
      <c r="D41" s="316">
        <f>Inschrijfbiljet!D36</f>
        <v>0</v>
      </c>
      <c r="E41" s="294"/>
      <c r="F41" s="172" t="s">
        <v>31</v>
      </c>
      <c r="G41" s="317">
        <f>Inschrijfbiljet!H36</f>
        <v>0</v>
      </c>
      <c r="H41" s="318"/>
      <c r="I41" s="163"/>
      <c r="J41" s="163"/>
    </row>
    <row r="42" spans="1:12" ht="15" customHeight="1" x14ac:dyDescent="0.3">
      <c r="B42" s="163"/>
      <c r="C42" s="163"/>
      <c r="D42" s="163"/>
      <c r="E42" s="163"/>
      <c r="F42" s="163"/>
      <c r="G42" s="163"/>
      <c r="H42" s="163"/>
      <c r="I42" s="163"/>
      <c r="J42" s="163"/>
    </row>
    <row r="43" spans="1:12" ht="15" customHeight="1" x14ac:dyDescent="0.3">
      <c r="A43" s="319" t="s">
        <v>32</v>
      </c>
      <c r="B43" s="319"/>
      <c r="C43" s="320"/>
      <c r="D43" s="321">
        <f>Inschrijfbiljet!D38</f>
        <v>0</v>
      </c>
      <c r="E43" s="293"/>
      <c r="F43" s="294"/>
      <c r="G43" s="163"/>
      <c r="H43" s="163"/>
      <c r="I43" s="163"/>
      <c r="J43" s="163"/>
    </row>
    <row r="44" spans="1:12" ht="15" customHeight="1" thickBot="1" x14ac:dyDescent="0.35">
      <c r="A44" s="163"/>
      <c r="B44" s="163"/>
      <c r="C44" s="163"/>
      <c r="D44" s="215"/>
      <c r="E44" s="215"/>
      <c r="F44" s="215"/>
      <c r="G44" s="163"/>
      <c r="H44" s="163"/>
      <c r="I44" s="163"/>
      <c r="J44" s="163"/>
    </row>
    <row r="45" spans="1:12" ht="15" customHeight="1" x14ac:dyDescent="0.3">
      <c r="A45" s="163"/>
      <c r="B45" s="163" t="s">
        <v>5</v>
      </c>
      <c r="C45" s="163" t="s">
        <v>5</v>
      </c>
      <c r="D45" s="216" t="s">
        <v>5</v>
      </c>
      <c r="E45" s="217" t="s">
        <v>5</v>
      </c>
      <c r="F45" s="163" t="s">
        <v>5</v>
      </c>
      <c r="G45" s="163" t="s">
        <v>5</v>
      </c>
      <c r="H45" s="163" t="s">
        <v>34</v>
      </c>
      <c r="J45" s="163"/>
    </row>
    <row r="46" spans="1:12" x14ac:dyDescent="0.3">
      <c r="A46" s="163" t="s">
        <v>33</v>
      </c>
      <c r="B46" s="163"/>
      <c r="C46" s="163"/>
      <c r="D46" s="218"/>
      <c r="E46" s="219"/>
      <c r="F46" s="163"/>
      <c r="G46" s="163"/>
      <c r="H46" s="163"/>
      <c r="I46" s="163"/>
      <c r="J46" s="163"/>
    </row>
    <row r="47" spans="1:12" x14ac:dyDescent="0.3">
      <c r="A47" s="163"/>
      <c r="B47" s="163"/>
      <c r="C47" s="163"/>
      <c r="D47" s="218"/>
      <c r="E47" s="219"/>
      <c r="F47" s="163"/>
      <c r="G47" s="163"/>
      <c r="H47" s="163"/>
      <c r="I47" s="163"/>
      <c r="J47" s="163"/>
    </row>
    <row r="48" spans="1:12" ht="15" thickBot="1" x14ac:dyDescent="0.35">
      <c r="A48" s="163"/>
      <c r="B48" s="163"/>
      <c r="C48" s="163"/>
      <c r="D48" s="220"/>
      <c r="E48" s="221"/>
      <c r="F48" s="163"/>
      <c r="G48" s="163"/>
      <c r="H48" s="163"/>
      <c r="I48" s="163"/>
      <c r="J48" s="163"/>
    </row>
    <row r="49" spans="1:10" x14ac:dyDescent="0.3">
      <c r="A49" s="163"/>
      <c r="B49" s="163"/>
      <c r="C49" s="163"/>
      <c r="D49" s="163"/>
      <c r="E49" s="163"/>
      <c r="F49" s="163"/>
      <c r="G49" s="163"/>
      <c r="H49" s="163"/>
      <c r="I49" s="163"/>
      <c r="J49" s="163"/>
    </row>
    <row r="50" spans="1:10" x14ac:dyDescent="0.3">
      <c r="J50" s="163"/>
    </row>
    <row r="52" spans="1:10" x14ac:dyDescent="0.3">
      <c r="H52" s="163"/>
    </row>
  </sheetData>
  <sheetProtection algorithmName="SHA-512" hashValue="GcOP2yPWHgR7JCXNkzAa6B05zLJtfHdJZc6902DH2rI+dAmfEib8oMdEGuyl5ewAsvNRQOD5cJ8J0X7Ps6rLcw==" saltValue="7AYew8ZZdBY3ZsM5770o1A==" spinCount="100000" sheet="1" objects="1" scenarios="1" selectLockedCells="1"/>
  <mergeCells count="19">
    <mergeCell ref="D41:E41"/>
    <mergeCell ref="G41:H41"/>
    <mergeCell ref="A43:C43"/>
    <mergeCell ref="D43:F43"/>
    <mergeCell ref="B21:E21"/>
    <mergeCell ref="B22:H23"/>
    <mergeCell ref="C35:E35"/>
    <mergeCell ref="B19:E19"/>
    <mergeCell ref="B1:I1"/>
    <mergeCell ref="A3:J3"/>
    <mergeCell ref="A4:J4"/>
    <mergeCell ref="E6:G6"/>
    <mergeCell ref="A8:J8"/>
    <mergeCell ref="A9:J9"/>
    <mergeCell ref="A10:J10"/>
    <mergeCell ref="C14:E14"/>
    <mergeCell ref="C15:E15"/>
    <mergeCell ref="C16:E16"/>
    <mergeCell ref="B18:E18"/>
  </mergeCells>
  <pageMargins left="0.7" right="0.7" top="0.75" bottom="0.75" header="0.3" footer="0.3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3B48C-81C3-44E7-AB53-CDC3C58D1151}">
  <sheetPr>
    <pageSetUpPr fitToPage="1"/>
  </sheetPr>
  <dimension ref="A1:XCM53"/>
  <sheetViews>
    <sheetView showGridLines="0" showRowColHeaders="0" showZeros="0" view="pageBreakPreview" zoomScaleNormal="100" zoomScaleSheetLayoutView="100" workbookViewId="0">
      <selection activeCell="F15" sqref="F15"/>
    </sheetView>
  </sheetViews>
  <sheetFormatPr defaultColWidth="8.88671875" defaultRowHeight="14.4" x14ac:dyDescent="0.3"/>
  <cols>
    <col min="1" max="1" width="2.6640625" style="164" customWidth="1"/>
    <col min="2" max="2" width="2.44140625" style="164" customWidth="1"/>
    <col min="3" max="3" width="11.44140625" style="164" customWidth="1"/>
    <col min="4" max="4" width="8.88671875" style="164"/>
    <col min="5" max="5" width="25.6640625" style="164" customWidth="1"/>
    <col min="6" max="6" width="22.109375" style="164" customWidth="1"/>
    <col min="7" max="7" width="20.44140625" style="164" customWidth="1"/>
    <col min="8" max="8" width="14" style="164" customWidth="1"/>
    <col min="9" max="9" width="14.44140625" style="164" customWidth="1"/>
    <col min="10" max="10" width="3.5546875" style="164" customWidth="1"/>
    <col min="11" max="11" width="8.88671875" style="164"/>
    <col min="12" max="12" width="13.109375" style="222" hidden="1" customWidth="1"/>
    <col min="13" max="13" width="13.109375" style="164" hidden="1" customWidth="1"/>
    <col min="14" max="14" width="9.109375" style="164" hidden="1" customWidth="1"/>
    <col min="15" max="15" width="8.88671875" style="164" hidden="1" customWidth="1"/>
    <col min="16" max="17" width="13.109375" style="164" hidden="1" customWidth="1"/>
    <col min="18" max="19" width="8.88671875" style="164" hidden="1" customWidth="1"/>
    <col min="20" max="16315" width="8.88671875" style="164"/>
  </cols>
  <sheetData>
    <row r="1" spans="1:19" x14ac:dyDescent="0.3">
      <c r="A1" s="163" t="s">
        <v>5</v>
      </c>
      <c r="B1" s="309" t="str">
        <f>[1]Inschrijfbiljet!A1</f>
        <v>Inschrijfbiljet C2369143 (provincie Noord-Brabant)</v>
      </c>
      <c r="C1" s="310"/>
      <c r="D1" s="310"/>
      <c r="E1" s="310"/>
      <c r="F1" s="310"/>
      <c r="G1" s="310"/>
      <c r="H1" s="310"/>
      <c r="I1" s="310"/>
      <c r="J1" s="163"/>
    </row>
    <row r="2" spans="1:19" x14ac:dyDescent="0.3">
      <c r="A2" s="163"/>
      <c r="B2" s="163"/>
      <c r="C2" s="163"/>
      <c r="D2" s="163"/>
      <c r="E2" s="163"/>
      <c r="F2" s="163"/>
      <c r="G2" s="163"/>
      <c r="H2" s="163"/>
      <c r="I2" s="163"/>
      <c r="J2" s="163"/>
    </row>
    <row r="3" spans="1:19" x14ac:dyDescent="0.3">
      <c r="A3" s="13" t="s">
        <v>267</v>
      </c>
      <c r="B3" s="13"/>
      <c r="C3" s="13"/>
      <c r="D3" s="13"/>
      <c r="E3" s="13"/>
      <c r="F3" s="13"/>
      <c r="G3" s="13"/>
      <c r="H3" s="13"/>
      <c r="I3" s="13"/>
      <c r="J3" s="163"/>
    </row>
    <row r="4" spans="1:19" s="223" customFormat="1" ht="15" customHeight="1" x14ac:dyDescent="0.2">
      <c r="A4" s="166" t="s">
        <v>5</v>
      </c>
      <c r="B4" s="166" t="s">
        <v>5</v>
      </c>
      <c r="C4" s="223" t="s">
        <v>5</v>
      </c>
      <c r="D4" s="309" t="s">
        <v>268</v>
      </c>
      <c r="E4" s="328"/>
      <c r="F4" s="328"/>
      <c r="G4" s="328"/>
      <c r="H4" s="328"/>
      <c r="I4" s="166"/>
      <c r="J4" s="166"/>
      <c r="L4" s="224"/>
    </row>
    <row r="5" spans="1:19" ht="15" customHeight="1" x14ac:dyDescent="0.3">
      <c r="A5" s="166"/>
      <c r="B5" s="163"/>
      <c r="C5" s="163"/>
      <c r="D5" s="163"/>
      <c r="E5" s="163"/>
      <c r="F5" s="163"/>
      <c r="G5" s="163"/>
      <c r="H5" s="163"/>
      <c r="I5" s="163"/>
      <c r="J5" s="163"/>
    </row>
    <row r="6" spans="1:19" s="169" customFormat="1" ht="20.100000000000001" customHeight="1" x14ac:dyDescent="0.3">
      <c r="A6" s="167" t="s">
        <v>5</v>
      </c>
      <c r="B6" s="167" t="s">
        <v>5</v>
      </c>
      <c r="C6" s="168" t="s">
        <v>218</v>
      </c>
      <c r="D6" s="225" t="s">
        <v>5</v>
      </c>
      <c r="E6" s="311">
        <f>Inschrijfbiljet!E4:H4</f>
        <v>0</v>
      </c>
      <c r="F6" s="293"/>
      <c r="G6" s="294"/>
      <c r="H6" s="170" t="s">
        <v>5</v>
      </c>
      <c r="I6" s="170" t="s">
        <v>5</v>
      </c>
      <c r="J6" s="170" t="s">
        <v>5</v>
      </c>
      <c r="L6" s="226"/>
    </row>
    <row r="7" spans="1:19" ht="15" customHeight="1" x14ac:dyDescent="0.3">
      <c r="A7" s="166"/>
      <c r="B7" s="163"/>
      <c r="C7" s="163"/>
      <c r="D7" s="163"/>
      <c r="E7" s="163"/>
      <c r="F7" s="163"/>
      <c r="G7" s="163"/>
      <c r="H7" s="163"/>
      <c r="I7" s="163"/>
      <c r="J7" s="163"/>
    </row>
    <row r="8" spans="1:19" ht="15" customHeight="1" x14ac:dyDescent="0.3">
      <c r="A8" s="312" t="s">
        <v>269</v>
      </c>
      <c r="B8" s="310"/>
      <c r="C8" s="310"/>
      <c r="D8" s="310"/>
      <c r="E8" s="310"/>
      <c r="F8" s="310"/>
      <c r="G8" s="310"/>
      <c r="H8" s="310"/>
      <c r="I8" s="310"/>
      <c r="J8" s="310"/>
    </row>
    <row r="9" spans="1:19" ht="15" customHeight="1" x14ac:dyDescent="0.3">
      <c r="A9" s="312" t="s">
        <v>270</v>
      </c>
      <c r="B9" s="310"/>
      <c r="C9" s="310"/>
      <c r="D9" s="310"/>
      <c r="E9" s="310"/>
      <c r="F9" s="310"/>
      <c r="G9" s="310"/>
      <c r="H9" s="310"/>
      <c r="I9" s="310"/>
      <c r="J9" s="310"/>
    </row>
    <row r="10" spans="1:19" ht="15" customHeight="1" x14ac:dyDescent="0.3">
      <c r="A10" s="312" t="s">
        <v>271</v>
      </c>
      <c r="B10" s="310"/>
      <c r="C10" s="310"/>
      <c r="D10" s="310"/>
      <c r="E10" s="310"/>
      <c r="F10" s="310"/>
      <c r="G10" s="310"/>
      <c r="H10" s="310"/>
      <c r="I10" s="310"/>
      <c r="J10" s="310"/>
    </row>
    <row r="11" spans="1:19" ht="15" customHeight="1" x14ac:dyDescent="0.3">
      <c r="A11" s="163"/>
      <c r="B11" s="163"/>
      <c r="C11" s="163"/>
      <c r="D11" s="163"/>
      <c r="E11" s="163"/>
      <c r="F11" s="163"/>
      <c r="G11" s="163"/>
      <c r="H11" s="163"/>
      <c r="I11" s="163"/>
      <c r="J11" s="163"/>
    </row>
    <row r="12" spans="1:19" s="223" customFormat="1" ht="15" customHeight="1" thickBot="1" x14ac:dyDescent="0.25">
      <c r="A12" s="166" t="s">
        <v>222</v>
      </c>
      <c r="B12" s="166" t="s">
        <v>223</v>
      </c>
      <c r="C12" s="166"/>
      <c r="D12" s="166"/>
      <c r="E12" s="166"/>
      <c r="F12" s="166"/>
      <c r="G12" s="166"/>
      <c r="H12" s="166"/>
      <c r="I12" s="166"/>
      <c r="J12" s="166"/>
      <c r="L12" s="227"/>
      <c r="M12" s="228"/>
      <c r="N12" s="228"/>
      <c r="O12" s="228"/>
      <c r="P12" s="228"/>
      <c r="Q12" s="228"/>
      <c r="R12" s="228"/>
      <c r="S12" s="228"/>
    </row>
    <row r="13" spans="1:19" ht="15" customHeight="1" x14ac:dyDescent="0.3">
      <c r="A13" s="163" t="s">
        <v>5</v>
      </c>
      <c r="B13" s="173" t="s">
        <v>224</v>
      </c>
      <c r="C13" s="313" t="s">
        <v>225</v>
      </c>
      <c r="D13" s="313"/>
      <c r="E13" s="313"/>
      <c r="F13" s="174" t="s">
        <v>5</v>
      </c>
      <c r="G13" s="175" t="s">
        <v>226</v>
      </c>
      <c r="H13" s="176" t="s">
        <v>227</v>
      </c>
      <c r="I13" s="177"/>
      <c r="J13" s="163"/>
      <c r="L13" s="229"/>
      <c r="M13" s="230"/>
      <c r="N13" s="230"/>
      <c r="O13" s="230"/>
      <c r="P13" s="230"/>
      <c r="Q13" s="230"/>
      <c r="R13" s="230"/>
      <c r="S13" s="230"/>
    </row>
    <row r="14" spans="1:19" ht="15" customHeight="1" thickBot="1" x14ac:dyDescent="0.35">
      <c r="A14" s="163" t="s">
        <v>5</v>
      </c>
      <c r="B14" s="178" t="s">
        <v>224</v>
      </c>
      <c r="C14" s="314" t="s">
        <v>272</v>
      </c>
      <c r="D14" s="314"/>
      <c r="E14" s="315"/>
      <c r="F14" s="2"/>
      <c r="G14" s="179" t="s">
        <v>229</v>
      </c>
      <c r="H14" s="180" t="s">
        <v>230</v>
      </c>
      <c r="I14" s="181" t="s">
        <v>5</v>
      </c>
      <c r="J14" s="163" t="s">
        <v>5</v>
      </c>
      <c r="K14" s="164" t="s">
        <v>5</v>
      </c>
      <c r="L14" s="229">
        <f>12000*(F14/100+1)</f>
        <v>12000</v>
      </c>
      <c r="M14" s="230"/>
      <c r="N14" s="230"/>
      <c r="O14" s="230"/>
      <c r="P14" s="231"/>
      <c r="Q14" s="231"/>
      <c r="R14" s="230"/>
      <c r="S14" s="230"/>
    </row>
    <row r="15" spans="1:19" ht="15" customHeight="1" x14ac:dyDescent="0.3">
      <c r="A15" s="163" t="s">
        <v>5</v>
      </c>
      <c r="B15" s="178" t="s">
        <v>5</v>
      </c>
      <c r="C15" s="314" t="s">
        <v>273</v>
      </c>
      <c r="D15" s="314"/>
      <c r="E15" s="315"/>
      <c r="F15" s="2"/>
      <c r="G15" s="179" t="s">
        <v>229</v>
      </c>
      <c r="H15" s="183" t="s">
        <v>232</v>
      </c>
      <c r="I15" s="181" t="s">
        <v>5</v>
      </c>
      <c r="J15" s="163" t="s">
        <v>5</v>
      </c>
      <c r="K15" s="164" t="s">
        <v>5</v>
      </c>
      <c r="L15" s="229">
        <f>3000*(F15/100+1)</f>
        <v>3000</v>
      </c>
      <c r="M15" s="230"/>
      <c r="N15" s="230"/>
      <c r="O15" s="232"/>
      <c r="P15" s="233">
        <f>L14+L15</f>
        <v>15000</v>
      </c>
      <c r="Q15" s="234"/>
      <c r="R15" s="235"/>
      <c r="S15" s="230"/>
    </row>
    <row r="16" spans="1:19" ht="15" customHeight="1" x14ac:dyDescent="0.3">
      <c r="A16" s="163" t="s">
        <v>5</v>
      </c>
      <c r="B16" s="184" t="s">
        <v>5</v>
      </c>
      <c r="C16" s="185" t="s">
        <v>5</v>
      </c>
      <c r="D16" s="185" t="s">
        <v>5</v>
      </c>
      <c r="E16" s="185" t="s">
        <v>5</v>
      </c>
      <c r="F16" s="186" t="s">
        <v>5</v>
      </c>
      <c r="G16" s="187" t="s">
        <v>226</v>
      </c>
      <c r="H16" s="188" t="s">
        <v>233</v>
      </c>
      <c r="I16" s="189" t="s">
        <v>234</v>
      </c>
      <c r="J16" s="163"/>
      <c r="L16" s="229"/>
      <c r="M16" s="230"/>
      <c r="N16" s="230"/>
      <c r="O16" s="232"/>
      <c r="P16" s="236"/>
      <c r="Q16" s="237" t="s">
        <v>274</v>
      </c>
      <c r="R16" s="235"/>
      <c r="S16" s="230"/>
    </row>
    <row r="17" spans="1:19" ht="15" customHeight="1" x14ac:dyDescent="0.3">
      <c r="A17" s="163" t="s">
        <v>5</v>
      </c>
      <c r="B17" s="306" t="s">
        <v>235</v>
      </c>
      <c r="C17" s="307"/>
      <c r="D17" s="307"/>
      <c r="E17" s="307"/>
      <c r="F17" s="190" t="s">
        <v>5</v>
      </c>
      <c r="G17" s="179" t="s">
        <v>226</v>
      </c>
      <c r="H17" s="180" t="s">
        <v>236</v>
      </c>
      <c r="I17" s="191"/>
      <c r="J17" s="163"/>
      <c r="L17" s="229"/>
      <c r="M17" s="230"/>
      <c r="N17" s="230"/>
      <c r="O17" s="232"/>
      <c r="P17" s="236"/>
      <c r="Q17" s="237"/>
      <c r="R17" s="235"/>
      <c r="S17" s="230"/>
    </row>
    <row r="18" spans="1:19" ht="15" customHeight="1" x14ac:dyDescent="0.3">
      <c r="A18" s="163" t="s">
        <v>5</v>
      </c>
      <c r="B18" s="306" t="s">
        <v>237</v>
      </c>
      <c r="C18" s="307"/>
      <c r="D18" s="307"/>
      <c r="E18" s="308"/>
      <c r="F18" s="2"/>
      <c r="G18" s="179" t="s">
        <v>229</v>
      </c>
      <c r="H18" s="183" t="s">
        <v>238</v>
      </c>
      <c r="I18" s="191" t="s">
        <v>5</v>
      </c>
      <c r="J18" s="163" t="s">
        <v>5</v>
      </c>
      <c r="K18" s="164" t="s">
        <v>5</v>
      </c>
      <c r="L18" s="229">
        <f>10000*(F18/100+1)</f>
        <v>10000</v>
      </c>
      <c r="M18" s="230"/>
      <c r="N18" s="230"/>
      <c r="O18" s="232"/>
      <c r="P18" s="238">
        <f>L18</f>
        <v>10000</v>
      </c>
      <c r="Q18" s="237"/>
      <c r="R18" s="235"/>
      <c r="S18" s="230"/>
    </row>
    <row r="19" spans="1:19" ht="15" customHeight="1" x14ac:dyDescent="0.3">
      <c r="A19" s="163" t="s">
        <v>5</v>
      </c>
      <c r="B19" s="178" t="s">
        <v>5</v>
      </c>
      <c r="C19" s="190" t="s">
        <v>5</v>
      </c>
      <c r="D19" s="190" t="s">
        <v>5</v>
      </c>
      <c r="E19" s="190" t="s">
        <v>5</v>
      </c>
      <c r="F19" s="190" t="s">
        <v>5</v>
      </c>
      <c r="G19" s="179" t="s">
        <v>239</v>
      </c>
      <c r="H19" s="180" t="s">
        <v>240</v>
      </c>
      <c r="I19" s="189" t="s">
        <v>241</v>
      </c>
      <c r="J19" s="163"/>
      <c r="L19" s="229"/>
      <c r="M19" s="230"/>
      <c r="N19" s="230"/>
      <c r="O19" s="232"/>
      <c r="P19" s="236"/>
      <c r="Q19" s="237"/>
      <c r="R19" s="235"/>
      <c r="S19" s="230"/>
    </row>
    <row r="20" spans="1:19" ht="15" customHeight="1" thickBot="1" x14ac:dyDescent="0.35">
      <c r="A20" s="163" t="s">
        <v>5</v>
      </c>
      <c r="B20" s="306" t="s">
        <v>275</v>
      </c>
      <c r="C20" s="307"/>
      <c r="D20" s="307"/>
      <c r="E20" s="307"/>
      <c r="F20" s="239" t="s">
        <v>5</v>
      </c>
      <c r="G20" s="179" t="s">
        <v>5</v>
      </c>
      <c r="H20" s="240" t="s">
        <v>5</v>
      </c>
      <c r="I20" s="241" t="s">
        <v>243</v>
      </c>
      <c r="J20" s="163"/>
      <c r="L20" s="229"/>
      <c r="M20" s="230"/>
      <c r="N20" s="230"/>
      <c r="O20" s="232"/>
      <c r="P20" s="238">
        <f>L38*D29</f>
        <v>0</v>
      </c>
      <c r="Q20" s="237"/>
      <c r="R20" s="235"/>
      <c r="S20" s="230"/>
    </row>
    <row r="21" spans="1:19" ht="15" customHeight="1" x14ac:dyDescent="0.3">
      <c r="A21" s="163" t="s">
        <v>5</v>
      </c>
      <c r="B21" s="306" t="s">
        <v>276</v>
      </c>
      <c r="C21" s="307"/>
      <c r="D21" s="307"/>
      <c r="E21" s="307"/>
      <c r="F21" s="239" t="s">
        <v>5</v>
      </c>
      <c r="G21" s="179" t="s">
        <v>5</v>
      </c>
      <c r="H21" s="240" t="s">
        <v>5</v>
      </c>
      <c r="I21" s="242" t="s">
        <v>244</v>
      </c>
      <c r="J21" s="163"/>
      <c r="L21" s="229"/>
      <c r="M21" s="230"/>
      <c r="N21" s="230"/>
      <c r="O21" s="232"/>
      <c r="P21" s="236"/>
      <c r="Q21" s="237"/>
      <c r="R21" s="235"/>
      <c r="S21" s="230"/>
    </row>
    <row r="22" spans="1:19" ht="15" customHeight="1" x14ac:dyDescent="0.3">
      <c r="A22" s="163" t="s">
        <v>5</v>
      </c>
      <c r="B22" s="306" t="s">
        <v>277</v>
      </c>
      <c r="C22" s="307"/>
      <c r="D22" s="307"/>
      <c r="E22" s="307"/>
      <c r="F22" s="190" t="s">
        <v>5</v>
      </c>
      <c r="G22" s="190" t="s">
        <v>5</v>
      </c>
      <c r="H22" s="243" t="s">
        <v>5</v>
      </c>
      <c r="I22" s="244" t="s">
        <v>278</v>
      </c>
      <c r="J22" s="163"/>
      <c r="L22" s="229"/>
      <c r="M22" s="230"/>
      <c r="N22" s="230"/>
      <c r="O22" s="232"/>
      <c r="P22" s="236">
        <f>N30</f>
        <v>1</v>
      </c>
      <c r="Q22" s="237"/>
      <c r="R22" s="235"/>
      <c r="S22" s="230"/>
    </row>
    <row r="23" spans="1:19" ht="15" customHeight="1" thickBot="1" x14ac:dyDescent="0.35">
      <c r="A23" s="163"/>
      <c r="B23" s="329" t="s">
        <v>5</v>
      </c>
      <c r="C23" s="330"/>
      <c r="D23" s="330"/>
      <c r="E23" s="330"/>
      <c r="F23" s="330"/>
      <c r="G23" s="330"/>
      <c r="H23" s="331"/>
      <c r="I23" s="245" t="s">
        <v>5</v>
      </c>
      <c r="J23" s="163"/>
      <c r="L23" s="229"/>
      <c r="M23" s="230"/>
      <c r="N23" s="230"/>
      <c r="O23" s="232"/>
      <c r="P23" s="236"/>
      <c r="Q23" s="237"/>
      <c r="R23" s="235"/>
      <c r="S23" s="230"/>
    </row>
    <row r="24" spans="1:19" ht="15" customHeight="1" thickBot="1" x14ac:dyDescent="0.35">
      <c r="A24" s="163" t="s">
        <v>5</v>
      </c>
      <c r="B24" s="324"/>
      <c r="C24" s="325"/>
      <c r="D24" s="325"/>
      <c r="E24" s="325"/>
      <c r="F24" s="325"/>
      <c r="G24" s="325"/>
      <c r="H24" s="326"/>
      <c r="I24" s="193" t="s">
        <v>279</v>
      </c>
      <c r="J24" s="163" t="s">
        <v>5</v>
      </c>
      <c r="K24" s="164" t="s">
        <v>5</v>
      </c>
      <c r="L24" s="229">
        <f>L14+L15+L18+L38*L29</f>
        <v>25000</v>
      </c>
      <c r="M24" s="246">
        <f>L24*N30</f>
        <v>25000</v>
      </c>
      <c r="N24" s="230"/>
      <c r="O24" s="232"/>
      <c r="P24" s="247">
        <f>SUM(P15:P20)</f>
        <v>25000</v>
      </c>
      <c r="Q24" s="248">
        <f>P24*P22</f>
        <v>25000</v>
      </c>
      <c r="R24" s="235"/>
      <c r="S24" s="230"/>
    </row>
    <row r="25" spans="1:19" ht="15" customHeight="1" x14ac:dyDescent="0.3">
      <c r="A25" s="163"/>
      <c r="B25" s="163"/>
      <c r="C25" s="163"/>
      <c r="D25" s="163"/>
      <c r="E25" s="163"/>
      <c r="F25" s="163"/>
      <c r="G25" s="163"/>
      <c r="H25" s="163"/>
      <c r="I25" s="163"/>
      <c r="J25" s="163"/>
      <c r="L25" s="229"/>
      <c r="M25" s="230"/>
      <c r="N25" s="230"/>
      <c r="O25" s="230"/>
      <c r="P25" s="249"/>
      <c r="Q25" s="249"/>
      <c r="R25" s="230"/>
      <c r="S25" s="230"/>
    </row>
    <row r="26" spans="1:19" ht="15" customHeight="1" x14ac:dyDescent="0.3">
      <c r="A26" s="163" t="s">
        <v>5</v>
      </c>
      <c r="B26" s="166" t="s">
        <v>245</v>
      </c>
      <c r="C26" s="163" t="s">
        <v>280</v>
      </c>
      <c r="D26" s="163" t="s">
        <v>5</v>
      </c>
      <c r="E26" s="163" t="s">
        <v>5</v>
      </c>
      <c r="F26" s="163" t="s">
        <v>281</v>
      </c>
      <c r="G26" s="163"/>
      <c r="H26" s="163"/>
      <c r="I26" s="163"/>
      <c r="J26" s="163"/>
      <c r="L26" s="229"/>
      <c r="M26" s="230"/>
      <c r="N26" s="230"/>
      <c r="O26" s="230"/>
      <c r="P26" s="230"/>
      <c r="Q26" s="230"/>
      <c r="R26" s="230"/>
      <c r="S26" s="230"/>
    </row>
    <row r="27" spans="1:19" ht="15" customHeight="1" x14ac:dyDescent="0.3">
      <c r="A27" s="163" t="s">
        <v>5</v>
      </c>
      <c r="B27" s="250" t="s">
        <v>5</v>
      </c>
      <c r="C27" s="163" t="s">
        <v>282</v>
      </c>
      <c r="D27" s="163" t="s">
        <v>5</v>
      </c>
      <c r="E27" s="163" t="s">
        <v>5</v>
      </c>
      <c r="F27" s="163" t="s">
        <v>283</v>
      </c>
      <c r="G27" s="163" t="s">
        <v>5</v>
      </c>
      <c r="H27" s="3"/>
      <c r="I27" s="163" t="s">
        <v>284</v>
      </c>
      <c r="J27" s="163" t="s">
        <v>5</v>
      </c>
      <c r="K27" s="164" t="s">
        <v>5</v>
      </c>
      <c r="L27" s="229" t="s">
        <v>5</v>
      </c>
      <c r="M27" s="230">
        <f>H27%+1</f>
        <v>1</v>
      </c>
      <c r="N27" s="230"/>
      <c r="O27" s="230"/>
      <c r="P27" s="230"/>
      <c r="Q27" s="230"/>
      <c r="R27" s="230"/>
      <c r="S27" s="230"/>
    </row>
    <row r="28" spans="1:19" ht="15" customHeight="1" x14ac:dyDescent="0.3">
      <c r="A28" s="163" t="s">
        <v>5</v>
      </c>
      <c r="B28" s="163" t="s">
        <v>5</v>
      </c>
      <c r="C28" s="163" t="s">
        <v>247</v>
      </c>
      <c r="D28" s="163" t="s">
        <v>5</v>
      </c>
      <c r="E28" s="163" t="s">
        <v>5</v>
      </c>
      <c r="F28" s="163" t="s">
        <v>285</v>
      </c>
      <c r="G28" s="163" t="s">
        <v>5</v>
      </c>
      <c r="H28" s="3"/>
      <c r="I28" s="163" t="s">
        <v>284</v>
      </c>
      <c r="J28" s="163" t="s">
        <v>5</v>
      </c>
      <c r="K28" s="164" t="s">
        <v>5</v>
      </c>
      <c r="L28" s="229" t="s">
        <v>5</v>
      </c>
      <c r="M28" s="230">
        <f>H28%+1</f>
        <v>1</v>
      </c>
      <c r="N28" s="230"/>
      <c r="O28" s="230"/>
      <c r="P28" s="230"/>
      <c r="Q28" s="230"/>
      <c r="R28" s="230"/>
      <c r="S28" s="230"/>
    </row>
    <row r="29" spans="1:19" ht="15" customHeight="1" x14ac:dyDescent="0.3">
      <c r="A29" s="163" t="s">
        <v>5</v>
      </c>
      <c r="B29" s="163" t="s">
        <v>5</v>
      </c>
      <c r="C29" s="163" t="s">
        <v>248</v>
      </c>
      <c r="D29" s="4"/>
      <c r="E29" s="163" t="s">
        <v>5</v>
      </c>
      <c r="F29" s="163" t="s">
        <v>286</v>
      </c>
      <c r="G29" s="163" t="s">
        <v>5</v>
      </c>
      <c r="H29" s="3"/>
      <c r="I29" s="163" t="s">
        <v>284</v>
      </c>
      <c r="J29" s="163" t="s">
        <v>5</v>
      </c>
      <c r="K29" s="164" t="s">
        <v>5</v>
      </c>
      <c r="L29" s="229">
        <f>D29</f>
        <v>0</v>
      </c>
      <c r="M29" s="230">
        <f>H29%+1</f>
        <v>1</v>
      </c>
      <c r="N29" s="230"/>
      <c r="O29" s="230"/>
      <c r="P29" s="230"/>
      <c r="Q29" s="230"/>
      <c r="R29" s="230"/>
      <c r="S29" s="230"/>
    </row>
    <row r="30" spans="1:19" ht="15" customHeight="1" x14ac:dyDescent="0.3">
      <c r="A30" s="163" t="s">
        <v>5</v>
      </c>
      <c r="B30" s="163" t="s">
        <v>5</v>
      </c>
      <c r="C30" s="163" t="s">
        <v>5</v>
      </c>
      <c r="D30" s="163" t="s">
        <v>5</v>
      </c>
      <c r="E30" s="163" t="s">
        <v>5</v>
      </c>
      <c r="F30" s="164" t="s">
        <v>5</v>
      </c>
      <c r="G30" s="164" t="s">
        <v>5</v>
      </c>
      <c r="H30" s="164" t="s">
        <v>5</v>
      </c>
      <c r="I30" s="164" t="s">
        <v>5</v>
      </c>
      <c r="J30" s="163" t="s">
        <v>5</v>
      </c>
      <c r="K30" s="164" t="s">
        <v>5</v>
      </c>
      <c r="L30" s="229"/>
      <c r="M30" s="230">
        <f>SUM(M27:M29)</f>
        <v>3</v>
      </c>
      <c r="N30" s="230">
        <f>M30/3</f>
        <v>1</v>
      </c>
      <c r="O30" s="230"/>
      <c r="P30" s="230"/>
      <c r="Q30" s="230"/>
      <c r="R30" s="230"/>
      <c r="S30" s="230"/>
    </row>
    <row r="31" spans="1:19" ht="15" customHeight="1" x14ac:dyDescent="0.3">
      <c r="A31" s="163"/>
      <c r="B31" s="163"/>
      <c r="C31" s="163"/>
      <c r="D31" s="163"/>
      <c r="E31" s="163"/>
      <c r="J31" s="163"/>
      <c r="L31" s="229"/>
      <c r="M31" s="230"/>
      <c r="N31" s="230"/>
      <c r="O31" s="230"/>
      <c r="P31" s="230"/>
      <c r="Q31" s="230"/>
      <c r="R31" s="230"/>
      <c r="S31" s="230"/>
    </row>
    <row r="32" spans="1:19" ht="15" customHeight="1" x14ac:dyDescent="0.3">
      <c r="A32" s="163"/>
      <c r="B32" s="163"/>
      <c r="C32" s="163"/>
      <c r="D32" s="163"/>
      <c r="E32" s="163"/>
      <c r="J32" s="163"/>
      <c r="L32" s="229"/>
      <c r="M32" s="230"/>
      <c r="N32" s="230"/>
      <c r="O32" s="230"/>
      <c r="P32" s="230"/>
      <c r="Q32" s="230"/>
      <c r="R32" s="230"/>
      <c r="S32" s="230"/>
    </row>
    <row r="33" spans="1:19" s="223" customFormat="1" ht="15" customHeight="1" thickBot="1" x14ac:dyDescent="0.25">
      <c r="A33" s="166" t="s">
        <v>249</v>
      </c>
      <c r="B33" s="166" t="s">
        <v>287</v>
      </c>
      <c r="C33" s="166"/>
      <c r="D33" s="166"/>
      <c r="E33" s="166"/>
      <c r="F33" s="166"/>
      <c r="G33" s="166"/>
      <c r="H33" s="251"/>
      <c r="I33" s="166"/>
      <c r="J33" s="166"/>
      <c r="L33" s="227"/>
      <c r="M33" s="228"/>
      <c r="N33" s="228"/>
      <c r="O33" s="228"/>
      <c r="P33" s="228"/>
      <c r="Q33" s="228"/>
      <c r="R33" s="228"/>
      <c r="S33" s="228"/>
    </row>
    <row r="34" spans="1:19" ht="15" customHeight="1" thickBot="1" x14ac:dyDescent="0.35">
      <c r="A34" s="163" t="s">
        <v>5</v>
      </c>
      <c r="B34" s="195" t="s">
        <v>251</v>
      </c>
      <c r="C34" s="196"/>
      <c r="D34" s="196"/>
      <c r="E34" s="196"/>
      <c r="F34" s="196"/>
      <c r="G34" s="196"/>
      <c r="H34" s="196"/>
      <c r="I34" s="252"/>
      <c r="J34" s="163"/>
      <c r="L34" s="229"/>
      <c r="M34" s="230"/>
      <c r="N34" s="230"/>
      <c r="O34" s="230"/>
      <c r="P34" s="230"/>
      <c r="Q34" s="230"/>
      <c r="R34" s="230"/>
      <c r="S34" s="230"/>
    </row>
    <row r="35" spans="1:19" s="204" customFormat="1" ht="15" customHeight="1" x14ac:dyDescent="0.2">
      <c r="A35" s="163" t="s">
        <v>5</v>
      </c>
      <c r="B35" s="199" t="s">
        <v>5</v>
      </c>
      <c r="C35" s="200" t="s">
        <v>5</v>
      </c>
      <c r="D35" s="200" t="s">
        <v>5</v>
      </c>
      <c r="E35" s="200" t="s">
        <v>5</v>
      </c>
      <c r="F35" s="201" t="s">
        <v>252</v>
      </c>
      <c r="G35" s="201" t="s">
        <v>252</v>
      </c>
      <c r="H35" s="201" t="s">
        <v>252</v>
      </c>
      <c r="I35" s="202" t="s">
        <v>253</v>
      </c>
      <c r="J35" s="203"/>
      <c r="L35" s="253"/>
      <c r="M35" s="254"/>
      <c r="N35" s="254"/>
      <c r="O35" s="254"/>
      <c r="P35" s="254"/>
      <c r="Q35" s="254"/>
      <c r="R35" s="254"/>
      <c r="S35" s="254"/>
    </row>
    <row r="36" spans="1:19" s="211" customFormat="1" ht="11.4" x14ac:dyDescent="0.2">
      <c r="A36" s="163" t="s">
        <v>5</v>
      </c>
      <c r="B36" s="206" t="s">
        <v>5</v>
      </c>
      <c r="C36" s="207" t="s">
        <v>5</v>
      </c>
      <c r="D36" s="207" t="s">
        <v>5</v>
      </c>
      <c r="E36" s="207" t="s">
        <v>5</v>
      </c>
      <c r="F36" s="208" t="s">
        <v>288</v>
      </c>
      <c r="G36" s="208" t="s">
        <v>289</v>
      </c>
      <c r="H36" s="209" t="s">
        <v>256</v>
      </c>
      <c r="I36" s="210" t="s">
        <v>257</v>
      </c>
      <c r="J36" s="207"/>
      <c r="L36" s="255"/>
      <c r="M36" s="256"/>
      <c r="N36" s="256"/>
      <c r="O36" s="256"/>
      <c r="P36" s="256"/>
      <c r="Q36" s="256"/>
      <c r="R36" s="256"/>
      <c r="S36" s="256"/>
    </row>
    <row r="37" spans="1:19" s="211" customFormat="1" ht="15" customHeight="1" x14ac:dyDescent="0.2">
      <c r="A37" s="163" t="s">
        <v>5</v>
      </c>
      <c r="B37" s="206" t="s">
        <v>5</v>
      </c>
      <c r="C37" s="207" t="s">
        <v>5</v>
      </c>
      <c r="D37" s="207" t="s">
        <v>5</v>
      </c>
      <c r="E37" s="207" t="s">
        <v>5</v>
      </c>
      <c r="F37" s="257" t="s">
        <v>258</v>
      </c>
      <c r="G37" s="257" t="s">
        <v>258</v>
      </c>
      <c r="H37" s="257" t="s">
        <v>259</v>
      </c>
      <c r="I37" s="258" t="s">
        <v>260</v>
      </c>
      <c r="J37" s="207"/>
      <c r="L37" s="255"/>
      <c r="M37" s="256"/>
      <c r="N37" s="256"/>
      <c r="O37" s="256"/>
      <c r="P37" s="256"/>
      <c r="Q37" s="256"/>
      <c r="R37" s="256"/>
      <c r="S37" s="256"/>
    </row>
    <row r="38" spans="1:19" ht="15" customHeight="1" thickBot="1" x14ac:dyDescent="0.35">
      <c r="A38" s="163" t="s">
        <v>5</v>
      </c>
      <c r="B38" s="279" t="s">
        <v>224</v>
      </c>
      <c r="C38" s="332" t="s">
        <v>261</v>
      </c>
      <c r="D38" s="332"/>
      <c r="E38" s="333"/>
      <c r="F38" s="280">
        <v>0</v>
      </c>
      <c r="G38" s="281" t="s">
        <v>262</v>
      </c>
      <c r="H38" s="281" t="s">
        <v>263</v>
      </c>
      <c r="I38" s="282" t="s">
        <v>264</v>
      </c>
      <c r="J38" s="163" t="s">
        <v>5</v>
      </c>
      <c r="K38" s="164" t="s">
        <v>5</v>
      </c>
      <c r="L38" s="229">
        <f>F38*500</f>
        <v>0</v>
      </c>
      <c r="M38" s="230"/>
      <c r="N38" s="230"/>
      <c r="O38" s="230"/>
      <c r="P38" s="230"/>
      <c r="Q38" s="230"/>
      <c r="R38" s="230"/>
      <c r="S38" s="230"/>
    </row>
    <row r="39" spans="1:19" ht="15" customHeight="1" x14ac:dyDescent="0.3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L39" s="229"/>
      <c r="M39" s="230"/>
      <c r="N39" s="230"/>
      <c r="O39" s="230"/>
      <c r="P39" s="230"/>
      <c r="Q39" s="230"/>
      <c r="R39" s="230"/>
      <c r="S39" s="230"/>
    </row>
    <row r="40" spans="1:19" ht="15" customHeight="1" x14ac:dyDescent="0.3">
      <c r="A40" s="163" t="s">
        <v>5</v>
      </c>
      <c r="B40" s="163" t="s">
        <v>265</v>
      </c>
      <c r="C40" s="163"/>
      <c r="D40" s="163"/>
      <c r="E40" s="163"/>
      <c r="F40" s="163"/>
      <c r="G40" s="163"/>
      <c r="H40" s="163"/>
      <c r="I40" s="163"/>
      <c r="J40" s="163"/>
      <c r="L40" s="229"/>
      <c r="M40" s="230"/>
      <c r="N40" s="230"/>
      <c r="O40" s="230"/>
      <c r="P40" s="230"/>
      <c r="Q40" s="230"/>
      <c r="R40" s="230"/>
      <c r="S40" s="230"/>
    </row>
    <row r="41" spans="1:19" ht="15" customHeight="1" x14ac:dyDescent="0.3">
      <c r="A41" s="163" t="s">
        <v>5</v>
      </c>
      <c r="B41" s="163" t="s">
        <v>266</v>
      </c>
      <c r="C41" s="163"/>
      <c r="D41" s="163"/>
      <c r="E41" s="163"/>
      <c r="F41" s="163"/>
      <c r="G41" s="163"/>
      <c r="H41" s="163"/>
      <c r="I41" s="163"/>
      <c r="J41" s="163"/>
    </row>
    <row r="42" spans="1:19" ht="15" customHeight="1" x14ac:dyDescent="0.3">
      <c r="A42" s="163"/>
      <c r="B42" s="163"/>
      <c r="C42" s="163"/>
      <c r="D42" s="163"/>
      <c r="E42" s="163"/>
      <c r="F42" s="163"/>
      <c r="G42" s="163"/>
      <c r="H42" s="163"/>
      <c r="I42" s="163"/>
      <c r="J42" s="163"/>
    </row>
    <row r="43" spans="1:19" ht="15" customHeight="1" x14ac:dyDescent="0.3">
      <c r="A43" s="163"/>
      <c r="B43" s="163"/>
      <c r="C43" s="163"/>
      <c r="D43" s="163"/>
      <c r="E43" s="163"/>
      <c r="F43" s="163"/>
      <c r="G43" s="163"/>
      <c r="H43" s="163"/>
      <c r="I43" s="163"/>
      <c r="J43" s="163"/>
    </row>
    <row r="44" spans="1:19" ht="15" customHeight="1" x14ac:dyDescent="0.3">
      <c r="A44" s="319" t="s">
        <v>30</v>
      </c>
      <c r="B44" s="319"/>
      <c r="C44" s="320"/>
      <c r="D44" s="316">
        <f>Inschrijfbiljet!D36</f>
        <v>0</v>
      </c>
      <c r="E44" s="294"/>
      <c r="F44" s="172" t="s">
        <v>31</v>
      </c>
      <c r="G44" s="334">
        <f>Inschrijfbiljet!H36</f>
        <v>0</v>
      </c>
      <c r="H44" s="335"/>
      <c r="I44" s="163"/>
      <c r="J44" s="163"/>
    </row>
    <row r="45" spans="1:19" ht="15" customHeight="1" x14ac:dyDescent="0.3">
      <c r="A45" s="163"/>
      <c r="B45" s="163"/>
      <c r="C45" s="163"/>
      <c r="D45" s="163"/>
      <c r="E45" s="163"/>
      <c r="F45" s="163"/>
      <c r="G45" s="163"/>
      <c r="H45" s="163"/>
      <c r="I45" s="163"/>
      <c r="J45" s="163"/>
    </row>
    <row r="46" spans="1:19" ht="15" customHeight="1" x14ac:dyDescent="0.3">
      <c r="B46" s="163"/>
      <c r="C46" s="163"/>
      <c r="D46" s="163"/>
      <c r="E46" s="163"/>
      <c r="F46" s="163"/>
      <c r="G46" s="163"/>
      <c r="H46" s="163"/>
      <c r="I46" s="163"/>
      <c r="J46" s="163"/>
    </row>
    <row r="47" spans="1:19" ht="15" customHeight="1" x14ac:dyDescent="0.3">
      <c r="A47" s="319" t="s">
        <v>32</v>
      </c>
      <c r="B47" s="319"/>
      <c r="C47" s="320"/>
      <c r="D47" s="321">
        <f>Inschrijfbiljet!E4</f>
        <v>0</v>
      </c>
      <c r="E47" s="293"/>
      <c r="F47" s="294"/>
      <c r="G47" s="163"/>
      <c r="H47" s="163"/>
      <c r="I47" s="163"/>
      <c r="J47" s="163"/>
    </row>
    <row r="48" spans="1:19" ht="15" customHeight="1" thickBot="1" x14ac:dyDescent="0.35">
      <c r="B48" s="163" t="s">
        <v>5</v>
      </c>
      <c r="C48" s="163" t="s">
        <v>5</v>
      </c>
      <c r="D48" s="163" t="s">
        <v>5</v>
      </c>
      <c r="E48" s="163" t="s">
        <v>5</v>
      </c>
      <c r="F48" s="163" t="s">
        <v>5</v>
      </c>
      <c r="G48" s="163" t="s">
        <v>5</v>
      </c>
      <c r="H48" s="163" t="s">
        <v>34</v>
      </c>
      <c r="I48" s="163"/>
      <c r="J48" s="163"/>
    </row>
    <row r="49" spans="1:10" x14ac:dyDescent="0.3">
      <c r="A49" s="163" t="s">
        <v>33</v>
      </c>
      <c r="B49" s="163"/>
      <c r="C49" s="163"/>
      <c r="D49" s="216"/>
      <c r="E49" s="217"/>
      <c r="F49" s="163"/>
      <c r="G49" s="163"/>
      <c r="H49" s="163"/>
      <c r="I49" s="163"/>
      <c r="J49" s="163"/>
    </row>
    <row r="50" spans="1:10" x14ac:dyDescent="0.3">
      <c r="A50" s="163"/>
      <c r="B50" s="163"/>
      <c r="C50" s="163"/>
      <c r="D50" s="218"/>
      <c r="E50" s="219"/>
      <c r="F50" s="163"/>
      <c r="G50" s="163"/>
      <c r="H50" s="163"/>
      <c r="I50" s="163"/>
      <c r="J50" s="163"/>
    </row>
    <row r="51" spans="1:10" ht="15" thickBot="1" x14ac:dyDescent="0.35">
      <c r="A51" s="163"/>
      <c r="B51" s="163"/>
      <c r="C51" s="163"/>
      <c r="D51" s="220"/>
      <c r="E51" s="221"/>
      <c r="F51" s="163"/>
      <c r="G51" s="163"/>
      <c r="H51" s="163"/>
      <c r="I51" s="163"/>
      <c r="J51" s="163"/>
    </row>
    <row r="52" spans="1:10" x14ac:dyDescent="0.3">
      <c r="A52" s="163"/>
      <c r="B52" s="163"/>
      <c r="C52" s="163"/>
      <c r="D52" s="163"/>
      <c r="E52" s="163"/>
      <c r="F52" s="163"/>
      <c r="G52" s="163"/>
      <c r="H52" s="163"/>
      <c r="I52" s="163"/>
      <c r="J52" s="163"/>
    </row>
    <row r="53" spans="1:10" x14ac:dyDescent="0.3">
      <c r="J53" s="163"/>
    </row>
  </sheetData>
  <sheetProtection algorithmName="SHA-512" hashValue="LsM7kgaUjU5/cqJH4j+S9sJmFg8PpeT6NwngbQLpTWc3YzYQu38aCDSf1BUzfwQJKfS9RQxXLXlS2Xsz8XWBxw==" saltValue="qHfodWs72IcdoJc7eMJjig==" spinCount="100000" sheet="1" objects="1" scenarios="1" selectLockedCells="1"/>
  <mergeCells count="21">
    <mergeCell ref="A44:C44"/>
    <mergeCell ref="D44:E44"/>
    <mergeCell ref="G44:H44"/>
    <mergeCell ref="A47:C47"/>
    <mergeCell ref="D47:F47"/>
    <mergeCell ref="B21:E21"/>
    <mergeCell ref="B22:E22"/>
    <mergeCell ref="B23:H24"/>
    <mergeCell ref="C38:E38"/>
    <mergeCell ref="C13:E13"/>
    <mergeCell ref="C14:E14"/>
    <mergeCell ref="C15:E15"/>
    <mergeCell ref="B17:E17"/>
    <mergeCell ref="B18:E18"/>
    <mergeCell ref="B20:E20"/>
    <mergeCell ref="A10:J10"/>
    <mergeCell ref="B1:I1"/>
    <mergeCell ref="D4:H4"/>
    <mergeCell ref="E6:G6"/>
    <mergeCell ref="A8:J8"/>
    <mergeCell ref="A9:J9"/>
  </mergeCells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4DD69-59EC-4501-BCE1-BAFC53640BCE}">
  <sheetPr>
    <pageSetUpPr fitToPage="1"/>
  </sheetPr>
  <dimension ref="A3:XFA47"/>
  <sheetViews>
    <sheetView showGridLines="0" showRowColHeaders="0" showZeros="0" view="pageBreakPreview" zoomScale="85" zoomScaleNormal="100" zoomScaleSheetLayoutView="85" workbookViewId="0">
      <selection activeCell="E34" sqref="E34:G34"/>
    </sheetView>
  </sheetViews>
  <sheetFormatPr defaultColWidth="8.88671875" defaultRowHeight="14.4" x14ac:dyDescent="0.3"/>
  <cols>
    <col min="1" max="1" width="8.88671875" style="259"/>
    <col min="2" max="2" width="13" style="259" customWidth="1"/>
    <col min="3" max="7" width="8.88671875" style="259"/>
    <col min="8" max="8" width="25.33203125" style="259" customWidth="1"/>
    <col min="9" max="9" width="11.44140625" style="259" customWidth="1"/>
    <col min="10" max="16381" width="8.88671875" style="259"/>
  </cols>
  <sheetData>
    <row r="3" spans="1:8" ht="17.399999999999999" x14ac:dyDescent="0.3">
      <c r="A3" s="259" t="s">
        <v>5</v>
      </c>
      <c r="B3" s="336" t="str">
        <f>[1]Inschrijfbiljet!A1</f>
        <v>Inschrijfbiljet C2369143 (provincie Noord-Brabant)</v>
      </c>
      <c r="C3" s="337"/>
      <c r="D3" s="337"/>
      <c r="E3" s="337"/>
      <c r="F3" s="337"/>
      <c r="G3" s="337"/>
      <c r="H3" s="337"/>
    </row>
    <row r="5" spans="1:8" ht="17.399999999999999" x14ac:dyDescent="0.3">
      <c r="A5" s="259" t="s">
        <v>5</v>
      </c>
      <c r="B5" s="336" t="s">
        <v>290</v>
      </c>
      <c r="C5" s="337"/>
      <c r="D5" s="337"/>
      <c r="E5" s="337"/>
      <c r="F5" s="337"/>
      <c r="G5" s="337"/>
      <c r="H5" s="337"/>
    </row>
    <row r="7" spans="1:8" ht="17.399999999999999" x14ac:dyDescent="0.3">
      <c r="A7" s="259" t="s">
        <v>5</v>
      </c>
      <c r="B7" s="260" t="s">
        <v>218</v>
      </c>
      <c r="C7" s="259" t="s">
        <v>5</v>
      </c>
      <c r="D7" s="338">
        <f>Inschrijfbiljet!E4</f>
        <v>0</v>
      </c>
      <c r="E7" s="293"/>
      <c r="F7" s="293"/>
      <c r="G7" s="293"/>
      <c r="H7" s="294"/>
    </row>
    <row r="8" spans="1:8" ht="17.399999999999999" x14ac:dyDescent="0.3">
      <c r="B8" s="260"/>
      <c r="D8" s="261"/>
      <c r="E8" s="261"/>
      <c r="F8" s="261"/>
      <c r="G8" s="261"/>
      <c r="H8" s="261"/>
    </row>
    <row r="10" spans="1:8" ht="13.95" customHeight="1" thickBot="1" x14ac:dyDescent="0.35"/>
    <row r="11" spans="1:8" ht="15" thickBot="1" x14ac:dyDescent="0.35">
      <c r="A11" s="259" t="s">
        <v>5</v>
      </c>
      <c r="B11" s="339" t="s">
        <v>291</v>
      </c>
      <c r="C11" s="340"/>
      <c r="D11" s="341"/>
      <c r="E11" s="343" t="s">
        <v>292</v>
      </c>
      <c r="F11" s="344"/>
      <c r="G11" s="344"/>
      <c r="H11" s="345"/>
    </row>
    <row r="12" spans="1:8" ht="13.95" customHeight="1" thickBot="1" x14ac:dyDescent="0.35">
      <c r="A12" s="259" t="s">
        <v>5</v>
      </c>
      <c r="B12" s="324"/>
      <c r="C12" s="325"/>
      <c r="D12" s="342"/>
      <c r="E12" s="346" t="s">
        <v>35</v>
      </c>
      <c r="F12" s="347"/>
      <c r="G12" s="348"/>
      <c r="H12" s="262" t="s">
        <v>59</v>
      </c>
    </row>
    <row r="13" spans="1:8" x14ac:dyDescent="0.3">
      <c r="B13" s="349"/>
      <c r="C13" s="350"/>
      <c r="D13" s="351"/>
      <c r="E13" s="352"/>
      <c r="F13" s="353"/>
      <c r="G13" s="354"/>
      <c r="H13" s="5"/>
    </row>
    <row r="14" spans="1:8" x14ac:dyDescent="0.3">
      <c r="B14" s="355"/>
      <c r="C14" s="356"/>
      <c r="D14" s="357"/>
      <c r="E14" s="358"/>
      <c r="F14" s="356"/>
      <c r="G14" s="357"/>
      <c r="H14" s="6"/>
    </row>
    <row r="15" spans="1:8" x14ac:dyDescent="0.3">
      <c r="B15" s="355"/>
      <c r="C15" s="356"/>
      <c r="D15" s="357"/>
      <c r="E15" s="358"/>
      <c r="F15" s="356"/>
      <c r="G15" s="357"/>
      <c r="H15" s="6"/>
    </row>
    <row r="16" spans="1:8" x14ac:dyDescent="0.3">
      <c r="B16" s="359"/>
      <c r="C16" s="356"/>
      <c r="D16" s="357"/>
      <c r="E16" s="360"/>
      <c r="F16" s="356"/>
      <c r="G16" s="357"/>
      <c r="H16" s="6"/>
    </row>
    <row r="17" spans="2:8" x14ac:dyDescent="0.3">
      <c r="B17" s="359"/>
      <c r="C17" s="356"/>
      <c r="D17" s="357"/>
      <c r="E17" s="360"/>
      <c r="F17" s="356"/>
      <c r="G17" s="357"/>
      <c r="H17" s="6"/>
    </row>
    <row r="18" spans="2:8" x14ac:dyDescent="0.3">
      <c r="B18" s="359"/>
      <c r="C18" s="356"/>
      <c r="D18" s="357"/>
      <c r="E18" s="360"/>
      <c r="F18" s="356"/>
      <c r="G18" s="357"/>
      <c r="H18" s="6"/>
    </row>
    <row r="19" spans="2:8" x14ac:dyDescent="0.3">
      <c r="B19" s="359"/>
      <c r="C19" s="356"/>
      <c r="D19" s="357"/>
      <c r="E19" s="360"/>
      <c r="F19" s="356"/>
      <c r="G19" s="357"/>
      <c r="H19" s="6"/>
    </row>
    <row r="20" spans="2:8" x14ac:dyDescent="0.3">
      <c r="B20" s="359"/>
      <c r="C20" s="356"/>
      <c r="D20" s="357"/>
      <c r="E20" s="360"/>
      <c r="F20" s="356"/>
      <c r="G20" s="357"/>
      <c r="H20" s="6"/>
    </row>
    <row r="21" spans="2:8" x14ac:dyDescent="0.3">
      <c r="B21" s="359"/>
      <c r="C21" s="356"/>
      <c r="D21" s="357"/>
      <c r="E21" s="360"/>
      <c r="F21" s="356"/>
      <c r="G21" s="357"/>
      <c r="H21" s="6"/>
    </row>
    <row r="22" spans="2:8" x14ac:dyDescent="0.3">
      <c r="B22" s="359"/>
      <c r="C22" s="356"/>
      <c r="D22" s="357"/>
      <c r="E22" s="360"/>
      <c r="F22" s="356"/>
      <c r="G22" s="357"/>
      <c r="H22" s="6"/>
    </row>
    <row r="23" spans="2:8" x14ac:dyDescent="0.3">
      <c r="B23" s="359"/>
      <c r="C23" s="356"/>
      <c r="D23" s="357"/>
      <c r="E23" s="360"/>
      <c r="F23" s="356"/>
      <c r="G23" s="357"/>
      <c r="H23" s="6"/>
    </row>
    <row r="24" spans="2:8" x14ac:dyDescent="0.3">
      <c r="B24" s="359"/>
      <c r="C24" s="356"/>
      <c r="D24" s="357"/>
      <c r="E24" s="360"/>
      <c r="F24" s="356"/>
      <c r="G24" s="357"/>
      <c r="H24" s="6"/>
    </row>
    <row r="25" spans="2:8" x14ac:dyDescent="0.3">
      <c r="B25" s="359"/>
      <c r="C25" s="356"/>
      <c r="D25" s="357"/>
      <c r="E25" s="360"/>
      <c r="F25" s="356"/>
      <c r="G25" s="357"/>
      <c r="H25" s="6"/>
    </row>
    <row r="26" spans="2:8" x14ac:dyDescent="0.3">
      <c r="B26" s="359"/>
      <c r="C26" s="356"/>
      <c r="D26" s="357"/>
      <c r="E26" s="360"/>
      <c r="F26" s="356"/>
      <c r="G26" s="357"/>
      <c r="H26" s="6"/>
    </row>
    <row r="27" spans="2:8" x14ac:dyDescent="0.3">
      <c r="B27" s="359"/>
      <c r="C27" s="356"/>
      <c r="D27" s="357"/>
      <c r="E27" s="360"/>
      <c r="F27" s="356"/>
      <c r="G27" s="357"/>
      <c r="H27" s="6"/>
    </row>
    <row r="28" spans="2:8" x14ac:dyDescent="0.3">
      <c r="B28" s="359"/>
      <c r="C28" s="356"/>
      <c r="D28" s="357"/>
      <c r="E28" s="360"/>
      <c r="F28" s="356"/>
      <c r="G28" s="357"/>
      <c r="H28" s="6"/>
    </row>
    <row r="29" spans="2:8" x14ac:dyDescent="0.3">
      <c r="B29" s="359"/>
      <c r="C29" s="356"/>
      <c r="D29" s="357"/>
      <c r="E29" s="360"/>
      <c r="F29" s="356"/>
      <c r="G29" s="357"/>
      <c r="H29" s="6"/>
    </row>
    <row r="30" spans="2:8" x14ac:dyDescent="0.3">
      <c r="B30" s="359"/>
      <c r="C30" s="356"/>
      <c r="D30" s="357"/>
      <c r="E30" s="360"/>
      <c r="F30" s="356"/>
      <c r="G30" s="357"/>
      <c r="H30" s="6"/>
    </row>
    <row r="31" spans="2:8" x14ac:dyDescent="0.3">
      <c r="B31" s="359"/>
      <c r="C31" s="356"/>
      <c r="D31" s="357"/>
      <c r="E31" s="360"/>
      <c r="F31" s="356"/>
      <c r="G31" s="357"/>
      <c r="H31" s="6"/>
    </row>
    <row r="32" spans="2:8" x14ac:dyDescent="0.3">
      <c r="B32" s="359"/>
      <c r="C32" s="356"/>
      <c r="D32" s="357"/>
      <c r="E32" s="360"/>
      <c r="F32" s="356"/>
      <c r="G32" s="357"/>
      <c r="H32" s="6"/>
    </row>
    <row r="33" spans="1:8" x14ac:dyDescent="0.3">
      <c r="B33" s="359"/>
      <c r="C33" s="356"/>
      <c r="D33" s="357"/>
      <c r="E33" s="360"/>
      <c r="F33" s="356"/>
      <c r="G33" s="357"/>
      <c r="H33" s="6"/>
    </row>
    <row r="34" spans="1:8" x14ac:dyDescent="0.3">
      <c r="B34" s="359"/>
      <c r="C34" s="356"/>
      <c r="D34" s="357"/>
      <c r="E34" s="360"/>
      <c r="F34" s="356"/>
      <c r="G34" s="357"/>
      <c r="H34" s="6"/>
    </row>
    <row r="35" spans="1:8" x14ac:dyDescent="0.3">
      <c r="B35" s="359"/>
      <c r="C35" s="356"/>
      <c r="D35" s="357"/>
      <c r="E35" s="360"/>
      <c r="F35" s="356"/>
      <c r="G35" s="357"/>
      <c r="H35" s="6"/>
    </row>
    <row r="36" spans="1:8" ht="13.95" customHeight="1" thickBot="1" x14ac:dyDescent="0.35">
      <c r="B36" s="361"/>
      <c r="C36" s="362"/>
      <c r="D36" s="363"/>
      <c r="E36" s="364"/>
      <c r="F36" s="362"/>
      <c r="G36" s="363"/>
      <c r="H36" s="7"/>
    </row>
    <row r="38" spans="1:8" x14ac:dyDescent="0.3">
      <c r="A38" s="263"/>
      <c r="B38" s="263"/>
      <c r="C38" s="263"/>
      <c r="D38" s="263"/>
      <c r="E38" s="263"/>
      <c r="F38" s="263"/>
      <c r="G38" s="263"/>
      <c r="H38" s="263"/>
    </row>
    <row r="39" spans="1:8" x14ac:dyDescent="0.3">
      <c r="A39" s="365" t="s">
        <v>30</v>
      </c>
      <c r="B39" s="366"/>
      <c r="C39" s="367">
        <f>Inschrijfbiljet!D36</f>
        <v>0</v>
      </c>
      <c r="D39" s="293"/>
      <c r="E39" s="294"/>
      <c r="F39" s="264" t="s">
        <v>5</v>
      </c>
      <c r="G39" s="265" t="s">
        <v>31</v>
      </c>
      <c r="H39" s="266">
        <f>Inschrijfbiljet!H36</f>
        <v>0</v>
      </c>
    </row>
    <row r="40" spans="1:8" x14ac:dyDescent="0.3">
      <c r="A40" s="263"/>
      <c r="B40" s="263"/>
      <c r="C40" s="263"/>
      <c r="D40" s="263"/>
      <c r="E40" s="263"/>
      <c r="F40" s="263"/>
      <c r="G40" s="263"/>
      <c r="H40" s="263"/>
    </row>
    <row r="41" spans="1:8" ht="13.95" customHeight="1" x14ac:dyDescent="0.3">
      <c r="A41" s="365" t="s">
        <v>32</v>
      </c>
      <c r="B41" s="366"/>
      <c r="C41" s="368">
        <f>Inschrijfbiljet!E4</f>
        <v>0</v>
      </c>
      <c r="D41" s="293"/>
      <c r="E41" s="293"/>
      <c r="F41" s="294"/>
      <c r="G41" s="263"/>
      <c r="H41" s="263"/>
    </row>
    <row r="42" spans="1:8" ht="13.95" customHeight="1" thickBot="1" x14ac:dyDescent="0.35">
      <c r="A42" s="263"/>
      <c r="B42" s="263"/>
      <c r="C42" s="263"/>
      <c r="D42" s="267"/>
      <c r="E42" s="267"/>
      <c r="F42" s="267"/>
      <c r="G42" s="263"/>
      <c r="H42" s="263"/>
    </row>
    <row r="43" spans="1:8" x14ac:dyDescent="0.3">
      <c r="A43" s="365" t="s">
        <v>33</v>
      </c>
      <c r="B43" s="365"/>
      <c r="C43" s="268"/>
      <c r="D43" s="269" t="s">
        <v>5</v>
      </c>
      <c r="E43" s="263"/>
      <c r="F43" s="263"/>
      <c r="G43" s="263" t="s">
        <v>34</v>
      </c>
    </row>
    <row r="44" spans="1:8" x14ac:dyDescent="0.3">
      <c r="A44" s="270"/>
      <c r="B44" s="270"/>
      <c r="C44" s="271" t="s">
        <v>5</v>
      </c>
      <c r="D44" s="272"/>
      <c r="E44" s="270"/>
      <c r="F44" s="270"/>
      <c r="G44" s="270"/>
      <c r="H44" s="270"/>
    </row>
    <row r="45" spans="1:8" ht="15" thickBot="1" x14ac:dyDescent="0.35">
      <c r="A45" s="270"/>
      <c r="B45" s="270"/>
      <c r="C45" s="273"/>
      <c r="D45" s="274"/>
      <c r="E45" s="270"/>
      <c r="F45" s="270"/>
      <c r="G45" s="270"/>
      <c r="H45" s="270"/>
    </row>
    <row r="46" spans="1:8" x14ac:dyDescent="0.3">
      <c r="A46" s="270"/>
      <c r="B46" s="270"/>
      <c r="C46" s="270"/>
      <c r="D46" s="270"/>
      <c r="E46" s="270"/>
      <c r="F46" s="270"/>
      <c r="G46" s="270"/>
      <c r="H46" s="270"/>
    </row>
    <row r="47" spans="1:8" x14ac:dyDescent="0.3">
      <c r="A47" s="270"/>
      <c r="B47" s="270"/>
      <c r="C47" s="270"/>
      <c r="D47" s="270"/>
      <c r="E47" s="270"/>
      <c r="F47" s="270"/>
      <c r="G47" s="270"/>
      <c r="H47" s="270"/>
    </row>
  </sheetData>
  <sheetProtection algorithmName="SHA-512" hashValue="l4D0rU58CZ0l4RFIeD85v43yIZw2JTcJmuqf7W3iPKzWAWsXKX47k3KW9Y7zIVLlhRd1sixF9MdbEfJekqD2eQ==" saltValue="0YO6VL3XKtqs8Xe0izx6xg==" spinCount="100000" sheet="1" objects="1" scenarios="1" selectLockedCells="1"/>
  <mergeCells count="59">
    <mergeCell ref="A39:B39"/>
    <mergeCell ref="C39:E39"/>
    <mergeCell ref="A41:B41"/>
    <mergeCell ref="C41:F41"/>
    <mergeCell ref="A43:B43"/>
    <mergeCell ref="B34:D34"/>
    <mergeCell ref="E34:G34"/>
    <mergeCell ref="B35:D35"/>
    <mergeCell ref="E35:G35"/>
    <mergeCell ref="B36:D36"/>
    <mergeCell ref="E36:G36"/>
    <mergeCell ref="B31:D31"/>
    <mergeCell ref="E31:G31"/>
    <mergeCell ref="B32:D32"/>
    <mergeCell ref="E32:G32"/>
    <mergeCell ref="B33:D33"/>
    <mergeCell ref="E33:G33"/>
    <mergeCell ref="B28:D28"/>
    <mergeCell ref="E28:G28"/>
    <mergeCell ref="B29:D29"/>
    <mergeCell ref="E29:G29"/>
    <mergeCell ref="B30:D30"/>
    <mergeCell ref="E30:G30"/>
    <mergeCell ref="B25:D25"/>
    <mergeCell ref="E25:G25"/>
    <mergeCell ref="B26:D26"/>
    <mergeCell ref="E26:G26"/>
    <mergeCell ref="B27:D27"/>
    <mergeCell ref="E27:G27"/>
    <mergeCell ref="B22:D22"/>
    <mergeCell ref="E22:G22"/>
    <mergeCell ref="B23:D23"/>
    <mergeCell ref="E23:G23"/>
    <mergeCell ref="B24:D24"/>
    <mergeCell ref="E24:G24"/>
    <mergeCell ref="B19:D19"/>
    <mergeCell ref="E19:G19"/>
    <mergeCell ref="B20:D20"/>
    <mergeCell ref="E20:G20"/>
    <mergeCell ref="B21:D21"/>
    <mergeCell ref="E21:G21"/>
    <mergeCell ref="B16:D16"/>
    <mergeCell ref="E16:G16"/>
    <mergeCell ref="B17:D17"/>
    <mergeCell ref="E17:G17"/>
    <mergeCell ref="B18:D18"/>
    <mergeCell ref="E18:G18"/>
    <mergeCell ref="B13:D13"/>
    <mergeCell ref="E13:G13"/>
    <mergeCell ref="B14:D14"/>
    <mergeCell ref="E14:G14"/>
    <mergeCell ref="B15:D15"/>
    <mergeCell ref="E15:G15"/>
    <mergeCell ref="B3:H3"/>
    <mergeCell ref="B5:H5"/>
    <mergeCell ref="D7:H7"/>
    <mergeCell ref="B11:D12"/>
    <mergeCell ref="E11:H11"/>
    <mergeCell ref="E12:G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5</vt:i4>
      </vt:variant>
    </vt:vector>
  </HeadingPairs>
  <TitlesOfParts>
    <vt:vector size="11" baseType="lpstr">
      <vt:lpstr>Inschrijfbiljet</vt:lpstr>
      <vt:lpstr>Verzamelblad per gebouw</vt:lpstr>
      <vt:lpstr>A Inventaris</vt:lpstr>
      <vt:lpstr>B calc schema</vt:lpstr>
      <vt:lpstr>C calc schema proj</vt:lpstr>
      <vt:lpstr>D voorst subco</vt:lpstr>
      <vt:lpstr>'A Inventaris'!Afdrukbereik</vt:lpstr>
      <vt:lpstr>'B calc schema'!Afdrukbereik</vt:lpstr>
      <vt:lpstr>'C calc schema proj'!Afdrukbereik</vt:lpstr>
      <vt:lpstr>'D voorst subco'!Afdrukbereik</vt:lpstr>
      <vt:lpstr>Inschrijfbiljet!Afdrukbereik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van Duijnhoven | ICSadviseurs</dc:creator>
  <cp:lastModifiedBy>Jesper van Duijnhoven | ICSadviseurs</cp:lastModifiedBy>
  <cp:lastPrinted>2026-08-06T08:14:54Z</cp:lastPrinted>
  <dcterms:created xsi:type="dcterms:W3CDTF">2026-08-06T08:04:15Z</dcterms:created>
  <dcterms:modified xsi:type="dcterms:W3CDTF">2026-09-03T11:46:46Z</dcterms:modified>
</cp:coreProperties>
</file>