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talnet.sharepoint.com/sites/2021CardmanagementsysteemToegangspassen/Gedeelde documenten/03 Aanbestedingsfase/02 Bijlagen/"/>
    </mc:Choice>
  </mc:AlternateContent>
  <xr:revisionPtr revIDLastSave="194" documentId="8_{3C09B17A-1994-4C39-88AE-5953D253DF13}" xr6:coauthVersionLast="47" xr6:coauthVersionMax="47" xr10:uidLastSave="{4AC3E79B-2D97-40D0-9606-D3DC885FC095}"/>
  <bookViews>
    <workbookView xWindow="-108" yWindow="-108" windowWidth="41496" windowHeight="16776" xr2:uid="{9FB381E3-F2E8-46BF-BA84-BF3BB7572ED6}"/>
  </bookViews>
  <sheets>
    <sheet name="Inschrijfsom" sheetId="1" r:id="rId1"/>
  </sheets>
  <definedNames>
    <definedName name="Staffel">Inschrijfsom!$A$54:$B$57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 l="1"/>
  <c r="E23" i="1" l="1"/>
  <c r="I23" i="1" s="1"/>
  <c r="E11" i="1"/>
  <c r="I11" i="1" s="1"/>
  <c r="E22" i="1"/>
  <c r="I22" i="1" s="1"/>
  <c r="E21" i="1"/>
  <c r="I21" i="1" s="1"/>
  <c r="E20" i="1"/>
  <c r="I20" i="1" s="1"/>
  <c r="E15" i="1"/>
  <c r="I15" i="1" s="1"/>
  <c r="I16" i="1"/>
  <c r="E17" i="1"/>
  <c r="I17" i="1" s="1"/>
  <c r="E12" i="1"/>
  <c r="I12" i="1" s="1"/>
  <c r="E10" i="1"/>
  <c r="G10" i="1" s="1"/>
  <c r="I10" i="1" l="1"/>
  <c r="G12" i="1"/>
  <c r="G11" i="1"/>
  <c r="E29" i="1"/>
  <c r="E28" i="1"/>
  <c r="E27" i="1"/>
  <c r="G27" i="1" s="1"/>
  <c r="E26" i="1"/>
  <c r="E14" i="1"/>
  <c r="G26" i="1" l="1"/>
  <c r="I26" i="1"/>
  <c r="I14" i="1"/>
  <c r="G29" i="1"/>
  <c r="I29" i="1"/>
  <c r="I27" i="1"/>
  <c r="G28" i="1"/>
  <c r="I28" i="1"/>
  <c r="G34" i="1" l="1"/>
  <c r="G35" i="1" s="1"/>
  <c r="I34" i="1"/>
</calcChain>
</file>

<file path=xl/sharedStrings.xml><?xml version="1.0" encoding="utf-8"?>
<sst xmlns="http://schemas.openxmlformats.org/spreadsheetml/2006/main" count="74" uniqueCount="66">
  <si>
    <t>Toelichting</t>
  </si>
  <si>
    <t>GRIJS = Door inschrijver in te vullen velden</t>
  </si>
  <si>
    <t>Onderdeel</t>
  </si>
  <si>
    <t>Fictief aantal gebruikers/ eenheden</t>
  </si>
  <si>
    <t>BTW %</t>
  </si>
  <si>
    <t>Totale gemiddelde kosten per jaar
(incl. BTW)</t>
  </si>
  <si>
    <t>Rekenfactor</t>
  </si>
  <si>
    <t>Aantal</t>
  </si>
  <si>
    <t>Prijs per jaar</t>
  </si>
  <si>
    <t>Totaal</t>
  </si>
  <si>
    <t>Totaal eenmalig</t>
  </si>
  <si>
    <t>Opleiding en training beheer/superuser</t>
  </si>
  <si>
    <t>Uurtarieven (extra werkzaamheden) gedurende looptijd</t>
  </si>
  <si>
    <t>Per uur</t>
  </si>
  <si>
    <t xml:space="preserve">Uurtarief projectleider bij serieuze wijziging uitgangspunten/opdracht </t>
  </si>
  <si>
    <t>Uurtarief maatwerk programmering/uitvoering enzovoort</t>
  </si>
  <si>
    <t>Opleiding/training voor medewerkers (groepssessies)</t>
  </si>
  <si>
    <t>Fictieve inschrijfsom (excl. BTW)</t>
  </si>
  <si>
    <t>Ondertekening</t>
  </si>
  <si>
    <t>Naam bedrijf</t>
  </si>
  <si>
    <t>Naam ondertekenaar:(rechtsgeldig)</t>
  </si>
  <si>
    <t>Functie ondertekenaar</t>
  </si>
  <si>
    <t>Vestigingsplaats:</t>
  </si>
  <si>
    <t>Datum:</t>
  </si>
  <si>
    <t>Handtekening:</t>
  </si>
  <si>
    <t>Fictieve TCO per jaar (incl. BTW)</t>
  </si>
  <si>
    <t xml:space="preserve">inschrijfbiljet </t>
  </si>
  <si>
    <t>n.v.t.</t>
  </si>
  <si>
    <t>Per jaar</t>
  </si>
  <si>
    <t>Eenmalige kosten (implementatiefase)</t>
  </si>
  <si>
    <t>Kamer van koophandel nummer</t>
  </si>
  <si>
    <t>Rekenprijs per jaar</t>
  </si>
  <si>
    <t>Rekenprijs Eenmalig</t>
  </si>
  <si>
    <t>Extra optioneel opleiding en training beheer/superuser (Prijs per uur)</t>
  </si>
  <si>
    <t>Extra optioneel opleiding en training gebruiker (Prijs per uur)</t>
  </si>
  <si>
    <t>Realiseren koppelingen</t>
  </si>
  <si>
    <t>Matica printer XID8300</t>
  </si>
  <si>
    <t>Prijzen exclusief btw</t>
  </si>
  <si>
    <t xml:space="preserve">Prijzenblad Online CardManagement Syteem </t>
  </si>
  <si>
    <t>OPTIE Printers en supplies</t>
  </si>
  <si>
    <t>10 jaar</t>
  </si>
  <si>
    <t>Kosten verdeeld over 10 jaar</t>
  </si>
  <si>
    <t>(10 jaar)</t>
  </si>
  <si>
    <t>A</t>
  </si>
  <si>
    <t>Inschrijfsom (A+B+C+D)</t>
  </si>
  <si>
    <t>Mifare classic pas 4kb extra nalevering</t>
  </si>
  <si>
    <t>C</t>
  </si>
  <si>
    <t>D</t>
  </si>
  <si>
    <t>Implementatie/migratie kosten (eenmalig) 
Inclusief basis training voor 30 personen (in 4 delen)</t>
  </si>
  <si>
    <t>LET OP</t>
  </si>
  <si>
    <t>Licentie per extra gebruiker buiten de 30 geraamde gebruikers</t>
  </si>
  <si>
    <t>BTW</t>
  </si>
  <si>
    <t>Inclusief</t>
  </si>
  <si>
    <t>Platform kosten inclusief onderhoud en supplies</t>
  </si>
  <si>
    <t>Desfire pas (optie) extra nalevering</t>
  </si>
  <si>
    <t>Encoding module Mifare classic / desfire</t>
  </si>
  <si>
    <t>Exclusief btw</t>
  </si>
  <si>
    <t>minimum inschrijfsom exclusief btw bedraagt</t>
  </si>
  <si>
    <t>maximum inschrijfsom exclusief btw bedraagt</t>
  </si>
  <si>
    <t>ONGELDIG</t>
  </si>
  <si>
    <t>Rekenprijs eenmalig</t>
  </si>
  <si>
    <t>Inschrijfsom inclusief btw</t>
  </si>
  <si>
    <r>
      <t xml:space="preserve">U dient tarieven en prijzen in </t>
    </r>
    <r>
      <rPr>
        <b/>
        <sz val="11"/>
        <rFont val="Arial"/>
        <family val="2"/>
      </rPr>
      <t xml:space="preserve">euro's exclusief BTW </t>
    </r>
    <r>
      <rPr>
        <sz val="11"/>
        <rFont val="Arial"/>
        <family val="2"/>
      </rPr>
      <t xml:space="preserve">op te geven. Daarnaast geeft u het btw percentage op. 
De beoordeling vindt plaats op de tarieven </t>
    </r>
    <r>
      <rPr>
        <b/>
        <sz val="11"/>
        <rFont val="Arial"/>
        <family val="2"/>
      </rPr>
      <t>inclusief BTW</t>
    </r>
    <r>
      <rPr>
        <sz val="11"/>
        <rFont val="Arial"/>
        <family val="2"/>
      </rPr>
      <t>. 
Om eenduidig te kunnen beoordelen zijn bij sommige kosten fictieve aantallen opgenomen en tevens een rekenfactor die wordt gebruikt om een totale inschrijfprijs te bepalen op basis waarvan beoordeeld wordt. 
Genoemde prijzen zijn inclusief alle kosten zoals reis- verblijfskosten, bureaukosten, reistijd enzovoort.</t>
    </r>
  </si>
  <si>
    <t xml:space="preserve">
B</t>
  </si>
  <si>
    <t>Passen Mifare Classic 4kb circa 12.000 per jaar (eenzijdig voorbedrukt) en alle supplies voor printers (nu 16 stuks).</t>
  </si>
  <si>
    <t>TCO op basis van alle uitgangspunten (30 gebruikers) Inclusief jaarlijks onderhoud printers. (zie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</si>
</sst>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0.0"/>
  </numFmts>
  <fonts count="20" x14ac:knownFonts="1">
    <font>
      <sz val="11"/>
      <color theme="1"/>
      <name val="Calibri"/>
      <family val="2"/>
      <scheme val="minor"/>
    </font>
    <font>
      <sz val="11"/>
      <color theme="1"/>
      <name val="Calibri"/>
      <family val="2"/>
      <scheme val="minor"/>
    </font>
    <font>
      <b/>
      <sz val="14"/>
      <color theme="1"/>
      <name val="Arial"/>
      <family val="2"/>
    </font>
    <font>
      <sz val="11"/>
      <color theme="1"/>
      <name val="Arial"/>
      <family val="2"/>
    </font>
    <font>
      <sz val="9"/>
      <color theme="2" tint="-0.499984740745262"/>
      <name val="Arial"/>
      <family val="2"/>
    </font>
    <font>
      <b/>
      <sz val="10"/>
      <color theme="1"/>
      <name val="Arial"/>
      <family val="2"/>
    </font>
    <font>
      <b/>
      <sz val="10"/>
      <color theme="0"/>
      <name val="Arial"/>
      <family val="2"/>
    </font>
    <font>
      <sz val="11"/>
      <name val="Arial"/>
      <family val="2"/>
    </font>
    <font>
      <b/>
      <sz val="11"/>
      <name val="Arial"/>
      <family val="2"/>
    </font>
    <font>
      <sz val="10"/>
      <name val="Arial"/>
      <family val="2"/>
    </font>
    <font>
      <b/>
      <sz val="14"/>
      <name val="Arial"/>
      <family val="2"/>
    </font>
    <font>
      <b/>
      <i/>
      <sz val="14"/>
      <color rgb="FFFF0000"/>
      <name val="Arial"/>
      <family val="2"/>
    </font>
    <font>
      <b/>
      <i/>
      <sz val="10"/>
      <color rgb="FFFF0000"/>
      <name val="Arial"/>
      <family val="2"/>
    </font>
    <font>
      <sz val="10"/>
      <color theme="1"/>
      <name val="Arial"/>
      <family val="2"/>
    </font>
    <font>
      <b/>
      <sz val="9"/>
      <color theme="2" tint="-0.499984740745262"/>
      <name val="Arial"/>
      <family val="2"/>
    </font>
    <font>
      <b/>
      <sz val="11"/>
      <color theme="1"/>
      <name val="Arial"/>
      <family val="2"/>
    </font>
    <font>
      <sz val="10"/>
      <color rgb="FF00B0F0"/>
      <name val="Arial"/>
      <family val="2"/>
    </font>
    <font>
      <b/>
      <sz val="10"/>
      <name val="Arial"/>
      <family val="2"/>
    </font>
    <font>
      <sz val="9"/>
      <color theme="1"/>
      <name val="Arial"/>
      <family val="2"/>
    </font>
    <font>
      <b/>
      <sz val="12"/>
      <color theme="0"/>
      <name val="Arial"/>
      <family val="2"/>
    </font>
  </fonts>
  <fills count="13">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rgb="FFFFFF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FFFF0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2">
    <xf numFmtId="0" fontId="0" fillId="0" borderId="0" xfId="0"/>
    <xf numFmtId="165" fontId="6" fillId="2" borderId="3" xfId="2" applyNumberFormat="1" applyFont="1" applyFill="1" applyBorder="1" applyProtection="1"/>
    <xf numFmtId="165" fontId="5" fillId="6" borderId="12" xfId="2" applyNumberFormat="1" applyFont="1" applyFill="1" applyBorder="1" applyAlignment="1" applyProtection="1">
      <alignment horizontal="center"/>
    </xf>
    <xf numFmtId="164" fontId="13" fillId="3" borderId="5" xfId="1" applyNumberFormat="1" applyFont="1" applyFill="1" applyBorder="1" applyAlignment="1" applyProtection="1">
      <alignment horizontal="center" vertical="top"/>
    </xf>
    <xf numFmtId="44" fontId="13" fillId="4" borderId="7" xfId="2" applyFont="1" applyFill="1" applyBorder="1" applyAlignment="1" applyProtection="1">
      <alignment vertical="top"/>
      <protection locked="0"/>
    </xf>
    <xf numFmtId="165" fontId="13" fillId="0" borderId="6" xfId="2" applyNumberFormat="1" applyFont="1" applyFill="1" applyBorder="1" applyAlignment="1" applyProtection="1">
      <alignment horizontal="center" vertical="top"/>
    </xf>
    <xf numFmtId="9" fontId="13" fillId="4" borderId="7" xfId="3" applyFont="1" applyFill="1" applyBorder="1" applyAlignment="1" applyProtection="1">
      <alignment horizontal="center" vertical="top"/>
      <protection locked="0"/>
    </xf>
    <xf numFmtId="164" fontId="13" fillId="0" borderId="7" xfId="1" applyNumberFormat="1" applyFont="1" applyFill="1" applyBorder="1" applyAlignment="1" applyProtection="1">
      <alignment horizontal="center" vertical="top"/>
    </xf>
    <xf numFmtId="44" fontId="13" fillId="7" borderId="7" xfId="2" applyFont="1" applyFill="1" applyBorder="1" applyAlignment="1" applyProtection="1">
      <alignment vertical="top"/>
      <protection locked="0"/>
    </xf>
    <xf numFmtId="9" fontId="13" fillId="0" borderId="7" xfId="3" applyFont="1" applyFill="1" applyBorder="1" applyAlignment="1" applyProtection="1">
      <alignment horizontal="center" vertical="top"/>
    </xf>
    <xf numFmtId="164" fontId="17" fillId="9" borderId="5" xfId="1" applyNumberFormat="1" applyFont="1" applyFill="1" applyBorder="1" applyAlignment="1" applyProtection="1">
      <alignment horizontal="center" vertical="top"/>
    </xf>
    <xf numFmtId="44" fontId="5" fillId="9" borderId="7" xfId="2" applyFont="1" applyFill="1" applyBorder="1" applyAlignment="1" applyProtection="1">
      <alignment horizontal="center" vertical="top"/>
    </xf>
    <xf numFmtId="165" fontId="5" fillId="9" borderId="6" xfId="2" applyNumberFormat="1" applyFont="1" applyFill="1" applyBorder="1" applyAlignment="1" applyProtection="1">
      <alignment horizontal="center" vertical="top"/>
    </xf>
    <xf numFmtId="9" fontId="13" fillId="9" borderId="7" xfId="3" applyFont="1" applyFill="1" applyBorder="1" applyAlignment="1" applyProtection="1">
      <alignment horizontal="center" vertical="top"/>
    </xf>
    <xf numFmtId="164" fontId="9" fillId="3" borderId="7" xfId="1" applyNumberFormat="1" applyFont="1" applyFill="1" applyBorder="1" applyAlignment="1" applyProtection="1">
      <alignment horizontal="center" vertical="top"/>
    </xf>
    <xf numFmtId="165" fontId="13" fillId="5" borderId="6" xfId="2" applyNumberFormat="1" applyFont="1" applyFill="1" applyBorder="1" applyAlignment="1" applyProtection="1">
      <alignment horizontal="center" vertical="top"/>
    </xf>
    <xf numFmtId="164" fontId="9" fillId="11" borderId="7" xfId="1" applyNumberFormat="1" applyFont="1" applyFill="1" applyBorder="1" applyAlignment="1" applyProtection="1">
      <alignment horizontal="center" vertical="top"/>
    </xf>
    <xf numFmtId="44" fontId="13" fillId="11" borderId="7" xfId="2" applyFont="1" applyFill="1" applyBorder="1" applyAlignment="1" applyProtection="1">
      <alignment vertical="top"/>
      <protection locked="0"/>
    </xf>
    <xf numFmtId="165" fontId="13" fillId="11" borderId="6" xfId="2" applyNumberFormat="1" applyFont="1" applyFill="1" applyBorder="1" applyAlignment="1" applyProtection="1">
      <alignment horizontal="center" vertical="top"/>
    </xf>
    <xf numFmtId="9" fontId="13" fillId="11" borderId="7" xfId="3" applyFont="1" applyFill="1" applyBorder="1" applyAlignment="1" applyProtection="1">
      <alignment horizontal="center" vertical="top"/>
      <protection locked="0"/>
    </xf>
    <xf numFmtId="164" fontId="9" fillId="0" borderId="7" xfId="1" applyNumberFormat="1" applyFont="1" applyFill="1" applyBorder="1" applyAlignment="1" applyProtection="1">
      <alignment horizontal="center" vertical="top"/>
    </xf>
    <xf numFmtId="44" fontId="13" fillId="0" borderId="7" xfId="2" applyFont="1" applyFill="1" applyBorder="1" applyAlignment="1" applyProtection="1">
      <alignment vertical="top"/>
    </xf>
    <xf numFmtId="165" fontId="13" fillId="0" borderId="7" xfId="2" applyNumberFormat="1" applyFont="1" applyFill="1" applyBorder="1" applyAlignment="1" applyProtection="1">
      <alignment horizontal="center" vertical="top"/>
    </xf>
    <xf numFmtId="164" fontId="17" fillId="10" borderId="0" xfId="1" applyNumberFormat="1" applyFont="1" applyFill="1" applyBorder="1" applyAlignment="1" applyProtection="1">
      <alignment horizontal="center" vertical="top"/>
    </xf>
    <xf numFmtId="44" fontId="5" fillId="10" borderId="0" xfId="2" applyFont="1" applyFill="1" applyBorder="1" applyAlignment="1" applyProtection="1">
      <alignment horizontal="center" vertical="top"/>
    </xf>
    <xf numFmtId="165" fontId="5" fillId="10" borderId="0" xfId="2" applyNumberFormat="1" applyFont="1" applyFill="1" applyBorder="1" applyAlignment="1" applyProtection="1">
      <alignment horizontal="center" vertical="top"/>
    </xf>
    <xf numFmtId="9" fontId="13" fillId="10" borderId="0" xfId="3" applyFont="1" applyFill="1" applyBorder="1" applyAlignment="1" applyProtection="1">
      <alignment horizontal="center" vertical="top"/>
    </xf>
    <xf numFmtId="0" fontId="3" fillId="0" borderId="0" xfId="0" applyFont="1"/>
    <xf numFmtId="0" fontId="3" fillId="3" borderId="0" xfId="0" applyFont="1" applyFill="1" applyAlignment="1">
      <alignment horizontal="center"/>
    </xf>
    <xf numFmtId="0" fontId="4" fillId="0" borderId="0" xfId="0" applyFont="1"/>
    <xf numFmtId="0" fontId="6" fillId="2" borderId="0" xfId="0" applyFont="1" applyFill="1" applyAlignment="1">
      <alignment horizontal="center"/>
    </xf>
    <xf numFmtId="0" fontId="9" fillId="3" borderId="0" xfId="0" applyFont="1" applyFill="1" applyAlignment="1">
      <alignment horizontal="left" vertical="center" wrapText="1"/>
    </xf>
    <xf numFmtId="0" fontId="12" fillId="4" borderId="0" xfId="0" applyFont="1" applyFill="1" applyAlignment="1">
      <alignment horizontal="center" vertical="center"/>
    </xf>
    <xf numFmtId="0" fontId="13" fillId="3" borderId="0" xfId="0" applyFont="1" applyFill="1" applyAlignment="1">
      <alignment horizontal="center"/>
    </xf>
    <xf numFmtId="0" fontId="5" fillId="2" borderId="5" xfId="0" applyFont="1" applyFill="1" applyBorder="1"/>
    <xf numFmtId="0" fontId="6" fillId="2" borderId="3" xfId="0" applyFont="1" applyFill="1" applyBorder="1"/>
    <xf numFmtId="0" fontId="6" fillId="2" borderId="6" xfId="0" applyFont="1" applyFill="1" applyBorder="1"/>
    <xf numFmtId="0" fontId="5"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15" fillId="0" borderId="7" xfId="0" applyFont="1" applyBorder="1" applyAlignment="1">
      <alignment horizontal="center" vertical="center"/>
    </xf>
    <xf numFmtId="0" fontId="14" fillId="3" borderId="8" xfId="0" applyFont="1" applyFill="1" applyBorder="1" applyAlignment="1">
      <alignment horizontal="center" vertical="center" wrapText="1"/>
    </xf>
    <xf numFmtId="0" fontId="5" fillId="6" borderId="8" xfId="0" applyFont="1" applyFill="1" applyBorder="1"/>
    <xf numFmtId="0" fontId="16" fillId="6" borderId="9" xfId="0" applyFont="1" applyFill="1" applyBorder="1" applyAlignment="1">
      <alignment horizontal="center" wrapText="1"/>
    </xf>
    <xf numFmtId="0" fontId="5" fillId="6" borderId="10" xfId="0" applyFont="1" applyFill="1" applyBorder="1" applyAlignment="1">
      <alignment horizontal="center" wrapText="1"/>
    </xf>
    <xf numFmtId="0" fontId="5" fillId="6" borderId="0" xfId="0" applyFont="1" applyFill="1" applyAlignment="1">
      <alignment horizontal="center" wrapText="1"/>
    </xf>
    <xf numFmtId="0" fontId="5" fillId="6" borderId="7" xfId="0" applyFont="1" applyFill="1" applyBorder="1" applyAlignment="1">
      <alignment horizontal="center" vertical="center"/>
    </xf>
    <xf numFmtId="0" fontId="15" fillId="6" borderId="7" xfId="0" applyFont="1" applyFill="1" applyBorder="1" applyAlignment="1">
      <alignment horizontal="center"/>
    </xf>
    <xf numFmtId="0" fontId="14" fillId="6" borderId="8" xfId="0" applyFont="1" applyFill="1" applyBorder="1" applyAlignment="1">
      <alignment horizontal="center"/>
    </xf>
    <xf numFmtId="0" fontId="5" fillId="0" borderId="8" xfId="0" applyFont="1" applyBorder="1" applyAlignment="1">
      <alignment vertical="top" wrapText="1"/>
    </xf>
    <xf numFmtId="44" fontId="13" fillId="3" borderId="6" xfId="0" applyNumberFormat="1" applyFont="1" applyFill="1" applyBorder="1" applyAlignment="1">
      <alignment vertical="top"/>
    </xf>
    <xf numFmtId="44" fontId="13" fillId="8" borderId="6" xfId="0" applyNumberFormat="1" applyFont="1" applyFill="1" applyBorder="1" applyAlignment="1">
      <alignment vertical="top"/>
    </xf>
    <xf numFmtId="44" fontId="4" fillId="0" borderId="7" xfId="0" applyNumberFormat="1" applyFont="1" applyBorder="1" applyAlignment="1">
      <alignment vertical="top"/>
    </xf>
    <xf numFmtId="0" fontId="5" fillId="3" borderId="8" xfId="0" applyFont="1" applyFill="1" applyBorder="1" applyAlignment="1">
      <alignment vertical="top" wrapText="1"/>
    </xf>
    <xf numFmtId="44" fontId="13" fillId="0" borderId="6" xfId="0" applyNumberFormat="1" applyFont="1" applyBorder="1" applyAlignment="1">
      <alignment vertical="top"/>
    </xf>
    <xf numFmtId="0" fontId="5" fillId="9" borderId="8" xfId="0" applyFont="1" applyFill="1" applyBorder="1" applyAlignment="1">
      <alignment vertical="top"/>
    </xf>
    <xf numFmtId="44" fontId="5" fillId="9" borderId="6" xfId="0" applyNumberFormat="1" applyFont="1" applyFill="1" applyBorder="1" applyAlignment="1">
      <alignment horizontal="center" vertical="top"/>
    </xf>
    <xf numFmtId="44" fontId="4" fillId="9" borderId="7" xfId="0" applyNumberFormat="1" applyFont="1" applyFill="1" applyBorder="1" applyAlignment="1">
      <alignment vertical="top"/>
    </xf>
    <xf numFmtId="0" fontId="5" fillId="11" borderId="8" xfId="0" applyFont="1" applyFill="1" applyBorder="1" applyAlignment="1">
      <alignment vertical="top" wrapText="1"/>
    </xf>
    <xf numFmtId="44" fontId="13" fillId="11" borderId="6" xfId="0" applyNumberFormat="1" applyFont="1" applyFill="1" applyBorder="1" applyAlignment="1">
      <alignment vertical="top"/>
    </xf>
    <xf numFmtId="44" fontId="13" fillId="11" borderId="12" xfId="0" applyNumberFormat="1" applyFont="1" applyFill="1" applyBorder="1" applyAlignment="1">
      <alignment vertical="top"/>
    </xf>
    <xf numFmtId="44" fontId="13" fillId="11" borderId="10" xfId="0" applyNumberFormat="1" applyFont="1" applyFill="1" applyBorder="1" applyAlignment="1">
      <alignment horizontal="center" vertical="top"/>
    </xf>
    <xf numFmtId="44" fontId="4" fillId="11" borderId="7" xfId="0" applyNumberFormat="1" applyFont="1" applyFill="1" applyBorder="1" applyAlignment="1">
      <alignment vertical="top"/>
    </xf>
    <xf numFmtId="44" fontId="13" fillId="3" borderId="10" xfId="0" applyNumberFormat="1" applyFont="1" applyFill="1" applyBorder="1" applyAlignment="1">
      <alignment horizontal="center" vertical="top"/>
    </xf>
    <xf numFmtId="0" fontId="13" fillId="0" borderId="8" xfId="0" applyFont="1" applyBorder="1" applyAlignment="1">
      <alignment vertical="top" wrapText="1"/>
    </xf>
    <xf numFmtId="44" fontId="13" fillId="0" borderId="7" xfId="0" applyNumberFormat="1" applyFont="1" applyBorder="1" applyAlignment="1">
      <alignment vertical="top"/>
    </xf>
    <xf numFmtId="44" fontId="13" fillId="0" borderId="7" xfId="0" applyNumberFormat="1" applyFont="1" applyBorder="1" applyAlignment="1">
      <alignment horizontal="center" vertical="top"/>
    </xf>
    <xf numFmtId="0" fontId="5" fillId="10" borderId="8" xfId="0" applyFont="1" applyFill="1" applyBorder="1" applyAlignment="1">
      <alignment vertical="top"/>
    </xf>
    <xf numFmtId="44" fontId="5" fillId="10" borderId="0" xfId="0" applyNumberFormat="1" applyFont="1" applyFill="1" applyAlignment="1">
      <alignment horizontal="center" vertical="top"/>
    </xf>
    <xf numFmtId="44" fontId="4" fillId="10" borderId="0" xfId="0" applyNumberFormat="1" applyFont="1" applyFill="1" applyAlignment="1">
      <alignment vertical="top"/>
    </xf>
    <xf numFmtId="44" fontId="13" fillId="8" borderId="7" xfId="0" applyNumberFormat="1" applyFont="1" applyFill="1" applyBorder="1" applyAlignment="1">
      <alignment vertical="top"/>
    </xf>
    <xf numFmtId="0" fontId="13" fillId="0" borderId="7" xfId="0" applyFont="1" applyBorder="1" applyAlignment="1">
      <alignment vertical="top" wrapText="1"/>
    </xf>
    <xf numFmtId="0" fontId="13" fillId="0" borderId="0" xfId="0" applyFont="1"/>
    <xf numFmtId="0" fontId="13" fillId="3" borderId="0" xfId="0" applyFont="1" applyFill="1"/>
    <xf numFmtId="165" fontId="13" fillId="3" borderId="0" xfId="0" applyNumberFormat="1" applyFont="1" applyFill="1"/>
    <xf numFmtId="165" fontId="5" fillId="3" borderId="13" xfId="0" applyNumberFormat="1" applyFont="1" applyFill="1" applyBorder="1" applyAlignment="1">
      <alignment horizontal="left"/>
    </xf>
    <xf numFmtId="0" fontId="5" fillId="3" borderId="20" xfId="0" applyFont="1" applyFill="1" applyBorder="1"/>
    <xf numFmtId="0" fontId="5" fillId="3" borderId="18" xfId="0" applyFont="1" applyFill="1" applyBorder="1"/>
    <xf numFmtId="0" fontId="5" fillId="3" borderId="21" xfId="0" applyFont="1" applyFill="1" applyBorder="1"/>
    <xf numFmtId="0" fontId="14" fillId="3" borderId="8" xfId="0" applyFont="1" applyFill="1" applyBorder="1"/>
    <xf numFmtId="165" fontId="13" fillId="3" borderId="0" xfId="0" applyNumberFormat="1" applyFont="1" applyFill="1" applyAlignment="1">
      <alignment horizontal="left" wrapText="1"/>
    </xf>
    <xf numFmtId="0" fontId="3" fillId="0" borderId="20" xfId="0" applyFont="1" applyBorder="1"/>
    <xf numFmtId="0" fontId="3" fillId="0" borderId="11" xfId="0" applyFont="1" applyBorder="1"/>
    <xf numFmtId="44" fontId="4" fillId="0" borderId="7" xfId="0" applyNumberFormat="1" applyFont="1" applyBorder="1" applyAlignment="1">
      <alignment horizontal="center"/>
    </xf>
    <xf numFmtId="0" fontId="13" fillId="3" borderId="0" xfId="0" applyFont="1" applyFill="1" applyAlignment="1">
      <alignment horizontal="left" wrapText="1"/>
    </xf>
    <xf numFmtId="44" fontId="4" fillId="0" borderId="0" xfId="0" applyNumberFormat="1" applyFont="1" applyAlignment="1">
      <alignment horizontal="center"/>
    </xf>
    <xf numFmtId="44" fontId="15" fillId="0" borderId="0" xfId="0" applyNumberFormat="1" applyFont="1" applyAlignment="1">
      <alignment horizontal="center"/>
    </xf>
    <xf numFmtId="0" fontId="5" fillId="3" borderId="7" xfId="0" applyFont="1" applyFill="1" applyBorder="1" applyAlignment="1">
      <alignment horizontal="left" wrapText="1"/>
    </xf>
    <xf numFmtId="44" fontId="19" fillId="0" borderId="0" xfId="0" applyNumberFormat="1" applyFont="1" applyAlignment="1">
      <alignment horizontal="center"/>
    </xf>
    <xf numFmtId="0" fontId="13" fillId="3" borderId="15" xfId="0" applyFont="1" applyFill="1" applyBorder="1"/>
    <xf numFmtId="0" fontId="13" fillId="3" borderId="17" xfId="0" applyFont="1" applyFill="1" applyBorder="1"/>
    <xf numFmtId="44" fontId="13" fillId="3" borderId="0" xfId="0" applyNumberFormat="1" applyFont="1" applyFill="1"/>
    <xf numFmtId="44" fontId="3" fillId="0" borderId="0" xfId="0" applyNumberFormat="1" applyFont="1"/>
    <xf numFmtId="0" fontId="13" fillId="3" borderId="11" xfId="0" applyFont="1" applyFill="1" applyBorder="1"/>
    <xf numFmtId="0" fontId="13" fillId="3" borderId="14" xfId="0" applyFont="1" applyFill="1" applyBorder="1"/>
    <xf numFmtId="44" fontId="4" fillId="0" borderId="0" xfId="0" applyNumberFormat="1" applyFont="1"/>
    <xf numFmtId="0" fontId="6" fillId="0" borderId="0" xfId="0" applyFont="1" applyAlignment="1">
      <alignment horizontal="left" vertical="center"/>
    </xf>
    <xf numFmtId="0" fontId="13" fillId="3" borderId="7" xfId="0" applyFont="1" applyFill="1" applyBorder="1" applyAlignment="1">
      <alignment vertical="top"/>
    </xf>
    <xf numFmtId="0" fontId="13" fillId="0" borderId="0" xfId="0" applyFont="1" applyAlignment="1">
      <alignment vertical="center"/>
    </xf>
    <xf numFmtId="44" fontId="14" fillId="0" borderId="0" xfId="0" applyNumberFormat="1" applyFont="1"/>
    <xf numFmtId="0" fontId="13" fillId="0" borderId="0" xfId="0" applyFont="1" applyAlignment="1">
      <alignment horizontal="center"/>
    </xf>
    <xf numFmtId="0" fontId="13" fillId="3" borderId="0" xfId="0" quotePrefix="1" applyFont="1" applyFill="1" applyAlignment="1">
      <alignment vertical="top"/>
    </xf>
    <xf numFmtId="165" fontId="3" fillId="0" borderId="0" xfId="0" applyNumberFormat="1" applyFont="1"/>
    <xf numFmtId="0" fontId="18" fillId="0" borderId="0" xfId="0" applyFont="1"/>
    <xf numFmtId="0" fontId="18" fillId="0" borderId="0" xfId="0" applyFont="1" applyAlignment="1">
      <alignment horizontal="center"/>
    </xf>
    <xf numFmtId="165" fontId="13" fillId="3" borderId="7" xfId="0" applyNumberFormat="1" applyFont="1" applyFill="1" applyBorder="1" applyAlignment="1">
      <alignment horizontal="left" wrapText="1"/>
    </xf>
    <xf numFmtId="0" fontId="3" fillId="0" borderId="7" xfId="0" applyFont="1" applyBorder="1"/>
    <xf numFmtId="44" fontId="5" fillId="12" borderId="7" xfId="2" applyFont="1" applyFill="1" applyBorder="1" applyProtection="1"/>
    <xf numFmtId="9" fontId="13" fillId="12" borderId="7" xfId="3" applyFont="1" applyFill="1" applyBorder="1" applyProtection="1"/>
    <xf numFmtId="44" fontId="13" fillId="3" borderId="4" xfId="0" applyNumberFormat="1" applyFont="1" applyFill="1" applyBorder="1" applyAlignment="1">
      <alignment horizontal="center" vertical="center"/>
    </xf>
    <xf numFmtId="44" fontId="13" fillId="3" borderId="10" xfId="0" applyNumberFormat="1" applyFont="1" applyFill="1" applyBorder="1" applyAlignment="1">
      <alignment horizontal="center" vertical="center"/>
    </xf>
    <xf numFmtId="44" fontId="13" fillId="3" borderId="8" xfId="0" applyNumberFormat="1" applyFont="1" applyFill="1" applyBorder="1" applyAlignment="1">
      <alignment horizontal="center" vertical="center"/>
    </xf>
    <xf numFmtId="44" fontId="13" fillId="3" borderId="4" xfId="0" applyNumberFormat="1" applyFont="1" applyFill="1" applyBorder="1" applyAlignment="1">
      <alignment horizontal="center" vertical="center" wrapText="1"/>
    </xf>
    <xf numFmtId="44" fontId="13" fillId="0" borderId="10" xfId="0" applyNumberFormat="1" applyFont="1" applyBorder="1" applyAlignment="1">
      <alignment horizontal="center" vertical="center"/>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6" xfId="0" applyFont="1" applyFill="1" applyBorder="1" applyAlignment="1">
      <alignment horizontal="center" vertical="center" wrapText="1"/>
    </xf>
    <xf numFmtId="44" fontId="13" fillId="3" borderId="4" xfId="0" applyNumberFormat="1" applyFont="1" applyFill="1" applyBorder="1" applyAlignment="1">
      <alignment horizontal="center" vertical="top"/>
    </xf>
    <xf numFmtId="44" fontId="13" fillId="3" borderId="10" xfId="0" applyNumberFormat="1" applyFont="1" applyFill="1" applyBorder="1" applyAlignment="1">
      <alignment horizontal="center" vertical="top"/>
    </xf>
    <xf numFmtId="0" fontId="13" fillId="3" borderId="3"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3" borderId="3" xfId="0" applyFont="1" applyFill="1" applyBorder="1" applyAlignment="1">
      <alignment horizontal="center"/>
    </xf>
    <xf numFmtId="0" fontId="5" fillId="2" borderId="4" xfId="0" applyFont="1" applyFill="1" applyBorder="1" applyAlignment="1">
      <alignment horizontal="center"/>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0" fillId="4" borderId="7" xfId="0" applyFont="1" applyFill="1" applyBorder="1" applyAlignment="1">
      <alignment horizontal="center" vertical="center"/>
    </xf>
    <xf numFmtId="0" fontId="11" fillId="4" borderId="7" xfId="0" applyFont="1" applyFill="1" applyBorder="1" applyAlignment="1">
      <alignment horizontal="center" vertical="center"/>
    </xf>
    <xf numFmtId="0" fontId="13" fillId="4" borderId="7" xfId="0" applyFont="1" applyFill="1" applyBorder="1" applyAlignment="1" applyProtection="1">
      <alignment horizontal="center" vertical="top"/>
      <protection locked="0"/>
    </xf>
    <xf numFmtId="0" fontId="5" fillId="2" borderId="18" xfId="0" applyFont="1" applyFill="1" applyBorder="1" applyAlignment="1">
      <alignment horizontal="left"/>
    </xf>
    <xf numFmtId="0" fontId="5" fillId="2" borderId="19" xfId="0" applyFont="1" applyFill="1" applyBorder="1" applyAlignment="1">
      <alignment horizontal="left"/>
    </xf>
    <xf numFmtId="0" fontId="5" fillId="2" borderId="16" xfId="0" applyFont="1" applyFill="1" applyBorder="1" applyAlignment="1">
      <alignment horizontal="left"/>
    </xf>
    <xf numFmtId="0" fontId="5" fillId="3" borderId="9" xfId="0" applyFont="1" applyFill="1" applyBorder="1" applyAlignment="1">
      <alignment horizontal="left"/>
    </xf>
    <xf numFmtId="0" fontId="5" fillId="3" borderId="13" xfId="0" applyFont="1" applyFill="1" applyBorder="1" applyAlignment="1">
      <alignment horizontal="left"/>
    </xf>
    <xf numFmtId="0" fontId="13" fillId="3" borderId="1" xfId="0" applyFont="1" applyFill="1" applyBorder="1" applyAlignment="1">
      <alignment horizontal="left" wrapText="1"/>
    </xf>
    <xf numFmtId="0" fontId="13" fillId="3" borderId="2" xfId="0" applyFont="1" applyFill="1" applyBorder="1" applyAlignment="1">
      <alignment horizontal="left" wrapText="1"/>
    </xf>
    <xf numFmtId="0" fontId="5" fillId="2" borderId="5" xfId="0" applyFont="1" applyFill="1" applyBorder="1" applyAlignment="1">
      <alignment horizontal="left" vertical="center"/>
    </xf>
    <xf numFmtId="0" fontId="5" fillId="2" borderId="3" xfId="0" applyFont="1" applyFill="1" applyBorder="1" applyAlignment="1">
      <alignment horizontal="left" vertical="center"/>
    </xf>
    <xf numFmtId="0" fontId="13" fillId="4" borderId="5" xfId="0" applyFont="1" applyFill="1" applyBorder="1" applyAlignment="1" applyProtection="1">
      <alignment horizontal="center" vertical="top"/>
      <protection locked="0"/>
    </xf>
    <xf numFmtId="0" fontId="13" fillId="4" borderId="3" xfId="0" applyFont="1" applyFill="1" applyBorder="1" applyAlignment="1" applyProtection="1">
      <alignment horizontal="center" vertical="top"/>
      <protection locked="0"/>
    </xf>
    <xf numFmtId="0" fontId="13" fillId="4" borderId="6" xfId="0" applyFont="1" applyFill="1" applyBorder="1" applyAlignment="1" applyProtection="1">
      <alignment horizontal="center" vertical="top"/>
      <protection locked="0"/>
    </xf>
    <xf numFmtId="44" fontId="15" fillId="8" borderId="22" xfId="0" applyNumberFormat="1" applyFont="1" applyFill="1" applyBorder="1" applyAlignment="1">
      <alignment horizontal="center"/>
    </xf>
    <xf numFmtId="44" fontId="5" fillId="3" borderId="20" xfId="2" applyFont="1" applyFill="1" applyBorder="1" applyProtection="1"/>
  </cellXfs>
  <cellStyles count="4">
    <cellStyle name="Komma" xfId="1" builtinId="3"/>
    <cellStyle name="Procent" xfId="3" builtinId="5"/>
    <cellStyle name="Standaard" xfId="0" builtinId="0"/>
    <cellStyle name="Valuta" xfId="2" builtinId="4"/>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38100</xdr:colOff>
      <xdr:row>1</xdr:row>
      <xdr:rowOff>66676</xdr:rowOff>
    </xdr:from>
    <xdr:to>
      <xdr:col>8</xdr:col>
      <xdr:colOff>1761569</xdr:colOff>
      <xdr:row>3</xdr:row>
      <xdr:rowOff>587615</xdr:rowOff>
    </xdr:to>
    <xdr:pic>
      <xdr:nvPicPr>
        <xdr:cNvPr id="2" name="Afbeelding 1">
          <a:extLst>
            <a:ext uri="{FF2B5EF4-FFF2-40B4-BE49-F238E27FC236}">
              <a16:creationId xmlns:a16="http://schemas.microsoft.com/office/drawing/2014/main" id="{D3008464-877B-484E-B992-CDE267148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63425" y="304801"/>
          <a:ext cx="2320290" cy="881539"/>
        </a:xfrm>
        <a:prstGeom prst="rect">
          <a:avLst/>
        </a:prstGeom>
      </xdr:spPr>
    </xdr:pic>
    <xdr:clientData/>
  </xdr:twoCellAnchor>
  <xdr:twoCellAnchor>
    <xdr:from>
      <xdr:col>5</xdr:col>
      <xdr:colOff>520211</xdr:colOff>
      <xdr:row>10</xdr:row>
      <xdr:rowOff>95250</xdr:rowOff>
    </xdr:from>
    <xdr:to>
      <xdr:col>5</xdr:col>
      <xdr:colOff>754673</xdr:colOff>
      <xdr:row>10</xdr:row>
      <xdr:rowOff>102576</xdr:rowOff>
    </xdr:to>
    <xdr:cxnSp macro="">
      <xdr:nvCxnSpPr>
        <xdr:cNvPr id="4" name="Rechte verbindingslijn met pijl 3">
          <a:extLst>
            <a:ext uri="{FF2B5EF4-FFF2-40B4-BE49-F238E27FC236}">
              <a16:creationId xmlns:a16="http://schemas.microsoft.com/office/drawing/2014/main" id="{3E457A46-61E9-C55C-72C5-618956843257}"/>
            </a:ext>
          </a:extLst>
        </xdr:cNvPr>
        <xdr:cNvCxnSpPr/>
      </xdr:nvCxnSpPr>
      <xdr:spPr>
        <a:xfrm>
          <a:off x="8836269" y="3282462"/>
          <a:ext cx="234462" cy="73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80596</xdr:colOff>
      <xdr:row>14</xdr:row>
      <xdr:rowOff>170118</xdr:rowOff>
    </xdr:from>
    <xdr:to>
      <xdr:col>5</xdr:col>
      <xdr:colOff>285750</xdr:colOff>
      <xdr:row>14</xdr:row>
      <xdr:rowOff>177445</xdr:rowOff>
    </xdr:to>
    <xdr:cxnSp macro="">
      <xdr:nvCxnSpPr>
        <xdr:cNvPr id="5" name="Rechte verbindingslijn met pijl 4">
          <a:extLst>
            <a:ext uri="{FF2B5EF4-FFF2-40B4-BE49-F238E27FC236}">
              <a16:creationId xmlns:a16="http://schemas.microsoft.com/office/drawing/2014/main" id="{3FFD643E-F018-4312-93DF-D5F3111AEB1C}"/>
            </a:ext>
          </a:extLst>
        </xdr:cNvPr>
        <xdr:cNvCxnSpPr/>
      </xdr:nvCxnSpPr>
      <xdr:spPr>
        <a:xfrm flipH="1">
          <a:off x="8396335" y="4568183"/>
          <a:ext cx="205154" cy="73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58616</xdr:colOff>
      <xdr:row>21</xdr:row>
      <xdr:rowOff>4138</xdr:rowOff>
    </xdr:from>
    <xdr:to>
      <xdr:col>5</xdr:col>
      <xdr:colOff>263770</xdr:colOff>
      <xdr:row>21</xdr:row>
      <xdr:rowOff>11465</xdr:rowOff>
    </xdr:to>
    <xdr:cxnSp macro="">
      <xdr:nvCxnSpPr>
        <xdr:cNvPr id="11" name="Rechte verbindingslijn met pijl 10">
          <a:extLst>
            <a:ext uri="{FF2B5EF4-FFF2-40B4-BE49-F238E27FC236}">
              <a16:creationId xmlns:a16="http://schemas.microsoft.com/office/drawing/2014/main" id="{6C444B98-8274-47F2-811F-FF836EC6023E}"/>
            </a:ext>
          </a:extLst>
        </xdr:cNvPr>
        <xdr:cNvCxnSpPr/>
      </xdr:nvCxnSpPr>
      <xdr:spPr>
        <a:xfrm flipH="1">
          <a:off x="8374355" y="5454095"/>
          <a:ext cx="205154" cy="73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520211</xdr:colOff>
      <xdr:row>26</xdr:row>
      <xdr:rowOff>116909</xdr:rowOff>
    </xdr:from>
    <xdr:to>
      <xdr:col>5</xdr:col>
      <xdr:colOff>754673</xdr:colOff>
      <xdr:row>26</xdr:row>
      <xdr:rowOff>116909</xdr:rowOff>
    </xdr:to>
    <xdr:cxnSp macro="">
      <xdr:nvCxnSpPr>
        <xdr:cNvPr id="13" name="Rechte verbindingslijn met pijl 12">
          <a:extLst>
            <a:ext uri="{FF2B5EF4-FFF2-40B4-BE49-F238E27FC236}">
              <a16:creationId xmlns:a16="http://schemas.microsoft.com/office/drawing/2014/main" id="{C1BF8407-BF83-40ED-8450-639333D01838}"/>
            </a:ext>
          </a:extLst>
        </xdr:cNvPr>
        <xdr:cNvCxnSpPr/>
      </xdr:nvCxnSpPr>
      <xdr:spPr>
        <a:xfrm>
          <a:off x="8835950" y="6618757"/>
          <a:ext cx="23446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45A7-6FFF-4F43-8420-38FD219D3969}">
  <dimension ref="A1:M57"/>
  <sheetViews>
    <sheetView tabSelected="1" topLeftCell="A14" zoomScale="130" zoomScaleNormal="130" workbookViewId="0">
      <selection activeCell="H27" sqref="H27"/>
    </sheetView>
  </sheetViews>
  <sheetFormatPr defaultColWidth="9.109375" defaultRowHeight="13.8" x14ac:dyDescent="0.25"/>
  <cols>
    <col min="1" max="1" width="62.5546875" style="27" customWidth="1"/>
    <col min="2" max="2" width="12.88671875" style="27" customWidth="1"/>
    <col min="3" max="3" width="20" style="27" customWidth="1"/>
    <col min="4" max="4" width="13.33203125" style="101" customWidth="1"/>
    <col min="5" max="5" width="18.44140625" style="27" customWidth="1"/>
    <col min="6" max="6" width="11.88671875" style="27" customWidth="1"/>
    <col min="7" max="7" width="18.44140625" style="27" customWidth="1"/>
    <col min="8" max="8" width="9.109375" style="27"/>
    <col min="9" max="9" width="28.88671875" style="29" customWidth="1"/>
    <col min="10" max="10" width="3.109375" style="27" customWidth="1"/>
    <col min="11" max="12" width="9.109375" style="27"/>
    <col min="13" max="13" width="18.44140625" style="27" bestFit="1" customWidth="1"/>
    <col min="14" max="16384" width="9.109375" style="27"/>
  </cols>
  <sheetData>
    <row r="1" spans="1:9" ht="17.399999999999999" x14ac:dyDescent="0.3">
      <c r="A1" s="119" t="s">
        <v>38</v>
      </c>
      <c r="B1" s="120"/>
      <c r="C1" s="120"/>
      <c r="D1" s="120"/>
      <c r="E1" s="120"/>
      <c r="F1" s="120"/>
      <c r="G1" s="120"/>
      <c r="H1" s="120"/>
      <c r="I1" s="120"/>
    </row>
    <row r="2" spans="1:9" x14ac:dyDescent="0.25">
      <c r="A2" s="121"/>
      <c r="B2" s="121"/>
      <c r="C2" s="121"/>
      <c r="D2" s="121"/>
      <c r="E2" s="28"/>
      <c r="F2" s="28"/>
      <c r="G2" s="28"/>
    </row>
    <row r="3" spans="1:9" x14ac:dyDescent="0.25">
      <c r="A3" s="122" t="s">
        <v>0</v>
      </c>
      <c r="B3" s="122"/>
      <c r="C3" s="122"/>
      <c r="D3" s="122"/>
      <c r="E3" s="30"/>
      <c r="F3" s="30"/>
      <c r="G3" s="30"/>
    </row>
    <row r="4" spans="1:9" ht="79.95" customHeight="1" x14ac:dyDescent="0.25">
      <c r="A4" s="123" t="s">
        <v>62</v>
      </c>
      <c r="B4" s="124"/>
      <c r="C4" s="124"/>
      <c r="D4" s="124"/>
      <c r="E4" s="31"/>
      <c r="F4" s="31"/>
      <c r="G4" s="31"/>
    </row>
    <row r="5" spans="1:9" ht="17.399999999999999" x14ac:dyDescent="0.25">
      <c r="A5" s="125" t="s">
        <v>1</v>
      </c>
      <c r="B5" s="126"/>
      <c r="C5" s="126"/>
      <c r="D5" s="126"/>
      <c r="E5" s="32"/>
      <c r="F5" s="32"/>
      <c r="G5" s="32"/>
      <c r="H5" s="32"/>
      <c r="I5" s="32"/>
    </row>
    <row r="6" spans="1:9" ht="20.25" customHeight="1" x14ac:dyDescent="0.25">
      <c r="A6" s="118"/>
      <c r="B6" s="118"/>
      <c r="C6" s="118"/>
      <c r="D6" s="118"/>
      <c r="E6" s="33"/>
      <c r="F6" s="33"/>
      <c r="G6" s="33"/>
    </row>
    <row r="7" spans="1:9" x14ac:dyDescent="0.25">
      <c r="A7" s="34" t="s">
        <v>26</v>
      </c>
      <c r="B7" s="35"/>
      <c r="C7" s="35"/>
      <c r="D7" s="1"/>
      <c r="E7" s="36"/>
      <c r="F7" s="36"/>
      <c r="G7" s="36"/>
      <c r="H7" s="36"/>
      <c r="I7" s="36"/>
    </row>
    <row r="8" spans="1:9" ht="39.6" x14ac:dyDescent="0.25">
      <c r="A8" s="37" t="s">
        <v>2</v>
      </c>
      <c r="B8" s="38" t="s">
        <v>3</v>
      </c>
      <c r="C8" s="113" t="s">
        <v>37</v>
      </c>
      <c r="D8" s="114"/>
      <c r="E8" s="114"/>
      <c r="F8" s="114"/>
      <c r="G8" s="115"/>
      <c r="H8" s="39" t="s">
        <v>4</v>
      </c>
      <c r="I8" s="40" t="s">
        <v>5</v>
      </c>
    </row>
    <row r="9" spans="1:9" x14ac:dyDescent="0.25">
      <c r="A9" s="41" t="s">
        <v>53</v>
      </c>
      <c r="B9" s="42"/>
      <c r="C9" s="43" t="s">
        <v>8</v>
      </c>
      <c r="D9" s="2" t="s">
        <v>6</v>
      </c>
      <c r="E9" s="44" t="s">
        <v>31</v>
      </c>
      <c r="F9" s="44"/>
      <c r="G9" s="45" t="s">
        <v>40</v>
      </c>
      <c r="H9" s="46" t="s">
        <v>4</v>
      </c>
      <c r="I9" s="47"/>
    </row>
    <row r="10" spans="1:9" ht="26.4" x14ac:dyDescent="0.25">
      <c r="A10" s="48" t="s">
        <v>65</v>
      </c>
      <c r="B10" s="3" t="s">
        <v>27</v>
      </c>
      <c r="C10" s="4">
        <v>0</v>
      </c>
      <c r="D10" s="5">
        <v>1</v>
      </c>
      <c r="E10" s="49">
        <f>C10*D10</f>
        <v>0</v>
      </c>
      <c r="F10" s="108" t="s">
        <v>43</v>
      </c>
      <c r="G10" s="50">
        <f>E10*10</f>
        <v>0</v>
      </c>
      <c r="H10" s="6">
        <v>0.21</v>
      </c>
      <c r="I10" s="51">
        <f>SUM(E10+(E10*H10))</f>
        <v>0</v>
      </c>
    </row>
    <row r="11" spans="1:9" ht="26.4" x14ac:dyDescent="0.25">
      <c r="A11" s="48" t="s">
        <v>64</v>
      </c>
      <c r="B11" s="3" t="s">
        <v>27</v>
      </c>
      <c r="C11" s="4">
        <v>0</v>
      </c>
      <c r="D11" s="5">
        <v>1</v>
      </c>
      <c r="E11" s="49">
        <f>C11*D11</f>
        <v>0</v>
      </c>
      <c r="F11" s="109"/>
      <c r="G11" s="50">
        <f>E11*10</f>
        <v>0</v>
      </c>
      <c r="H11" s="6">
        <v>0.21</v>
      </c>
      <c r="I11" s="51">
        <f>SUM(E11+(E11*H11))</f>
        <v>0</v>
      </c>
    </row>
    <row r="12" spans="1:9" x14ac:dyDescent="0.25">
      <c r="A12" s="52" t="s">
        <v>50</v>
      </c>
      <c r="B12" s="7">
        <v>5</v>
      </c>
      <c r="C12" s="8">
        <v>0</v>
      </c>
      <c r="D12" s="5">
        <v>4</v>
      </c>
      <c r="E12" s="53">
        <f>B12*(C12*D12)</f>
        <v>0</v>
      </c>
      <c r="F12" s="110"/>
      <c r="G12" s="50">
        <f>E12*10</f>
        <v>0</v>
      </c>
      <c r="H12" s="6">
        <v>0.21</v>
      </c>
      <c r="I12" s="51">
        <f>SUM(E12+(E12*H12))</f>
        <v>0</v>
      </c>
    </row>
    <row r="13" spans="1:9" x14ac:dyDescent="0.25">
      <c r="A13" s="54" t="s">
        <v>29</v>
      </c>
      <c r="B13" s="10" t="s">
        <v>7</v>
      </c>
      <c r="C13" s="11" t="s">
        <v>10</v>
      </c>
      <c r="D13" s="12" t="s">
        <v>6</v>
      </c>
      <c r="E13" s="55" t="s">
        <v>32</v>
      </c>
      <c r="F13" s="55"/>
      <c r="G13" s="13"/>
      <c r="H13" s="13"/>
      <c r="I13" s="56" t="s">
        <v>41</v>
      </c>
    </row>
    <row r="14" spans="1:9" ht="26.4" x14ac:dyDescent="0.25">
      <c r="A14" s="48" t="s">
        <v>48</v>
      </c>
      <c r="B14" s="14">
        <v>1</v>
      </c>
      <c r="C14" s="4">
        <v>0</v>
      </c>
      <c r="D14" s="15">
        <v>1</v>
      </c>
      <c r="E14" s="50">
        <f>SUM(C14*B14)*D14</f>
        <v>0</v>
      </c>
      <c r="F14" s="111" t="s">
        <v>63</v>
      </c>
      <c r="G14" s="116"/>
      <c r="H14" s="6">
        <v>0.21</v>
      </c>
      <c r="I14" s="51">
        <f>SUM(E14+(E14*H14))/10</f>
        <v>0</v>
      </c>
    </row>
    <row r="15" spans="1:9" x14ac:dyDescent="0.25">
      <c r="A15" s="48" t="s">
        <v>35</v>
      </c>
      <c r="B15" s="14">
        <v>4</v>
      </c>
      <c r="C15" s="4">
        <v>0</v>
      </c>
      <c r="D15" s="15">
        <v>1</v>
      </c>
      <c r="E15" s="50">
        <f t="shared" ref="E15:E17" si="0">SUM(C15*B15)*D15</f>
        <v>0</v>
      </c>
      <c r="F15" s="109"/>
      <c r="G15" s="117"/>
      <c r="H15" s="6">
        <v>0.21</v>
      </c>
      <c r="I15" s="51">
        <f>SUM(E15+(E15*H15))/10</f>
        <v>0</v>
      </c>
    </row>
    <row r="16" spans="1:9" ht="30.6" customHeight="1" x14ac:dyDescent="0.25">
      <c r="A16" s="48" t="s">
        <v>33</v>
      </c>
      <c r="B16" s="14">
        <v>10</v>
      </c>
      <c r="C16" s="4">
        <v>0</v>
      </c>
      <c r="D16" s="15">
        <v>2</v>
      </c>
      <c r="E16" s="50">
        <f>SUM(C16*B16)*D16</f>
        <v>0</v>
      </c>
      <c r="F16" s="109"/>
      <c r="G16" s="117"/>
      <c r="H16" s="6">
        <v>0.21</v>
      </c>
      <c r="I16" s="51">
        <f>SUM(E16+(E16*H16))/10</f>
        <v>0</v>
      </c>
    </row>
    <row r="17" spans="1:9" x14ac:dyDescent="0.25">
      <c r="A17" s="48" t="s">
        <v>34</v>
      </c>
      <c r="B17" s="14">
        <v>20</v>
      </c>
      <c r="C17" s="4">
        <v>0</v>
      </c>
      <c r="D17" s="15">
        <v>2</v>
      </c>
      <c r="E17" s="50">
        <f t="shared" si="0"/>
        <v>0</v>
      </c>
      <c r="F17" s="110"/>
      <c r="G17" s="117"/>
      <c r="H17" s="6">
        <v>0.21</v>
      </c>
      <c r="I17" s="51">
        <f>SUM(E17+(E17*H17))/10</f>
        <v>0</v>
      </c>
    </row>
    <row r="18" spans="1:9" x14ac:dyDescent="0.25">
      <c r="A18" s="48"/>
      <c r="B18" s="14"/>
      <c r="C18" s="14"/>
      <c r="D18" s="14"/>
      <c r="E18" s="14"/>
      <c r="F18" s="14"/>
      <c r="G18" s="14"/>
      <c r="H18" s="14"/>
      <c r="I18" s="14"/>
    </row>
    <row r="19" spans="1:9" x14ac:dyDescent="0.25">
      <c r="A19" s="57" t="s">
        <v>39</v>
      </c>
      <c r="B19" s="16" t="s">
        <v>7</v>
      </c>
      <c r="C19" s="17" t="s">
        <v>10</v>
      </c>
      <c r="D19" s="18" t="s">
        <v>6</v>
      </c>
      <c r="E19" s="58" t="s">
        <v>60</v>
      </c>
      <c r="F19" s="59"/>
      <c r="G19" s="60"/>
      <c r="H19" s="19"/>
      <c r="I19" s="61"/>
    </row>
    <row r="20" spans="1:9" x14ac:dyDescent="0.25">
      <c r="A20" s="48" t="s">
        <v>36</v>
      </c>
      <c r="B20" s="14">
        <v>1</v>
      </c>
      <c r="C20" s="4">
        <v>0</v>
      </c>
      <c r="D20" s="15">
        <v>2</v>
      </c>
      <c r="E20" s="50">
        <f t="shared" ref="E20:E23" si="1">SUM(C20*B20)*D20</f>
        <v>0</v>
      </c>
      <c r="F20" s="112" t="s">
        <v>46</v>
      </c>
      <c r="G20" s="62"/>
      <c r="H20" s="6">
        <v>0.21</v>
      </c>
      <c r="I20" s="51">
        <f>SUM(E20+(E20*H20))/10</f>
        <v>0</v>
      </c>
    </row>
    <row r="21" spans="1:9" x14ac:dyDescent="0.25">
      <c r="A21" s="48" t="s">
        <v>55</v>
      </c>
      <c r="B21" s="14">
        <v>1</v>
      </c>
      <c r="C21" s="4">
        <v>0</v>
      </c>
      <c r="D21" s="15">
        <v>2</v>
      </c>
      <c r="E21" s="50">
        <f t="shared" si="1"/>
        <v>0</v>
      </c>
      <c r="F21" s="112"/>
      <c r="G21" s="62"/>
      <c r="H21" s="6">
        <v>0.21</v>
      </c>
      <c r="I21" s="51">
        <f>SUM(E21+(E21*H21))/10</f>
        <v>0</v>
      </c>
    </row>
    <row r="22" spans="1:9" x14ac:dyDescent="0.25">
      <c r="A22" s="48" t="s">
        <v>45</v>
      </c>
      <c r="B22" s="14">
        <v>10000</v>
      </c>
      <c r="C22" s="4">
        <v>0</v>
      </c>
      <c r="D22" s="15">
        <v>1</v>
      </c>
      <c r="E22" s="50">
        <f t="shared" si="1"/>
        <v>0</v>
      </c>
      <c r="F22" s="112"/>
      <c r="G22" s="62"/>
      <c r="H22" s="6">
        <v>0.21</v>
      </c>
      <c r="I22" s="51">
        <f>SUM(E22+(E22*H22))/10</f>
        <v>0</v>
      </c>
    </row>
    <row r="23" spans="1:9" x14ac:dyDescent="0.25">
      <c r="A23" s="48" t="s">
        <v>54</v>
      </c>
      <c r="B23" s="14">
        <v>10000</v>
      </c>
      <c r="C23" s="4">
        <v>0</v>
      </c>
      <c r="D23" s="15">
        <v>0.5</v>
      </c>
      <c r="E23" s="50">
        <f t="shared" si="1"/>
        <v>0</v>
      </c>
      <c r="F23" s="112"/>
      <c r="G23" s="62"/>
      <c r="H23" s="6">
        <v>0.21</v>
      </c>
      <c r="I23" s="51">
        <f>SUM(E23+(E23*H23))/10</f>
        <v>0</v>
      </c>
    </row>
    <row r="24" spans="1:9" x14ac:dyDescent="0.25">
      <c r="A24" s="63"/>
      <c r="B24" s="20"/>
      <c r="C24" s="21"/>
      <c r="D24" s="22"/>
      <c r="E24" s="64"/>
      <c r="F24" s="64"/>
      <c r="G24" s="65"/>
      <c r="H24" s="9"/>
      <c r="I24" s="51"/>
    </row>
    <row r="25" spans="1:9" x14ac:dyDescent="0.25">
      <c r="A25" s="66" t="s">
        <v>12</v>
      </c>
      <c r="B25" s="23" t="s">
        <v>7</v>
      </c>
      <c r="C25" s="24" t="s">
        <v>13</v>
      </c>
      <c r="D25" s="25" t="s">
        <v>6</v>
      </c>
      <c r="E25" s="67" t="s">
        <v>28</v>
      </c>
      <c r="F25" s="67"/>
      <c r="G25" s="67" t="s">
        <v>42</v>
      </c>
      <c r="H25" s="26"/>
      <c r="I25" s="68"/>
    </row>
    <row r="26" spans="1:9" x14ac:dyDescent="0.25">
      <c r="A26" s="48" t="s">
        <v>14</v>
      </c>
      <c r="B26" s="14">
        <v>30</v>
      </c>
      <c r="C26" s="4">
        <v>0</v>
      </c>
      <c r="D26" s="15">
        <v>1</v>
      </c>
      <c r="E26" s="49">
        <f>SUM(C26*B26)*D26</f>
        <v>0</v>
      </c>
      <c r="F26" s="108" t="s">
        <v>47</v>
      </c>
      <c r="G26" s="69">
        <f>E26*10</f>
        <v>0</v>
      </c>
      <c r="H26" s="6">
        <v>0.21</v>
      </c>
      <c r="I26" s="51">
        <f>SUM(E26+(E26*H26))/10</f>
        <v>0</v>
      </c>
    </row>
    <row r="27" spans="1:9" x14ac:dyDescent="0.25">
      <c r="A27" s="48" t="s">
        <v>15</v>
      </c>
      <c r="B27" s="14">
        <v>10</v>
      </c>
      <c r="C27" s="4">
        <v>0</v>
      </c>
      <c r="D27" s="15">
        <v>1</v>
      </c>
      <c r="E27" s="49">
        <f>SUM(C27*B27)*D27</f>
        <v>0</v>
      </c>
      <c r="F27" s="109"/>
      <c r="G27" s="69">
        <f>E27*10</f>
        <v>0</v>
      </c>
      <c r="H27" s="6">
        <v>0.21</v>
      </c>
      <c r="I27" s="51">
        <f>SUM(E27+(E27*H27))/10</f>
        <v>0</v>
      </c>
    </row>
    <row r="28" spans="1:9" x14ac:dyDescent="0.25">
      <c r="A28" s="48" t="s">
        <v>11</v>
      </c>
      <c r="B28" s="14">
        <v>10</v>
      </c>
      <c r="C28" s="4">
        <v>0</v>
      </c>
      <c r="D28" s="15">
        <v>0.5</v>
      </c>
      <c r="E28" s="49">
        <f>SUM(C28*B28)*D28</f>
        <v>0</v>
      </c>
      <c r="F28" s="109"/>
      <c r="G28" s="69">
        <f>E28*10</f>
        <v>0</v>
      </c>
      <c r="H28" s="6">
        <v>0.21</v>
      </c>
      <c r="I28" s="51">
        <f>SUM(E28+(E28*H28))/10</f>
        <v>0</v>
      </c>
    </row>
    <row r="29" spans="1:9" x14ac:dyDescent="0.25">
      <c r="A29" s="48" t="s">
        <v>16</v>
      </c>
      <c r="B29" s="14">
        <v>5</v>
      </c>
      <c r="C29" s="4">
        <v>0</v>
      </c>
      <c r="D29" s="15">
        <v>0.5</v>
      </c>
      <c r="E29" s="49">
        <f>SUM(C29*B29)*D29</f>
        <v>0</v>
      </c>
      <c r="F29" s="110"/>
      <c r="G29" s="69">
        <f>E29*10</f>
        <v>0</v>
      </c>
      <c r="H29" s="6">
        <v>0.21</v>
      </c>
      <c r="I29" s="51">
        <f>SUM(E29+(E29*H29))/10</f>
        <v>0</v>
      </c>
    </row>
    <row r="30" spans="1:9" x14ac:dyDescent="0.25">
      <c r="A30" s="70"/>
      <c r="B30" s="14"/>
      <c r="C30" s="21"/>
      <c r="D30" s="15"/>
      <c r="E30" s="49"/>
      <c r="F30" s="49"/>
      <c r="G30" s="49"/>
      <c r="H30" s="49"/>
      <c r="I30" s="49"/>
    </row>
    <row r="31" spans="1:9" ht="14.4" thickBot="1" x14ac:dyDescent="0.3">
      <c r="A31" s="71"/>
      <c r="B31" s="72"/>
      <c r="C31" s="72"/>
      <c r="D31" s="73"/>
      <c r="E31" s="72"/>
      <c r="F31" s="72"/>
      <c r="G31" s="72"/>
    </row>
    <row r="32" spans="1:9" ht="14.4" thickBot="1" x14ac:dyDescent="0.3">
      <c r="A32" s="128" t="s">
        <v>9</v>
      </c>
      <c r="B32" s="129"/>
      <c r="C32" s="129"/>
      <c r="D32" s="129"/>
      <c r="E32" s="129"/>
      <c r="F32" s="129"/>
      <c r="G32" s="129"/>
      <c r="H32" s="129"/>
      <c r="I32" s="130"/>
    </row>
    <row r="33" spans="1:13" ht="14.4" thickBot="1" x14ac:dyDescent="0.3">
      <c r="A33" s="131"/>
      <c r="B33" s="132"/>
      <c r="C33" s="132"/>
      <c r="D33" s="74"/>
      <c r="E33" s="75" t="s">
        <v>17</v>
      </c>
      <c r="F33" s="76"/>
      <c r="G33" s="77"/>
      <c r="I33" s="78" t="s">
        <v>25</v>
      </c>
    </row>
    <row r="34" spans="1:13" ht="14.4" thickBot="1" x14ac:dyDescent="0.3">
      <c r="A34" s="133"/>
      <c r="B34" s="134"/>
      <c r="C34" s="134"/>
      <c r="D34" s="79"/>
      <c r="E34" s="80" t="s">
        <v>44</v>
      </c>
      <c r="F34" s="81"/>
      <c r="G34" s="141">
        <f>SUM(E14:E17)+SUM(G10:G12)+SUM(G26:G30)+SUM(E20:E23)</f>
        <v>0</v>
      </c>
      <c r="I34" s="82">
        <f>SUM(I10:I30)</f>
        <v>0</v>
      </c>
    </row>
    <row r="35" spans="1:13" ht="14.4" thickBot="1" x14ac:dyDescent="0.3">
      <c r="A35" s="83"/>
      <c r="B35" s="83"/>
      <c r="C35" s="83"/>
      <c r="D35" s="79"/>
      <c r="E35" s="80" t="s">
        <v>61</v>
      </c>
      <c r="F35" s="81"/>
      <c r="G35" s="140">
        <f>G34*1.21</f>
        <v>0</v>
      </c>
      <c r="I35" s="84"/>
    </row>
    <row r="36" spans="1:13" x14ac:dyDescent="0.25">
      <c r="A36" s="83"/>
      <c r="B36" s="83"/>
      <c r="C36" s="83"/>
      <c r="D36" s="79"/>
      <c r="G36" s="85"/>
      <c r="I36" s="84"/>
    </row>
    <row r="37" spans="1:13" ht="16.2" thickBot="1" x14ac:dyDescent="0.35">
      <c r="A37" s="83" t="s">
        <v>49</v>
      </c>
      <c r="B37" s="83"/>
      <c r="C37" s="86" t="s">
        <v>56</v>
      </c>
      <c r="D37" s="104" t="s">
        <v>51</v>
      </c>
      <c r="E37" s="105" t="s">
        <v>52</v>
      </c>
      <c r="G37" s="87" t="s">
        <v>59</v>
      </c>
    </row>
    <row r="38" spans="1:13" x14ac:dyDescent="0.25">
      <c r="A38" s="88" t="s">
        <v>57</v>
      </c>
      <c r="B38" s="89"/>
      <c r="C38" s="106">
        <v>459566.12</v>
      </c>
      <c r="D38" s="107">
        <v>0.21</v>
      </c>
      <c r="E38" s="106">
        <v>556075</v>
      </c>
      <c r="F38" s="72"/>
      <c r="G38" s="90"/>
      <c r="M38" s="91"/>
    </row>
    <row r="39" spans="1:13" ht="14.4" thickBot="1" x14ac:dyDescent="0.3">
      <c r="A39" s="92" t="s">
        <v>58</v>
      </c>
      <c r="B39" s="93"/>
      <c r="C39" s="106">
        <v>777727.27</v>
      </c>
      <c r="D39" s="107">
        <v>0.21</v>
      </c>
      <c r="E39" s="106">
        <v>941050</v>
      </c>
      <c r="F39" s="72"/>
      <c r="G39" s="72"/>
      <c r="I39" s="94"/>
    </row>
    <row r="40" spans="1:13" x14ac:dyDescent="0.25">
      <c r="A40" s="72"/>
      <c r="B40" s="72"/>
      <c r="C40" s="72"/>
      <c r="D40" s="73"/>
      <c r="E40" s="72"/>
      <c r="F40" s="72"/>
      <c r="G40" s="72"/>
      <c r="I40" s="94"/>
    </row>
    <row r="41" spans="1:13" x14ac:dyDescent="0.25">
      <c r="A41" s="72"/>
      <c r="B41" s="72"/>
      <c r="C41" s="72"/>
      <c r="D41" s="73"/>
      <c r="E41" s="72"/>
      <c r="F41" s="72"/>
      <c r="G41" s="72"/>
    </row>
    <row r="42" spans="1:13" x14ac:dyDescent="0.25">
      <c r="A42" s="72"/>
      <c r="B42" s="72"/>
      <c r="C42" s="72"/>
      <c r="D42" s="73"/>
      <c r="E42" s="72"/>
      <c r="F42" s="72"/>
      <c r="G42" s="72"/>
    </row>
    <row r="43" spans="1:13" x14ac:dyDescent="0.25">
      <c r="A43" s="135" t="s">
        <v>18</v>
      </c>
      <c r="B43" s="136"/>
      <c r="C43" s="136"/>
      <c r="D43" s="136"/>
      <c r="E43" s="95"/>
      <c r="F43" s="95"/>
      <c r="G43" s="95"/>
    </row>
    <row r="44" spans="1:13" ht="45" customHeight="1" x14ac:dyDescent="0.25">
      <c r="A44" s="96" t="s">
        <v>19</v>
      </c>
      <c r="B44" s="127"/>
      <c r="C44" s="127"/>
      <c r="D44" s="127"/>
      <c r="E44" s="97"/>
      <c r="F44" s="97"/>
      <c r="G44" s="97"/>
      <c r="I44" s="98"/>
    </row>
    <row r="45" spans="1:13" ht="36" customHeight="1" x14ac:dyDescent="0.25">
      <c r="A45" s="96" t="s">
        <v>20</v>
      </c>
      <c r="B45" s="127"/>
      <c r="C45" s="127"/>
      <c r="D45" s="127"/>
      <c r="E45" s="71"/>
      <c r="F45" s="71"/>
      <c r="G45" s="71"/>
    </row>
    <row r="46" spans="1:13" ht="21" customHeight="1" x14ac:dyDescent="0.25">
      <c r="A46" s="96" t="s">
        <v>21</v>
      </c>
      <c r="B46" s="137"/>
      <c r="C46" s="138"/>
      <c r="D46" s="138"/>
      <c r="E46" s="99"/>
      <c r="F46" s="99"/>
      <c r="G46" s="99"/>
    </row>
    <row r="47" spans="1:13" ht="21" customHeight="1" x14ac:dyDescent="0.25">
      <c r="A47" s="96" t="s">
        <v>22</v>
      </c>
      <c r="B47" s="127"/>
      <c r="C47" s="127"/>
      <c r="D47" s="127"/>
      <c r="E47" s="71"/>
      <c r="F47" s="71"/>
      <c r="G47" s="71"/>
    </row>
    <row r="48" spans="1:13" ht="21" customHeight="1" x14ac:dyDescent="0.25">
      <c r="A48" s="96" t="s">
        <v>30</v>
      </c>
      <c r="B48" s="137"/>
      <c r="C48" s="138"/>
      <c r="D48" s="139"/>
      <c r="E48" s="71"/>
      <c r="F48" s="71"/>
      <c r="G48" s="71"/>
    </row>
    <row r="49" spans="1:7" ht="18" customHeight="1" x14ac:dyDescent="0.25">
      <c r="A49" s="96" t="s">
        <v>23</v>
      </c>
      <c r="B49" s="127"/>
      <c r="C49" s="127"/>
      <c r="D49" s="127"/>
      <c r="E49" s="71"/>
      <c r="F49" s="71"/>
      <c r="G49" s="71"/>
    </row>
    <row r="50" spans="1:7" ht="48.75" customHeight="1" x14ac:dyDescent="0.25">
      <c r="A50" s="96" t="s">
        <v>24</v>
      </c>
      <c r="B50" s="127"/>
      <c r="C50" s="127"/>
      <c r="D50" s="127"/>
      <c r="E50" s="71"/>
      <c r="F50" s="71"/>
      <c r="G50" s="71"/>
    </row>
    <row r="52" spans="1:7" x14ac:dyDescent="0.25">
      <c r="A52" s="100"/>
    </row>
    <row r="54" spans="1:7" x14ac:dyDescent="0.25">
      <c r="A54" s="102"/>
      <c r="B54" s="103"/>
    </row>
    <row r="55" spans="1:7" x14ac:dyDescent="0.25">
      <c r="A55" s="102"/>
      <c r="B55" s="103"/>
    </row>
    <row r="56" spans="1:7" x14ac:dyDescent="0.25">
      <c r="A56" s="102"/>
      <c r="B56" s="103"/>
    </row>
    <row r="57" spans="1:7" x14ac:dyDescent="0.25">
      <c r="A57" s="102"/>
      <c r="B57" s="103"/>
    </row>
  </sheetData>
  <sheetProtection algorithmName="SHA-512" hashValue="4PlA/X9T2ENIuyJ53hZTTbCnetg7AxOXxjk4BqaboL5FJaYPdTizywdsOJ0D2G9LuDw4+eJgEbtWYTeJ+WmFwQ==" saltValue="9iW6zxNHjeW0D8njBX66ng==" spinCount="100000" sheet="1" objects="1" scenarios="1"/>
  <mergeCells count="23">
    <mergeCell ref="B50:D50"/>
    <mergeCell ref="B44:D44"/>
    <mergeCell ref="B45:D45"/>
    <mergeCell ref="A32:I32"/>
    <mergeCell ref="A33:C33"/>
    <mergeCell ref="A34:C34"/>
    <mergeCell ref="A43:D43"/>
    <mergeCell ref="B48:D48"/>
    <mergeCell ref="B46:D46"/>
    <mergeCell ref="B47:D47"/>
    <mergeCell ref="B49:D49"/>
    <mergeCell ref="A6:D6"/>
    <mergeCell ref="A1:I1"/>
    <mergeCell ref="A2:D2"/>
    <mergeCell ref="A3:D3"/>
    <mergeCell ref="A4:D4"/>
    <mergeCell ref="A5:D5"/>
    <mergeCell ref="F10:F12"/>
    <mergeCell ref="F14:F17"/>
    <mergeCell ref="F20:F23"/>
    <mergeCell ref="F26:F29"/>
    <mergeCell ref="C8:G8"/>
    <mergeCell ref="G14:G17"/>
  </mergeCells>
  <conditionalFormatting sqref="G37">
    <cfRule type="expression" dxfId="1" priority="1">
      <formula>$G$34&gt;$C$39</formula>
    </cfRule>
    <cfRule type="expression" dxfId="0" priority="2">
      <formula>$G$34&lt;$C$38</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98ab93-8d82-4018-8627-2b5321626c39">
      <Terms xmlns="http://schemas.microsoft.com/office/infopath/2007/PartnerControls"/>
    </lcf76f155ced4ddcb4097134ff3c332f>
    <TaxCatchAll xmlns="30a7fc99-d6a7-4c7f-8481-f81e762d30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A749A702501F47980B46552CF3A924" ma:contentTypeVersion="13" ma:contentTypeDescription="Een nieuw document maken." ma:contentTypeScope="" ma:versionID="70f325873bba9ebccd04370a0e1d5db3">
  <xsd:schema xmlns:xsd="http://www.w3.org/2001/XMLSchema" xmlns:xs="http://www.w3.org/2001/XMLSchema" xmlns:p="http://schemas.microsoft.com/office/2006/metadata/properties" xmlns:ns2="2398ab93-8d82-4018-8627-2b5321626c39" xmlns:ns3="7752953a-11d4-46ad-9ea3-aae50aa34860" xmlns:ns4="30a7fc99-d6a7-4c7f-8481-f81e762d306d" targetNamespace="http://schemas.microsoft.com/office/2006/metadata/properties" ma:root="true" ma:fieldsID="6aabec7afaaf9627f824c135ef189acd" ns2:_="" ns3:_="" ns4:_="">
    <xsd:import namespace="2398ab93-8d82-4018-8627-2b5321626c39"/>
    <xsd:import namespace="7752953a-11d4-46ad-9ea3-aae50aa34860"/>
    <xsd:import namespace="30a7fc99-d6a7-4c7f-8481-f81e762d30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4: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8ab93-8d82-4018-8627-2b5321626c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52953a-11d4-46ad-9ea3-aae50aa3486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a7fc99-d6a7-4c7f-8481-f81e762d30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3fc742f-1e4f-47c5-85d4-9df2e14018da}" ma:internalName="TaxCatchAll" ma:showField="CatchAllData" ma:web="7752953a-11d4-46ad-9ea3-aae50aa348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450939-060F-48F3-A27E-AC6EC348564A}">
  <ds:schemaRefs>
    <ds:schemaRef ds:uri="http://schemas.microsoft.com/office/2006/documentManagement/types"/>
    <ds:schemaRef ds:uri="http://purl.org/dc/dcmitype/"/>
    <ds:schemaRef ds:uri="http://schemas.microsoft.com/office/2006/metadata/properties"/>
    <ds:schemaRef ds:uri="http://www.w3.org/XML/1998/namespace"/>
    <ds:schemaRef ds:uri="http://purl.org/dc/terms/"/>
    <ds:schemaRef ds:uri="http://purl.org/dc/elements/1.1/"/>
    <ds:schemaRef ds:uri="2398ab93-8d82-4018-8627-2b5321626c39"/>
    <ds:schemaRef ds:uri="30a7fc99-d6a7-4c7f-8481-f81e762d306d"/>
    <ds:schemaRef ds:uri="7752953a-11d4-46ad-9ea3-aae50aa34860"/>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8ADD425-4063-427C-BE82-ED32B9AFD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8ab93-8d82-4018-8627-2b5321626c39"/>
    <ds:schemaRef ds:uri="7752953a-11d4-46ad-9ea3-aae50aa34860"/>
    <ds:schemaRef ds:uri="30a7fc99-d6a7-4c7f-8481-f81e762d3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5AE810-07ED-4843-B490-5C709B0C09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Inschrijfsom</vt:lpstr>
      <vt:lpstr>Staffel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Vermeeren</dc:creator>
  <cp:keywords/>
  <dc:description/>
  <cp:lastModifiedBy>Erik Vermeeren</cp:lastModifiedBy>
  <cp:revision/>
  <dcterms:created xsi:type="dcterms:W3CDTF">2021-06-25T11:09:00Z</dcterms:created>
  <dcterms:modified xsi:type="dcterms:W3CDTF">2025-10-31T08:24:22Z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0x0101000BA749A702501F47980B46552CF3A924</vt:lpwstr>
  </property>
  <property fmtid="{D5CDD505-2E9C-101B-9397-08002B2CF9AE}" pid="3" name="MediaServiceImageTags">
    <vt:lpwstr/>
  </property>
</Properties>
</file>